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Corrupción\Seguimientos 2026\"/>
    </mc:Choice>
  </mc:AlternateContent>
  <xr:revisionPtr revIDLastSave="0" documentId="13_ncr:1_{A0D735E1-13EE-4C2D-A0A7-C470497B36D5}" xr6:coauthVersionLast="47" xr6:coauthVersionMax="47" xr10:uidLastSave="{00000000-0000-0000-0000-000000000000}"/>
  <bookViews>
    <workbookView xWindow="-110" yWindow="-110" windowWidth="19420" windowHeight="10300" tabRatio="849" activeTab="1"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 r:id="rId12"/>
  </externalReferences>
  <definedNames>
    <definedName name="_xlnm._FilterDatabase" localSheetId="0" hidden="1">'Riesgos en Revisión'!$A$12:$BI$72</definedName>
    <definedName name="_xlnm._FilterDatabase" localSheetId="1" hidden="1">'Riesgos Reformulados'!$A$10:$BP$10</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_xlnm.Print_Area" localSheetId="1">'Riesgos Reformulados'!$I$2:$BM$3</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1" i="1" l="1"/>
  <c r="AS27" i="1" l="1"/>
  <c r="AS24" i="1" l="1"/>
  <c r="AS21" i="1"/>
  <c r="AS18" i="1"/>
  <c r="AJ20" i="1"/>
  <c r="AH20" i="1"/>
  <c r="AF20" i="1"/>
  <c r="AD20" i="1"/>
  <c r="AB20" i="1"/>
  <c r="Z20" i="1"/>
  <c r="AJ19" i="1"/>
  <c r="AH19" i="1"/>
  <c r="AF19" i="1"/>
  <c r="AD19" i="1"/>
  <c r="AB19" i="1"/>
  <c r="Z19" i="1"/>
  <c r="AJ18" i="1"/>
  <c r="AH18" i="1"/>
  <c r="AF18" i="1"/>
  <c r="AD18" i="1"/>
  <c r="AB18" i="1"/>
  <c r="Z18" i="1"/>
  <c r="AP16" i="1" l="1"/>
  <c r="AL16" i="1"/>
  <c r="AJ16" i="1"/>
  <c r="AH16" i="1"/>
  <c r="AF16" i="1"/>
  <c r="AD16" i="1"/>
  <c r="AB16" i="1"/>
  <c r="Z16" i="1"/>
  <c r="AM16" i="1" l="1"/>
  <c r="AN16" i="1" s="1"/>
  <c r="AS14" i="1"/>
  <c r="AS13" i="1"/>
  <c r="AS11" i="1"/>
  <c r="O59" i="1" l="1"/>
  <c r="O60" i="1"/>
  <c r="O61" i="1"/>
  <c r="M59" i="1"/>
  <c r="M60" i="1"/>
  <c r="O71" i="1"/>
  <c r="M71" i="1"/>
  <c r="O33" i="1" l="1"/>
  <c r="M33" i="1"/>
  <c r="O45" i="1"/>
  <c r="M45" i="1"/>
  <c r="AL12" i="1" l="1"/>
  <c r="AL13" i="1"/>
  <c r="AL14" i="1"/>
  <c r="AL15"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11" i="1"/>
  <c r="AJ12" i="1"/>
  <c r="AJ13" i="1"/>
  <c r="AJ14" i="1"/>
  <c r="AJ15" i="1"/>
  <c r="AJ17"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11" i="1"/>
  <c r="AH12" i="1"/>
  <c r="AH13" i="1"/>
  <c r="AH14" i="1"/>
  <c r="AH15" i="1"/>
  <c r="AH17"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11" i="1"/>
  <c r="AF12" i="1"/>
  <c r="AF13" i="1"/>
  <c r="AF14" i="1"/>
  <c r="AF15" i="1"/>
  <c r="AF17"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11" i="1"/>
  <c r="AD13" i="1"/>
  <c r="AD14" i="1"/>
  <c r="AD15" i="1"/>
  <c r="AD17"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12" i="1"/>
  <c r="AD11" i="1"/>
  <c r="AB13" i="1"/>
  <c r="AB14" i="1"/>
  <c r="AB15" i="1"/>
  <c r="AB17"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12" i="1"/>
  <c r="AB11" i="1"/>
  <c r="Z13" i="1"/>
  <c r="Z14" i="1"/>
  <c r="Z15" i="1"/>
  <c r="Z17"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12" i="1"/>
  <c r="Z11" i="1"/>
  <c r="AM12" i="1" l="1"/>
  <c r="Y48" i="14" l="1"/>
  <c r="W48" i="14"/>
  <c r="Y47" i="14"/>
  <c r="W47" i="14"/>
  <c r="O47" i="14"/>
  <c r="AI47" i="14" s="1"/>
  <c r="AH47" i="14" s="1"/>
  <c r="M47" i="14"/>
  <c r="Y46" i="14"/>
  <c r="W46" i="14"/>
  <c r="Y44" i="14"/>
  <c r="W44" i="14"/>
  <c r="O44" i="14"/>
  <c r="AI44" i="14" s="1"/>
  <c r="AH44" i="14" s="1"/>
  <c r="M44" i="14"/>
  <c r="Y43" i="14"/>
  <c r="W43" i="14"/>
  <c r="O43" i="14"/>
  <c r="AI43" i="14" s="1"/>
  <c r="AH43" i="14" s="1"/>
  <c r="M43" i="14"/>
  <c r="Y41" i="14"/>
  <c r="W41" i="14"/>
  <c r="O41" i="14"/>
  <c r="AI41" i="14" s="1"/>
  <c r="AH41" i="14" s="1"/>
  <c r="M41" i="14"/>
  <c r="Y39" i="14"/>
  <c r="W39" i="14"/>
  <c r="O39" i="14"/>
  <c r="AI39" i="14" s="1"/>
  <c r="AH39" i="14" s="1"/>
  <c r="M39" i="14"/>
  <c r="Y37" i="14"/>
  <c r="W37" i="14"/>
  <c r="O37" i="14"/>
  <c r="AI37" i="14" s="1"/>
  <c r="AH37" i="14" s="1"/>
  <c r="M37" i="14"/>
  <c r="Y36" i="14"/>
  <c r="W36" i="14"/>
  <c r="Y33" i="14"/>
  <c r="W33" i="14"/>
  <c r="AE32" i="14"/>
  <c r="Y31" i="14"/>
  <c r="W31" i="14"/>
  <c r="O31" i="14"/>
  <c r="AI31" i="14" s="1"/>
  <c r="AH31" i="14" s="1"/>
  <c r="M31" i="14"/>
  <c r="Y30" i="14"/>
  <c r="W30" i="14"/>
  <c r="Y29" i="14"/>
  <c r="W29" i="14"/>
  <c r="O29" i="14"/>
  <c r="AI29" i="14" s="1"/>
  <c r="AH29" i="14" s="1"/>
  <c r="M29" i="14"/>
  <c r="Y28" i="14"/>
  <c r="W28" i="14"/>
  <c r="Y27" i="14"/>
  <c r="W27" i="14"/>
  <c r="O27" i="14"/>
  <c r="AI27" i="14" s="1"/>
  <c r="AH27" i="14" s="1"/>
  <c r="M27" i="14"/>
  <c r="Y26" i="14"/>
  <c r="W26" i="14"/>
  <c r="Y24" i="14"/>
  <c r="W24" i="14"/>
  <c r="O24" i="14"/>
  <c r="AI24" i="14" s="1"/>
  <c r="AH24" i="14" s="1"/>
  <c r="M24" i="14"/>
  <c r="Y23" i="14"/>
  <c r="W23" i="14"/>
  <c r="Y22" i="14"/>
  <c r="W22" i="14"/>
  <c r="Y21" i="14"/>
  <c r="W21" i="14"/>
  <c r="Y20" i="14"/>
  <c r="W20" i="14"/>
  <c r="Y19" i="14"/>
  <c r="W19" i="14"/>
  <c r="Y18" i="14"/>
  <c r="W18" i="14"/>
  <c r="O18" i="14"/>
  <c r="AI18" i="14" s="1"/>
  <c r="AH18" i="14" s="1"/>
  <c r="M18" i="14"/>
  <c r="Y17" i="14"/>
  <c r="W17" i="14"/>
  <c r="Y16" i="14"/>
  <c r="W16" i="14"/>
  <c r="Y15" i="14"/>
  <c r="W15" i="14"/>
  <c r="O15" i="14"/>
  <c r="AI15" i="14" s="1"/>
  <c r="AH15" i="14" s="1"/>
  <c r="M15" i="14"/>
  <c r="AM11" i="1"/>
  <c r="AN11" i="1" s="1"/>
  <c r="AP13" i="1"/>
  <c r="AM13" i="1"/>
  <c r="AN13" i="1" s="1"/>
  <c r="O13" i="1"/>
  <c r="M13" i="1"/>
  <c r="AP30" i="1"/>
  <c r="AM30" i="1"/>
  <c r="AN30" i="1" s="1"/>
  <c r="O30" i="1"/>
  <c r="M30" i="1"/>
  <c r="AP29" i="1"/>
  <c r="AM29" i="1"/>
  <c r="AN29" i="1" s="1"/>
  <c r="O29" i="1"/>
  <c r="M29" i="1"/>
  <c r="AP28" i="1"/>
  <c r="AM28" i="1"/>
  <c r="AN28" i="1" s="1"/>
  <c r="O28" i="1"/>
  <c r="M28" i="1"/>
  <c r="AP27" i="1"/>
  <c r="AM27" i="1"/>
  <c r="AN27" i="1" s="1"/>
  <c r="O27" i="1"/>
  <c r="M27" i="1"/>
  <c r="AP26" i="1"/>
  <c r="AM26" i="1"/>
  <c r="AN26" i="1" s="1"/>
  <c r="O26" i="1"/>
  <c r="M26" i="1"/>
  <c r="AP25" i="1"/>
  <c r="AM25" i="1"/>
  <c r="AN25" i="1" s="1"/>
  <c r="O25" i="1"/>
  <c r="M25" i="1"/>
  <c r="AP24" i="1"/>
  <c r="AM24" i="1"/>
  <c r="AN24" i="1" s="1"/>
  <c r="O24" i="1"/>
  <c r="M24" i="1"/>
  <c r="AP23" i="1"/>
  <c r="AM23" i="1"/>
  <c r="AN23" i="1" s="1"/>
  <c r="O23" i="1"/>
  <c r="M23" i="1"/>
  <c r="AP22" i="1"/>
  <c r="AM22" i="1"/>
  <c r="AN22" i="1" s="1"/>
  <c r="O22" i="1"/>
  <c r="M22" i="1"/>
  <c r="AP21" i="1"/>
  <c r="AM21" i="1"/>
  <c r="AN21" i="1" s="1"/>
  <c r="O21" i="1"/>
  <c r="M21" i="1"/>
  <c r="AP20" i="1"/>
  <c r="AM20" i="1"/>
  <c r="AN20" i="1" s="1"/>
  <c r="O20" i="1"/>
  <c r="M20" i="1"/>
  <c r="AP19" i="1"/>
  <c r="AM19" i="1"/>
  <c r="AN19" i="1" s="1"/>
  <c r="O19" i="1"/>
  <c r="M19" i="1"/>
  <c r="AP18" i="1"/>
  <c r="AM18" i="1"/>
  <c r="AN18" i="1" s="1"/>
  <c r="O18" i="1"/>
  <c r="M18" i="1"/>
  <c r="AP17" i="1"/>
  <c r="AM17" i="1"/>
  <c r="AN17" i="1" s="1"/>
  <c r="O17" i="1"/>
  <c r="M17" i="1"/>
  <c r="AP15" i="1"/>
  <c r="AM15" i="1"/>
  <c r="AN15" i="1" s="1"/>
  <c r="O15" i="1"/>
  <c r="M15" i="1"/>
  <c r="AP14" i="1"/>
  <c r="AM14" i="1"/>
  <c r="AN14" i="1" s="1"/>
  <c r="O14" i="1"/>
  <c r="M14" i="1"/>
  <c r="AP12" i="1"/>
  <c r="O12" i="1"/>
  <c r="M12" i="1"/>
  <c r="AP11" i="1"/>
  <c r="O11" i="1"/>
  <c r="M11" i="1"/>
  <c r="AP56" i="1"/>
  <c r="AM56" i="1"/>
  <c r="AN56" i="1" s="1"/>
  <c r="O56" i="1"/>
  <c r="M56" i="1"/>
  <c r="AP55" i="1"/>
  <c r="AM55" i="1"/>
  <c r="AN55" i="1" s="1"/>
  <c r="O55" i="1"/>
  <c r="M55" i="1"/>
  <c r="AP54" i="1"/>
  <c r="AM54" i="1"/>
  <c r="AN54" i="1" s="1"/>
  <c r="O54" i="1"/>
  <c r="M54" i="1"/>
  <c r="AP53" i="1"/>
  <c r="AM53" i="1"/>
  <c r="AN53" i="1" s="1"/>
  <c r="O53" i="1"/>
  <c r="M53" i="1"/>
  <c r="AP52" i="1"/>
  <c r="AM52" i="1"/>
  <c r="AN52" i="1" s="1"/>
  <c r="O52" i="1"/>
  <c r="M52" i="1"/>
  <c r="AP51" i="1"/>
  <c r="AM51" i="1"/>
  <c r="AN51" i="1" s="1"/>
  <c r="O51" i="1"/>
  <c r="M51" i="1"/>
  <c r="AP50" i="1"/>
  <c r="AM50" i="1"/>
  <c r="AN50" i="1" s="1"/>
  <c r="O50" i="1"/>
  <c r="M50" i="1"/>
  <c r="AP49" i="1"/>
  <c r="AM49" i="1"/>
  <c r="AN49" i="1" s="1"/>
  <c r="O49" i="1"/>
  <c r="M49" i="1"/>
  <c r="AP48" i="1"/>
  <c r="AM48" i="1"/>
  <c r="AN48" i="1" s="1"/>
  <c r="O48" i="1"/>
  <c r="M48" i="1"/>
  <c r="AP47" i="1"/>
  <c r="AM47" i="1"/>
  <c r="AN47" i="1" s="1"/>
  <c r="O47" i="1"/>
  <c r="M47" i="1"/>
  <c r="AP46" i="1"/>
  <c r="AM46" i="1"/>
  <c r="AN46" i="1" s="1"/>
  <c r="O46" i="1"/>
  <c r="M46" i="1"/>
  <c r="AP44" i="1"/>
  <c r="AM44" i="1"/>
  <c r="AN44" i="1" s="1"/>
  <c r="O44" i="1"/>
  <c r="M44" i="1"/>
  <c r="AP43" i="1"/>
  <c r="AM43" i="1"/>
  <c r="AN43" i="1" s="1"/>
  <c r="O43" i="1"/>
  <c r="M43" i="1"/>
  <c r="AP42" i="1"/>
  <c r="AM42" i="1"/>
  <c r="AN42" i="1" s="1"/>
  <c r="O42" i="1"/>
  <c r="M42" i="1"/>
  <c r="AP41" i="1"/>
  <c r="AM41" i="1"/>
  <c r="AN41" i="1" s="1"/>
  <c r="O41" i="1"/>
  <c r="M41" i="1"/>
  <c r="AP40" i="1"/>
  <c r="AM40" i="1"/>
  <c r="AN40" i="1" s="1"/>
  <c r="O40" i="1"/>
  <c r="M40" i="1"/>
  <c r="AP39" i="1"/>
  <c r="AM39" i="1"/>
  <c r="AN39" i="1" s="1"/>
  <c r="O39" i="1"/>
  <c r="M39" i="1"/>
  <c r="AP38" i="1"/>
  <c r="AM38" i="1"/>
  <c r="AN38" i="1" s="1"/>
  <c r="O38" i="1"/>
  <c r="M38" i="1"/>
  <c r="AP37" i="1"/>
  <c r="AM37" i="1"/>
  <c r="AN37" i="1" s="1"/>
  <c r="O37" i="1"/>
  <c r="M37" i="1"/>
  <c r="AP36" i="1"/>
  <c r="AM36" i="1"/>
  <c r="AN36" i="1" s="1"/>
  <c r="O36" i="1"/>
  <c r="M36" i="1"/>
  <c r="AP35" i="1"/>
  <c r="AM35" i="1"/>
  <c r="AN35" i="1" s="1"/>
  <c r="O35" i="1"/>
  <c r="M35" i="1"/>
  <c r="AP34" i="1"/>
  <c r="AM34" i="1"/>
  <c r="AN34" i="1" s="1"/>
  <c r="O34" i="1"/>
  <c r="M34" i="1"/>
  <c r="AP32" i="1"/>
  <c r="AM32" i="1"/>
  <c r="AN32" i="1" s="1"/>
  <c r="O32" i="1"/>
  <c r="M32" i="1"/>
  <c r="AP31" i="1"/>
  <c r="AM31" i="1"/>
  <c r="AN31" i="1" s="1"/>
  <c r="O31" i="1"/>
  <c r="M31" i="1"/>
  <c r="AP70" i="1"/>
  <c r="AM70" i="1"/>
  <c r="AN70" i="1" s="1"/>
  <c r="O70" i="1"/>
  <c r="M70" i="1"/>
  <c r="AP69" i="1"/>
  <c r="AM69" i="1"/>
  <c r="AN69" i="1" s="1"/>
  <c r="O69" i="1"/>
  <c r="M69" i="1"/>
  <c r="AP68" i="1"/>
  <c r="AM68" i="1"/>
  <c r="AN68" i="1" s="1"/>
  <c r="O68" i="1"/>
  <c r="M68" i="1"/>
  <c r="AP67" i="1"/>
  <c r="AM67" i="1"/>
  <c r="AN67" i="1" s="1"/>
  <c r="O67" i="1"/>
  <c r="M67" i="1"/>
  <c r="AP66" i="1"/>
  <c r="AM66" i="1"/>
  <c r="AN66" i="1" s="1"/>
  <c r="O66" i="1"/>
  <c r="M66" i="1"/>
  <c r="AP65" i="1"/>
  <c r="AM65" i="1"/>
  <c r="AN65" i="1" s="1"/>
  <c r="O65" i="1"/>
  <c r="M65" i="1"/>
  <c r="AP64" i="1"/>
  <c r="AM64" i="1"/>
  <c r="AN64" i="1" s="1"/>
  <c r="O64" i="1"/>
  <c r="M64" i="1"/>
  <c r="AP63" i="1"/>
  <c r="AM63" i="1"/>
  <c r="AN63" i="1" s="1"/>
  <c r="O63" i="1"/>
  <c r="M63" i="1"/>
  <c r="AP62" i="1"/>
  <c r="AM62" i="1"/>
  <c r="AN62" i="1" s="1"/>
  <c r="O62" i="1"/>
  <c r="M62" i="1"/>
  <c r="AP61" i="1"/>
  <c r="AM61" i="1"/>
  <c r="AN61" i="1" s="1"/>
  <c r="M61" i="1"/>
  <c r="AP60" i="1"/>
  <c r="AM60" i="1"/>
  <c r="AN60" i="1" s="1"/>
  <c r="AG31" i="14" l="1"/>
  <c r="AG32" i="14" s="1"/>
  <c r="AG33" i="14" s="1"/>
  <c r="AG36" i="14" s="1"/>
  <c r="AG37" i="14"/>
  <c r="AG29" i="14"/>
  <c r="AG30" i="14" s="1"/>
  <c r="AE31" i="14"/>
  <c r="AE37" i="14"/>
  <c r="AE44" i="14"/>
  <c r="AE48" i="14"/>
  <c r="AE41" i="14"/>
  <c r="AE43" i="14"/>
  <c r="AE39" i="14"/>
  <c r="AG39" i="14" s="1"/>
  <c r="AE20" i="14"/>
  <c r="AE18" i="14"/>
  <c r="AG18" i="14" s="1"/>
  <c r="AG19" i="14" s="1"/>
  <c r="AG20" i="14" s="1"/>
  <c r="AG21" i="14" s="1"/>
  <c r="AG22" i="14" s="1"/>
  <c r="AG23" i="14" s="1"/>
  <c r="AE27" i="14"/>
  <c r="AG27" i="14" s="1"/>
  <c r="AG28" i="14" s="1"/>
  <c r="AE16" i="14"/>
  <c r="AE19" i="14"/>
  <c r="AE21" i="14"/>
  <c r="AE23" i="14"/>
  <c r="AN12" i="1"/>
  <c r="AE15" i="14"/>
  <c r="AG15" i="14" s="1"/>
  <c r="AG16" i="14" s="1"/>
  <c r="AG17" i="14" s="1"/>
  <c r="AE26" i="14"/>
  <c r="AE30" i="14"/>
  <c r="AE36" i="14"/>
  <c r="AE17" i="14"/>
  <c r="AE22" i="14"/>
  <c r="AE24" i="14"/>
  <c r="AG24" i="14" s="1"/>
  <c r="AG26" i="14" s="1"/>
  <c r="AE28" i="14"/>
  <c r="AE29" i="14"/>
  <c r="AE33" i="14"/>
  <c r="AE46" i="14"/>
  <c r="AE47" i="14"/>
  <c r="AF37" i="14" l="1"/>
  <c r="AG47" i="14"/>
  <c r="AF47" i="14" s="1"/>
  <c r="AF39" i="14"/>
  <c r="AF24" i="14"/>
  <c r="AG44" i="14"/>
  <c r="AG46" i="14" s="1"/>
  <c r="AG48" i="14" s="1"/>
  <c r="AF48" i="14" s="1"/>
  <c r="AG41" i="14"/>
  <c r="AF41" i="14" s="1"/>
  <c r="AG43" i="14"/>
  <c r="AF43" i="14" s="1"/>
  <c r="AF28" i="14"/>
  <c r="AF31" i="14"/>
  <c r="AF27" i="14"/>
  <c r="AF26" i="14"/>
  <c r="AF16" i="14"/>
  <c r="AF15" i="14"/>
  <c r="AF30" i="14"/>
  <c r="AF29" i="14"/>
  <c r="AF18" i="14"/>
  <c r="AF32" i="14"/>
  <c r="O58" i="1"/>
  <c r="O72" i="1"/>
  <c r="O73" i="1"/>
  <c r="O74" i="1"/>
  <c r="O75" i="1"/>
  <c r="O76" i="1"/>
  <c r="O77" i="1"/>
  <c r="O78" i="1"/>
  <c r="O79" i="1"/>
  <c r="M57" i="1"/>
  <c r="M58" i="1"/>
  <c r="M72" i="1"/>
  <c r="M73" i="1"/>
  <c r="M74" i="1"/>
  <c r="AF44" i="14" l="1"/>
  <c r="AF17" i="14"/>
  <c r="AF46" i="14"/>
  <c r="AF33" i="14"/>
  <c r="AF36" i="14"/>
  <c r="AF19" i="14"/>
  <c r="AM57" i="1"/>
  <c r="AP58" i="1"/>
  <c r="AP72" i="1"/>
  <c r="AP73" i="1"/>
  <c r="AP74" i="1"/>
  <c r="AP75" i="1"/>
  <c r="AP76" i="1"/>
  <c r="AP77" i="1"/>
  <c r="AP78" i="1"/>
  <c r="AP79" i="1"/>
  <c r="AP57" i="1"/>
  <c r="AF20" i="14" l="1"/>
  <c r="AM58" i="1"/>
  <c r="AN58" i="1" s="1"/>
  <c r="AM79" i="1"/>
  <c r="AN79" i="1" s="1"/>
  <c r="AM72" i="1"/>
  <c r="AM76" i="1"/>
  <c r="AN76" i="1" s="1"/>
  <c r="AM75" i="1"/>
  <c r="AN75" i="1" s="1"/>
  <c r="AM77" i="1"/>
  <c r="AN77" i="1" s="1"/>
  <c r="AM78" i="1"/>
  <c r="AN78" i="1" s="1"/>
  <c r="AM73" i="1"/>
  <c r="AM74" i="1"/>
  <c r="AF21" i="14" l="1"/>
  <c r="AN72" i="1"/>
  <c r="AN73" i="1"/>
  <c r="AN74" i="1"/>
  <c r="AN57" i="1"/>
  <c r="AF22" i="14" l="1"/>
  <c r="AF23" i="14"/>
  <c r="M75" i="1"/>
  <c r="M76" i="1"/>
  <c r="M77" i="1"/>
  <c r="M78" i="1"/>
  <c r="M79" i="1"/>
  <c r="O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12" authorId="0" shapeId="0" xr:uid="{7286D46D-BFC4-4F91-BCCE-87AD89D9C35C}">
      <text>
        <r>
          <rPr>
            <b/>
            <sz val="9"/>
            <color indexed="81"/>
            <rFont val="Tahoma"/>
            <family val="2"/>
          </rPr>
          <t xml:space="preserve">Describir el indicador, y se documentan de ISOlución. </t>
        </r>
      </text>
    </comment>
    <comment ref="F13" authorId="1" shapeId="0" xr:uid="{887DF6B0-8666-4D05-9613-7C24B82E6B06}">
      <text>
        <r>
          <rPr>
            <sz val="9"/>
            <color indexed="81"/>
            <rFont val="Tahoma"/>
            <family val="2"/>
          </rPr>
          <t>La fuente que origina la causa es interna (del Ministerio) o externa (fuera del Ministerio)</t>
        </r>
      </text>
    </comment>
    <comment ref="G13"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5603AC0B-96FE-4702-87BA-545AF79D1E6F}">
      <text>
        <r>
          <rPr>
            <sz val="9"/>
            <color indexed="81"/>
            <rFont val="Tahoma"/>
            <family val="2"/>
          </rPr>
          <t xml:space="preserve">Ver hoja Tipos de Riesgos.
</t>
        </r>
      </text>
    </comment>
    <comment ref="K13"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F61E2D22-D68E-4F13-B28D-CBB1EA270CA1}">
      <text>
        <r>
          <rPr>
            <sz val="9"/>
            <color indexed="81"/>
            <rFont val="Tahoma"/>
            <family val="2"/>
          </rPr>
          <t xml:space="preserve">Escribir la evidencia y/o registro que se genera con la ejecución del CONTROL. </t>
        </r>
      </text>
    </comment>
    <comment ref="AF13"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3"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3"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8"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8" authorId="0" shapeId="0" xr:uid="{00000000-0006-0000-0000-000002000000}">
      <text>
        <r>
          <rPr>
            <sz val="9"/>
            <color indexed="81"/>
            <rFont val="Tahoma"/>
            <family val="2"/>
          </rPr>
          <t>Relacionar el nombre del Proceso, Sistema de Gestión o Proyecto de Inversión, según aplique. Ej: Gestión del Talento Humano</t>
        </r>
      </text>
    </comment>
    <comment ref="F8"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8" authorId="1" shapeId="0" xr:uid="{00000000-0006-0000-0000-000004000000}">
      <text>
        <r>
          <rPr>
            <sz val="9"/>
            <color indexed="81"/>
            <rFont val="Tahoma"/>
            <family val="2"/>
          </rPr>
          <t>Seleccione según corresponda.
Ej: Riesgo de Corrupción</t>
        </r>
      </text>
    </comment>
    <comment ref="H8"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8"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7000000}">
      <text>
        <r>
          <rPr>
            <sz val="9"/>
            <color indexed="81"/>
            <rFont val="Tahoma"/>
            <family val="2"/>
          </rPr>
          <t>La fuente que origina la causa es interna (del Ministerio) o externa (fuera del Ministerio)</t>
        </r>
      </text>
    </comment>
    <comment ref="K8"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8"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8"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W8"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X8"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Y8"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Z8" authorId="0" shapeId="0" xr:uid="{00000000-0006-0000-0000-00000F000000}">
      <text>
        <r>
          <rPr>
            <b/>
            <sz val="9"/>
            <color indexed="81"/>
            <rFont val="Tahoma"/>
            <family val="2"/>
          </rPr>
          <t>Seleccione según corresponda</t>
        </r>
      </text>
    </comment>
    <comment ref="Q9"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9"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10"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O10" authorId="0" shapeId="0" xr:uid="{00000000-0006-0000-0000-000013000000}">
      <text>
        <r>
          <rPr>
            <sz val="9"/>
            <color indexed="81"/>
            <rFont val="Tahoma"/>
            <family val="2"/>
          </rPr>
          <t>Selecciones de la lista desplegable, según corresponda</t>
        </r>
      </text>
    </comment>
    <comment ref="AS10" authorId="0" shapeId="0" xr:uid="{A4E67827-A02D-4AA7-978B-96759FAE5882}">
      <text>
        <r>
          <rPr>
            <sz val="9"/>
            <color indexed="81"/>
            <rFont val="Tahoma"/>
            <family val="2"/>
          </rPr>
          <t xml:space="preserve">Es el promedio aritmético  simple de los controles por cada riesgo.
</t>
        </r>
      </text>
    </comment>
    <comment ref="AT10" authorId="0" shapeId="0" xr:uid="{00000000-0006-0000-0000-000014000000}">
      <text>
        <r>
          <rPr>
            <sz val="9"/>
            <color indexed="81"/>
            <rFont val="Tahoma"/>
            <family val="2"/>
          </rPr>
          <t xml:space="preserve">Es el promedio aritmético  simple de los controles por cada riesgo.
</t>
        </r>
      </text>
    </comment>
    <comment ref="AU10"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V10"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<sst xmlns="http://schemas.openxmlformats.org/spreadsheetml/2006/main" count="2237" uniqueCount="1017">
  <si>
    <t>MATRIZ RIESGOS DE CORRUPCIÓN</t>
  </si>
  <si>
    <t>Código: DE-FM-022
Versión: 00
Fecha de Vigencia: 27/05/2021</t>
  </si>
  <si>
    <t>CORRESPONDE A: (Seleccione con X)</t>
  </si>
  <si>
    <t>PROCESO:</t>
  </si>
  <si>
    <t>NOMBRE DEL PROCESO:</t>
  </si>
  <si>
    <t>Consolidada Riesgos de Corrupción</t>
  </si>
  <si>
    <t>OBJETIVO DEL PROCESO:</t>
  </si>
  <si>
    <t>PROYECTOS DE INVERSIÓN:</t>
  </si>
  <si>
    <t>INSTITUCIONAL:</t>
  </si>
  <si>
    <t>X</t>
  </si>
  <si>
    <t>RIESGOS DE CORRUPCIÓN Y FRAUDE</t>
  </si>
  <si>
    <t>Consolidada</t>
  </si>
  <si>
    <t>FECHA DE ACTUALIZACIÓN DEL CONTENIDO:</t>
  </si>
  <si>
    <t>VERSIÓN DEL CONTENIDO:</t>
  </si>
  <si>
    <t>IDENTIFICACIÓN DEL RIESGO</t>
  </si>
  <si>
    <r>
      <t xml:space="preserve">ANÁLISIS Y VALORACIÓN DEL RIESGO INHERENTE 
</t>
    </r>
    <r>
      <rPr>
        <sz val="8"/>
        <rFont val="Arial"/>
        <family val="2"/>
      </rPr>
      <t>(antes de controles)</t>
    </r>
  </si>
  <si>
    <t>DETERMINACIÓN DE CONTROLES</t>
  </si>
  <si>
    <r>
      <t xml:space="preserve">VALORACIÓN DEL RIESGO RESIDUAL 
</t>
    </r>
    <r>
      <rPr>
        <sz val="8"/>
        <rFont val="Arial"/>
        <family val="2"/>
      </rPr>
      <t>(después de controles)</t>
    </r>
  </si>
  <si>
    <r>
      <rPr>
        <b/>
        <sz val="8"/>
        <rFont val="Arial"/>
        <family val="2"/>
      </rPr>
      <t xml:space="preserve">INDICADOR DEL RIESGO </t>
    </r>
    <r>
      <rPr>
        <sz val="8"/>
        <rFont val="Arial"/>
        <family val="2"/>
      </rPr>
      <t xml:space="preserve">
(Se documenta en ISOlución)
</t>
    </r>
  </si>
  <si>
    <r>
      <t xml:space="preserve">ACCIONES PARA ABORDAR EL RIESGO RESIDUAL
</t>
    </r>
    <r>
      <rPr>
        <sz val="8"/>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</si>
  <si>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</si>
  <si>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</si>
  <si>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</si>
  <si>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</si>
  <si>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</si>
  <si>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8"/>
        <rFont val="Arial"/>
        <family val="2"/>
      </rPr>
      <t>(cargo)</t>
    </r>
  </si>
  <si>
    <r>
      <t xml:space="preserve">TIPO DE CAUSA
</t>
    </r>
    <r>
      <rPr>
        <sz val="8"/>
        <rFont val="Arial"/>
        <family val="2"/>
      </rPr>
      <t>(Externa ó
Interna)</t>
    </r>
  </si>
  <si>
    <r>
      <t xml:space="preserve">CAUSA(S)
</t>
    </r>
    <r>
      <rPr>
        <sz val="8"/>
        <color rgb="FF00000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</si>
  <si>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</si>
  <si>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</si>
  <si>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</si>
  <si>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</si>
  <si>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</si>
  <si>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</si>
  <si>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</si>
  <si>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</si>
  <si>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</si>
  <si>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8"/>
        <color rgb="FF0070C0"/>
        <rFont val="Arial"/>
        <family val="2"/>
      </rPr>
      <t xml:space="preserve">(Severidad) </t>
    </r>
  </si>
  <si>
    <r>
      <t xml:space="preserve">DESCRIPCIÓN DEL CONTROL
</t>
    </r>
    <r>
      <rPr>
        <sz val="8"/>
        <rFont val="Arial"/>
        <family val="2"/>
      </rPr>
      <t>(Un control por cada causa, si no hay control se escribe "No existe control")</t>
    </r>
  </si>
  <si>
    <t>RESPONSABLE DEL CONTROL</t>
  </si>
  <si>
    <t xml:space="preserve">FRECUENCIA DE EJECUCION DEL CONTROL </t>
  </si>
  <si>
    <t>IMPLEMENTACION</t>
  </si>
  <si>
    <t>ESTADO DE LA DOCUMENTACION</t>
  </si>
  <si>
    <t>EVIDENCIA DE LA APLICACIÓN DEL CONTROL</t>
  </si>
  <si>
    <t>RESULTADO DE LA EVALUACIÓN DEL CONTROL</t>
  </si>
  <si>
    <t>ZONA DE RIESGO RESIDUAL</t>
  </si>
  <si>
    <r>
      <t xml:space="preserve">NIVEL DE ACEPTACIÓN DEL RIESGO 
</t>
    </r>
    <r>
      <rPr>
        <sz val="8"/>
        <color rgb="FF0070C0"/>
        <rFont val="Arial"/>
        <family val="2"/>
      </rPr>
      <t>(RAE)</t>
    </r>
  </si>
  <si>
    <t>FECHA</t>
  </si>
  <si>
    <t>CARGO Y NOMBRE DE QUIEN DILIGENCIA EL REPORTE</t>
  </si>
  <si>
    <r>
      <t xml:space="preserve">INDIQUE SI EL </t>
    </r>
    <r>
      <rPr>
        <u/>
        <sz val="8"/>
        <rFont val="Arial"/>
        <family val="2"/>
      </rPr>
      <t xml:space="preserve">RIESGO </t>
    </r>
    <r>
      <rPr>
        <sz val="8"/>
        <rFont val="Arial"/>
        <family val="2"/>
      </rPr>
      <t>SE HA MATERIALIZADO</t>
    </r>
  </si>
  <si>
    <r>
      <t xml:space="preserve">LOS </t>
    </r>
    <r>
      <rPr>
        <u/>
        <sz val="8"/>
        <color rgb="FF000000"/>
        <rFont val="Arial"/>
        <family val="2"/>
      </rPr>
      <t>CONTROLES</t>
    </r>
    <r>
      <rPr>
        <sz val="8"/>
        <color rgb="FF000000"/>
        <rFont val="Arial"/>
        <family val="2"/>
      </rPr>
      <t xml:space="preserve"> ACTUALES ESTAN EVITANDO QUE EL RIESGO SE MATERIALICE?</t>
    </r>
  </si>
  <si>
    <r>
      <t xml:space="preserve">LOS </t>
    </r>
    <r>
      <rPr>
        <u/>
        <sz val="8"/>
        <rFont val="Arial"/>
        <family val="2"/>
      </rPr>
      <t>CONTROLES</t>
    </r>
    <r>
      <rPr>
        <sz val="8"/>
        <rFont val="Arial"/>
        <family val="2"/>
      </rPr>
      <t xml:space="preserve"> ACTUALES SE HAN EJECUTADO ADECUADAMENTE?</t>
    </r>
  </si>
  <si>
    <r>
      <t xml:space="preserve">LOS </t>
    </r>
    <r>
      <rPr>
        <u/>
        <sz val="8"/>
        <rFont val="Arial"/>
        <family val="2"/>
      </rPr>
      <t>CONTROLES</t>
    </r>
    <r>
      <rPr>
        <sz val="8"/>
        <rFont val="Arial"/>
        <family val="2"/>
      </rPr>
      <t xml:space="preserve"> PUEDEN SER MEJORADOS?</t>
    </r>
  </si>
  <si>
    <r>
      <t xml:space="preserve">EL </t>
    </r>
    <r>
      <rPr>
        <u/>
        <sz val="8"/>
        <rFont val="Arial"/>
        <family val="2"/>
      </rPr>
      <t>INDICADOR</t>
    </r>
    <r>
      <rPr>
        <sz val="8"/>
        <rFont val="Arial"/>
        <family val="2"/>
      </rPr>
      <t xml:space="preserve"> DEL RIESGO CUMPLIO CON LA META ESTABLECIDA?</t>
    </r>
  </si>
  <si>
    <r>
      <t xml:space="preserve">EL </t>
    </r>
    <r>
      <rPr>
        <u/>
        <sz val="8"/>
        <rFont val="Arial"/>
        <family val="2"/>
      </rPr>
      <t>RIESGO</t>
    </r>
    <r>
      <rPr>
        <sz val="8"/>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</si>
  <si>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</si>
  <si>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</si>
  <si>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</si>
  <si>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</si>
  <si>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</si>
  <si>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</si>
  <si>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</si>
  <si>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</si>
  <si>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</si>
  <si>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</si>
  <si>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</si>
  <si>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Link para cargue de evidencias</t>
  </si>
  <si>
    <t>SI</t>
  </si>
  <si>
    <t>NO</t>
  </si>
  <si>
    <t>¿POR QUÉ?</t>
  </si>
  <si>
    <t>Adquisición de Bienes y Servicios</t>
  </si>
  <si>
    <t>Grupo de Contratos</t>
  </si>
  <si>
    <t>Coordinador
Grupo de Contratos</t>
  </si>
  <si>
    <t>Interno</t>
  </si>
  <si>
    <t>Estudios Previos y/o Pliegos de condiciones direccionados a favorecer un proponente específico.</t>
  </si>
  <si>
    <t>RC-2</t>
  </si>
  <si>
    <t>Posibilidad de afectación reputacional y económica, por investigaciones de entes de control, debido a la generación de documentos en la etapa precontractual que favorezcan o direccionen la escogencia de un tercero</t>
  </si>
  <si>
    <t>Riesgo de corrupción</t>
  </si>
  <si>
    <t>Sanciones disciplinarias 
No cumplir con la normatividad
No cumplimiento de disposiciones internas</t>
  </si>
  <si>
    <t>MEDIA</t>
  </si>
  <si>
    <t>MAYOR (RC-F)</t>
  </si>
  <si>
    <t>Genera altas consecuencias sobre la entidad.</t>
  </si>
  <si>
    <t>ALTO</t>
  </si>
  <si>
    <t xml:space="preserve">Someter a consideración de la Junta de Adquisiciones y Licitaciones la apertura del proceso. </t>
  </si>
  <si>
    <t>Adecuado</t>
  </si>
  <si>
    <t>Coordinador Grupo Contratos 
Junta de Adquisiciones y Licitaciones</t>
  </si>
  <si>
    <t>Continua</t>
  </si>
  <si>
    <t>Prevenir</t>
  </si>
  <si>
    <t>Manual</t>
  </si>
  <si>
    <t>Documentado</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</si>
  <si>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</si>
  <si>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Con Registro</t>
  </si>
  <si>
    <t>Acta de Junta de Adquisiciones y Licitaciones</t>
  </si>
  <si>
    <t>Control 1</t>
  </si>
  <si>
    <t>ALTO (RC/F)</t>
  </si>
  <si>
    <t>REDUCIR EL RIESGO</t>
  </si>
  <si>
    <t xml:space="preserve"> Incumplimiento de la normatividad en materia de contratación</t>
  </si>
  <si>
    <t xml:space="preserve">Lilia Adriana Matiz Florez </t>
  </si>
  <si>
    <t>x</t>
  </si>
  <si>
    <t>No se ha presentado afectación reputacional ni económica, por investigaciones de entes de control, debido a la generación de documentos en la etapa precontractual que favorezcan o direccionen la escogencia de un tercero</t>
  </si>
  <si>
    <t xml:space="preserve">El someter la apertura de los procesos a la Junta de adquisiciones y licitaciones, permite realizar ese control previo sore lo solicitado en el proceso </t>
  </si>
  <si>
    <t>Se ha sometido a consideración de la Junta de Adquisiciones y Licitaciones la apertura de los procesos adelantdos.</t>
  </si>
  <si>
    <t>Los riesgos fueron actualizados y se espera la caracterización para reportas a partir del mes de mayo</t>
  </si>
  <si>
    <t>No se han suscrito contratos en la presente vigencia, a traves de los procesos 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 por lo cual no se cuenta con cuadernillos de preguntas y respuesta como evidencia para el contro 3 del presente reporte.</t>
  </si>
  <si>
    <t>Exigencia de requisitos e insumos técnicos que restrinjan la pluralidad de oferentes.</t>
  </si>
  <si>
    <t>Analizar los estudios previos y estudios soporte</t>
  </si>
  <si>
    <t>Coordinador Grupo Contratos - Abogado</t>
  </si>
  <si>
    <t>Control 2</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</si>
  <si>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</si>
  <si>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</si>
  <si>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</si>
  <si>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</si>
  <si>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Control 3</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</si>
  <si>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</si>
  <si>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</si>
  <si>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</si>
  <si>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</si>
  <si>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</si>
  <si>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</si>
  <si>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</si>
  <si>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BAJA</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</si>
  <si>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</si>
  <si>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</si>
  <si>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</si>
  <si>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t>
  </si>
  <si>
    <t xml:space="preserve"> Declaratoria o modificación de un área como zona franca</t>
  </si>
  <si>
    <t>Maria de los Angeles Galeano Gómez</t>
  </si>
  <si>
    <t>No se ha presentado afectación reputacional, debido a decisiones ajustadas a intereses propios o de terceros en la declaración o modificación de un área como zona franca, ya que se realziaron los repectivos controles</t>
  </si>
  <si>
    <t>Se estan realizando los respectivos controles, de acuerdo al procedimiento y normatividad amparada bajo el Decreto 2147 de 2016</t>
  </si>
  <si>
    <t>Los controles se han ejecutado adecuadamente, ciñendose a los procedimientos y a la normatividad vigente de zonas francas</t>
  </si>
  <si>
    <t>Los controles establecidos estan acordes a la normatividad vigente de zonas francas.</t>
  </si>
  <si>
    <t>El indicador del riesgo cumplio la meta, ya que los riesgos no se materializaron.</t>
  </si>
  <si>
    <t>El riesgo no requiere ser modficado porque cumple el procedimiento establecido bajo la reglamentación vigente</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</si>
  <si>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</si>
  <si>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</si>
  <si>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</si>
  <si>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</si>
  <si>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</si>
  <si>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</si>
  <si>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</si>
  <si>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</si>
  <si>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</si>
  <si>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</si>
  <si>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</si>
  <si>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Control 4</t>
  </si>
  <si>
    <t>Realizar visita Técnica al área a declarar como Zona Franca.</t>
  </si>
  <si>
    <t>Acta visita técnica</t>
  </si>
  <si>
    <t>Control 5</t>
  </si>
  <si>
    <t>Realizar visita Técnica al terreno donde se pretende la ampliación, extensión o reducción del área.</t>
  </si>
  <si>
    <t>Control 6</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</si>
  <si>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</si>
  <si>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</si>
  <si>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</si>
  <si>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</si>
  <si>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</si>
  <si>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</si>
  <si>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MUY BAJA</t>
  </si>
  <si>
    <t>MODERADO (RC-F)</t>
  </si>
  <si>
    <t>Genera medianas consecuencias sobre la entidad</t>
  </si>
  <si>
    <t>MODERADO (RC/F)</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</si>
  <si>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</si>
  <si>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</si>
  <si>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</si>
  <si>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</si>
  <si>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César Humberto Ruiz Tinoco
Contratista
Dirección Mipymes</t>
  </si>
  <si>
    <t>No se ha presentado materialización del riesgo, teniendo que cuenta que se realizaron las acciones correspondientes en la asignación de roles y responsabilidades para la puesta en marcha de las resoluciones 30 y 31 de 2026 para los proyectos de inversión de Fortalecimiento y Víctimas de la Dirección Mipymes. Asimismo, se realizaron las divulgaciones y socializaciones correspondientes al patrimonio para los trámites respectivos.</t>
  </si>
  <si>
    <t>Mediante la asignación de roles y responsabilidades previas a la oficialización de los actos administrativos por parte de los equipo técnicos de la Dirección y con el aval del Director de la dependencia, se garantiza la validación de los componentes técnicos de la misma para inicio de ejecución. De igual forma se socializan las resoluciones al patrimonio lo que garantiza el aval para incio de los instrumentos.</t>
  </si>
  <si>
    <t>Los controles asociados se ejecutaron adecuadamente de acuerdo a su naturaleza de formulación y se encuentran con las evidencias respectivas de su ejecución.</t>
  </si>
  <si>
    <t>Los riesgos y los controles de igual forma, son dinámicos  y esto permite generar, reformular acciones que permitan disminuir la probabilidad del o los riesgos que se generan en los procesos.</t>
  </si>
  <si>
    <t>La no materialización del riesgo en el seguimiento, evidencia el cumplimiento de las acciones formuladas</t>
  </si>
  <si>
    <t>De acuerdo con los planes de mejora establecidos en el marco de auditorías internas, el riesgo se encuentra en proceso de actualización para el seguimiento estipulado para II cuatrimestre de la vigencia 2026.</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</si>
  <si>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</si>
  <si>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</si>
  <si>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</si>
  <si>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</si>
  <si>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</si>
  <si>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</si>
  <si>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</si>
  <si>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</si>
  <si>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</si>
  <si>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</si>
  <si>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</si>
  <si>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</si>
  <si>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</si>
  <si>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</si>
  <si>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</si>
  <si>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</si>
  <si>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</si>
  <si>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Realizar trimestralmente  una verificación aleatoria del 15% de las  visitas hoteleras en el período.</t>
  </si>
  <si>
    <t>HUMBERTO GARAVITO MORA Coordinador GASYRNT</t>
  </si>
  <si>
    <t xml:space="preserve">Para el periodo enero a abril del año 2026, no se han efectuado visitas de verificación de prestación de servicios hoteleros con miras a acceder al beneficio de exención de renta tributaria enmarcado a la fecha en la Ley 2277 de 2022. </t>
  </si>
  <si>
    <t>Sobre las solicitudes que se han recibido se ha aplicado un proceso riguroso de verificación en la plataforma del RUES de los datos del solicitante, que el RNT se encuentre activo, que el solicitante tenga la categoria de establecimiento de alojamiento, subcategoria de Hotel CIIU 5511.</t>
  </si>
  <si>
    <t>A partir del mes de mayo se reinicio el proceso de visitas de verifiación de prestación de servicios hoteleros.</t>
  </si>
  <si>
    <t>Todo puede ser revisado y mejorado dadas las condiciones de la actividad.</t>
  </si>
  <si>
    <t>Se considera que al no materializarse el riesgo, no hay indicio de corrupción</t>
  </si>
  <si>
    <t>A la fecha no se ha evidenciado lo más minimo que indique un riesgo por tanto debe ser motivo de modificación o actualización.</t>
  </si>
  <si>
    <t>Enviar comunicaciones a las entidades competentes.</t>
  </si>
  <si>
    <t>Coordinador del Grupo de Formalización Turística o quien designe</t>
  </si>
  <si>
    <t>Detectar</t>
  </si>
  <si>
    <t>FP-PR-037 Acompañamiento a las regiones en la politica de formalización turistica (Actividad 12)</t>
  </si>
  <si>
    <t>Oficio - Correo electrónico</t>
  </si>
  <si>
    <t>RESPONSABLE POR DEFINIR</t>
  </si>
  <si>
    <t>Interna y Externa</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</si>
  <si>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</si>
  <si>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</si>
  <si>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</si>
  <si>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</si>
  <si>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</si>
  <si>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</si>
  <si>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Coord. Grupo Planificación y Desarrollo Sostenible</t>
  </si>
  <si>
    <t>Automático</t>
  </si>
  <si>
    <t>FP-PR-027 Emisión de conceptos con destino DIMAR, ANI Y CORMAGDALENA (Act. 2)</t>
  </si>
  <si>
    <t>Correos electrónicos
Base Datos Conceptos Técnicos DIMAR</t>
  </si>
  <si>
    <t>EDGAR LEONEL CARRILLO VÁSQUEZ</t>
  </si>
  <si>
    <t>No se ha presentado materialización del riesgo, dado que desde el area de la Dirección DCYDT se han generado los controles planteados para evitar dicha situación. Ademas reiteramos que desde esta dirección se realiza una simple operación documental de revisión y traslado al área que evidentemente realiza las acciones de valiidación y generación de los conceptos de viabilidad soporte indiscutible del trámite.</t>
  </si>
  <si>
    <t>De acuerdo a los controles planteados se realiza una radicación en Matriz con los debidos consecutivos de los conceptos generados y validados desde el Viceministerio- área de Infraestructura.</t>
  </si>
  <si>
    <t>De manera clara y precisa se pueden evidenciar el cumplimiento de los controles planteados en corresponencia a lo requerido.</t>
  </si>
  <si>
    <t>Frente a temas de corrupción siempre será posible presentar acciones de control, por el momento reiteramos nuestro rol en las peticiones y como se desarrolla las mismas, siendo un mero trabajo de tránsito a las áreas que realizan de fondo los pronunciamientos.</t>
  </si>
  <si>
    <t>De acuerdo a lo planteado se encuentra de conformidad al mismo.</t>
  </si>
  <si>
    <t>De la manera más respetuosa y en alienación con varios oficos precedentes y mesas tecnicas ,donde se ha planteado que la ubicación de estos controles deberian estar en el area de infraestructura, por darse en esta área la evaluación, revisión  y análisis de los anexos propios en las solicitudes de conceptos para DIMAR , y que producto de este trabajo técnico da como resultado la emisión del pronunciamiento del ministerio por medio de un concepto de viabilidad o no. Por esta razón , reiteramos la solicitud de ubicar estos factores en el área que consideramos tienen el riesgo de corrupción.</t>
  </si>
  <si>
    <t>En relación al segundo aspecto, sobre las capacitaciones en gerencia y demas temas afines, estamos a la espera de la programación para asistir a las mismas, generando el fortalecimiento intelectual deseado.</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</si>
  <si>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</si>
  <si>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</si>
  <si>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</si>
  <si>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</si>
  <si>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</si>
  <si>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</si>
  <si>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</si>
  <si>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</si>
  <si>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</si>
  <si>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</si>
  <si>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</si>
  <si>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MUY ALTA</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</si>
  <si>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</si>
  <si>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</si>
  <si>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</si>
  <si>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</si>
  <si>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 xml:space="preserve"> Numero de Accesos no autorizados a los servicios de TI </t>
  </si>
  <si>
    <t xml:space="preserve">La gestión monitoreo de plataforma tecnológica, se monitorea la navaegación de los usuarios institucionales, servicios corporativos transversales y, aplicaciones y sitios web institucionales. </t>
  </si>
  <si>
    <t xml:space="preserve">La gestión monitoreo de plataforma tecnológica, se monitorea la navaegación de los usuarios institucionales, servicios corporativos transversales y, aplicaciones y sitios web institucionales, que permite implmentar acciones que evitan la materialización del incidentes. </t>
  </si>
  <si>
    <t>La gestión monitoreo de plataforma tecnológica, se monitorea la navaegación de los usuarios institucionales, servicios corporativos transversales y, aplicaciones y sitios web institucionales, los controles implementados se mejoran  acorde con el entorno tecvnológico de la infraestructura de seguridad implamentada en la entidad y a nivel de lagestión de TI.</t>
  </si>
  <si>
    <t>El riesgos esta en proceso de reformulación con corte a 30/04/2026</t>
  </si>
  <si>
    <t>Pérdida o modificación de la información en bases de datos, servidores o de equipos de computo</t>
  </si>
  <si>
    <t>4(V) Realizar pruebas de aseguramiento</t>
  </si>
  <si>
    <t>La gestión articulada entre Infraestructura Tecnologica y Monitoreo, permite impleemntar las acciones de aseguramiento sobre servicios de aplicación y sitios web, infraestructura - servidores y servicios corporativos transversales.</t>
  </si>
  <si>
    <t>La gestión de  aseguramiento permite remediar vulnerabilidades, mejorar el hardening de servidores, y garantizar la disposibilidad de los servicios corporativos, de aplicación y sitios web institucionales.</t>
  </si>
  <si>
    <t>La gestión de  aseguramiento permite verificar las capacidades a nivel de infraestructura tecnológica, las condiciones de seguridad de los servicios corporativos, de aplicación y sitios web institucionales, con el fin de garantizar la disponibilidad.</t>
  </si>
  <si>
    <t>La gestión de  aseguramiento permite  verificar y mejorar los controles sobre las capacidades a nivel de infraestructura tecnológica, las condiciones de seguridad de los servicios corporativos y de aplicación y sitios web institucionales, con el fin de garantizar la disponibilidad.</t>
  </si>
  <si>
    <t>La gestión de aseguramiento permite monitorear la disposibilidad de los servicios corporativos y de aplicación y sitios web institucionales y establecer.</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</si>
  <si>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</si>
  <si>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</si>
  <si>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</si>
  <si>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</si>
  <si>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</si>
  <si>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La gestión de cambio articulada Infraestructura Tecnologica y Monitoreo, desarrollaron: 
- actualización firmware equipos de seguridad y redes
- adecuación de servidores
- restauración/ migración servicios</t>
  </si>
  <si>
    <t>La gestión de cambio permite articular Infraestructura Tecnologica y Monitoreo con el propósito  de verificar capacidades a nivel de infraestructura tecnológica, las condiciones de seguridad de los servicios corporativos, de aplicación y sitios web institucionales, con el fin de garantizar la disponibilidad</t>
  </si>
  <si>
    <t>La gestión de cambio permite  verificar capacidades a nivel de infraestructura tecnológica, las condiciones de seguridad de los servicios corporativos, de aplicación y sitios web institucionales, con el fin de garantizar la disponibilidad</t>
  </si>
  <si>
    <t>La gestión de cambio permite disponer y adecuar las capacidades a nivel de infraestructura tecnológica, las condiciones de seguridad de los servicios corporativos, de aplicación y sitios web institucionales, con el fin de mejorar la disponibilidad</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</si>
  <si>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</si>
  <si>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</si>
  <si>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</si>
  <si>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</si>
  <si>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</si>
  <si>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</si>
  <si>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 xml:space="preserve">El monitoreo de acceso, se aplica a usuarios institucionales, servicios de conexión remota, usuarios de infraestructura. </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</si>
  <si>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</si>
  <si>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</si>
  <si>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</si>
  <si>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</si>
  <si>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</si>
  <si>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</si>
  <si>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</si>
  <si>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</si>
  <si>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</si>
  <si>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</si>
  <si>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</si>
  <si>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</si>
  <si>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</si>
  <si>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</si>
  <si>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</si>
  <si>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Monica Leonel
Jefe OAJ</t>
  </si>
  <si>
    <t>No hay evidencias de materialización del riesgo durante el periodo de estudio, considerando además que se han ejecutado todos los controles establecidos.</t>
  </si>
  <si>
    <t>Si, toda vez que los mismos se asocian con las causas identificadas</t>
  </si>
  <si>
    <t>Si, en oportunidad y calidad</t>
  </si>
  <si>
    <t>No se ha evidenciado forma de mejorar lo mismo</t>
  </si>
  <si>
    <t>No hay materialización del riesgo</t>
  </si>
  <si>
    <t>La OAJ se encuentra en proceso de actualización sobre la redacción del mismo</t>
  </si>
  <si>
    <t>No aplica</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</si>
  <si>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</si>
  <si>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</si>
  <si>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</si>
  <si>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</si>
  <si>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</si>
  <si>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</si>
  <si>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</si>
  <si>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</si>
  <si>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</si>
  <si>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</si>
  <si>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</si>
  <si>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</si>
  <si>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</si>
  <si>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</si>
  <si>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</si>
  <si>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</si>
  <si>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</si>
  <si>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</si>
  <si>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</si>
  <si>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</si>
  <si>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</si>
  <si>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</si>
  <si>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</si>
  <si>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</si>
  <si>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</si>
  <si>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</si>
  <si>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Contratista - Isabel Victoria Tobón Romero</t>
  </si>
  <si>
    <t> </t>
  </si>
  <si>
    <t>No se ha presentado situaciones que evidencien la materialización del riesgo.
En la revisión y emisión de pronunciamientos técnicos (Concepto Técnico Único Sectorial y Concepto de Viabilidad) a proyectos de inversión financiados con recursos del Sistema General de Regalías, han participado diversas áreas técnicas del Ministerio; entidades adscritas y Ministerios de otros sectores; garantizando la objetividad y transparencia.</t>
  </si>
  <si>
    <t>Al realizar una revisión técnica por parte de diferentes profesionales, se asegura eliminar la subjetividad en la emisión de observaciones y/o favorecimiento de pronunciamientos (Concepto Técnico Único Sectorial y Concepto de Viabilidad) a proyectos que no cumplan los requisitos establecidos en el Sistema General de Regalías</t>
  </si>
  <si>
    <t>Las solicitudes recibidas por el Ministerio han sido tramitadas para la revisión de las áreas técnicas correspondientes; así como se ha solicitado insumos a otros Ministerios para la evaluación de componentes de otros sectores de inversión.</t>
  </si>
  <si>
    <t>Los controles actuales han mostrado efectividad en la gestión del riesgo</t>
  </si>
  <si>
    <t>Si, se emitieron los pronunciamientos técnicos con la revisión de diversas áras del Mincit evidenciando el cumplimiento de la meta para el riesgo durante el periodo de reporte</t>
  </si>
  <si>
    <t>Se solicita a la Segunda Línea de defensa actualizar para el siguiente monitoreo los siguientes aspectos:
1. El nombre del procedimiento DM-PR-001 "Participación del Ministerio de Comercio, Industria y Turismo en el Sistema General de Regalías." a DM-PR-001 “CONCEPTOS DE PROYECTOS DE INVERSIÓN DEL SECTOR A FINANCIAR CON RECURSOS DEL SISTEMA GENERAL DE REGALÍAS” atendiendo la actualización realizada en el año 2023.
2. Actualizar la descripción del riesgo para reemplazar el término "pronunciamiento técnicos"; definido en la Ley 1530 de 2012; que fue derogada desde el 1 de enero de 2021; por "conceptos de viabilidad, técnicos únicos sectoriales, integrados y a ajustes" según lo definido en Ley 2056 de 2020 y el Acuerdo reglamentario de la Comisión Rectora del SGR); así: "Posibilidad de que se favorezcan intereses propios o de terceros en la emisión de conceptos  y ajustes a proyectos del sector Comercio, Industria y Turismo con recursos del SGR, en escenarios donde pueden optimizarse los criterios de objetividad y trazabilidad en el proceso, lo que podria afectar la reputacion institucional y la confianza ciudadana."
3. Adicionar a las evidencias "Memorando y oficio"
4. Actualizar y definir las consecuencias así: "1.Sanciones legales: Puede derivar en faltas disciplinarias y legales para funcionarios de la entidad. 2. Afectación a la credibilidad del Ministerio y sus dependencias. 3. Desconfianza de los entes territoriales y sector privado. 4.Dificultades para gestionar futuros proyectos de inversión. 4. Hallazgoz por parte de órganos de control."                                                                                                        5. Actualizar y establecer la causa así: "Existencia de condiciones que permitan variabilidad en la aplicación de lineamientos técnicos y de trazabiliadad en los procesos de analisis y emisión de conceptos."</t>
  </si>
  <si>
    <t>Necesidad de ajustar: nombre del procedimiento, descripción del riesgo, adicionar evidencias, actualizar consecuencias y causas</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</si>
  <si>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</si>
  <si>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</si>
  <si>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</si>
  <si>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</si>
  <si>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</si>
  <si>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</si>
  <si>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</si>
  <si>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</si>
  <si>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</si>
  <si>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</si>
  <si>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</si>
  <si>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</si>
  <si>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Angela Biviana Diaz Lancheros</t>
  </si>
  <si>
    <t>No se evidenciaron situaciones asociadas a la materialización del riesgo de corrupción durante el periodo evaluado</t>
  </si>
  <si>
    <t>Los controles definidos permitieron verificar el cumplimiento de los requisitos y la aplicación de la política de integridad</t>
  </si>
  <si>
    <t>Los controles se ejecutaron conforme a lo establecido, mediante  la revisión de la documentación requerida y el desarrollo de  actividades previstas en la política de integridad</t>
  </si>
  <si>
    <t xml:space="preserve">Se identifican oportunidades de  mejora relacionada con los tiempos de revisón y verificación de la información </t>
  </si>
  <si>
    <t>Durante el periodo evaluado  no se presentaron situaciones que evidenciaran desviaciones frente a la meta establecida para el riesgo</t>
  </si>
  <si>
    <t>Continua siendo pertienente y acorde con el proceso, por lo cual no requiere modificación o actualización en el periodo evaluado</t>
  </si>
  <si>
    <t>Durante el periodo evaluado se efectuó el seguimiento al riesgo RC20, evidenciando la aplicación de los controles definidos y la no materialización del riesgo. De igual manera, en el marco del fortalecimiento institucional y la mejora continua, se viene trabajando en la actualización de la política de integridad y de los documentos asociados, con el propósito de robustecer su implementación y ejecución al interior de la entidad.</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</si>
  <si>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</si>
  <si>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</si>
  <si>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</si>
  <si>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</si>
  <si>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</si>
  <si>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</si>
  <si>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</si>
  <si>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</si>
  <si>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</si>
  <si>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Riesgo de fraude</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</si>
  <si>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</si>
  <si>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</si>
  <si>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</si>
  <si>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</si>
  <si>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</si>
  <si>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Los controles definidos permitieron realizar la verificación de la información de pagos, los resúmenes de nómina y los netos de pago</t>
  </si>
  <si>
    <t>El control se ejecutó de manera efectiva mediante la verificación de la información de pagos, los resúmenes de nomina y los netos a pagar ; no obstante, algunas actividades asociadas se encuentran en proceso de aprobación por parte de la coordinación, sin que ello haya generado afectación durante el periodo evaluado.En cuanto al control relacionado con capacitaciones en cambios normativos, durante el periodo evaluado no se presentaron cambios normativos que hicieran necesaria la ejecución</t>
  </si>
  <si>
    <t>Se identifican oportunidades de mejora en lo relacionado con la actualizacion del porcedimietno de nómina TH - PR -020, la cual se encuentra programada para realizarse dentro del periodo vigente</t>
  </si>
  <si>
    <t>El seguimiento realizado evidenció el cumplimiento de la meta establecida para el riesgo durante el periodo evaluado</t>
  </si>
  <si>
    <t>El riesgo continua siendo pertinente para el proceso de nómina, por lo cual no requiere modificación o actualización en el periodo evaluado</t>
  </si>
  <si>
    <t>El seguimiento realizado evidenció la aplicación de los controles definidos para el riesgo durante el periodo evaluado. El control asociado a capacitaciónes no fue requeridd, dado que no se presentaron modificaciones normativas; no obstante se tiene prevista la actualización del procedimiento TH-PR-020 de Nómina.</t>
  </si>
  <si>
    <t>Desconocimiento de la normatividad aplicable</t>
  </si>
  <si>
    <t>Realización de capacitaciones en cambios normativos</t>
  </si>
  <si>
    <t>Listados de asistencia, ayudas de memoria, reportes de servicio</t>
  </si>
  <si>
    <t>HISTORIAL DE CAMBIOS DEL CONTENIDO</t>
  </si>
  <si>
    <t>VERSIÓN</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</si>
  <si>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</si>
  <si>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</si>
  <si>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</si>
  <si>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</si>
  <si>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</si>
  <si>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</si>
  <si>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</si>
  <si>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</si>
  <si>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</si>
  <si>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</si>
  <si>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</si>
  <si>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</si>
  <si>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</si>
  <si>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</si>
  <si>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</si>
  <si>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</si>
  <si>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</si>
  <si>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</si>
  <si>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</si>
  <si>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</si>
  <si>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Acta 28, formaliza el riesgo TH-RC1 y elimina el riesgo RC-17
Acta 29, formaliza el riesgo IC-RC1 y elimina el riesgo RC-23</t>
  </si>
  <si>
    <t>Mónica Vargas
Contratista Riesgos</t>
  </si>
  <si>
    <t>Rodrigo Jimenez
Asesor OAPS</t>
  </si>
  <si>
    <t>Luz Stella Botia - Coordinador Grupo Juzgamiento Disciplinario
Diego Ferreira  - Coordinador Grupo Relacion con el Ciudadano</t>
  </si>
  <si>
    <t>Acta 30, formaliza el riesgo FC-RC1 y elimina el riesgo RC-9</t>
  </si>
  <si>
    <t>Luz Belen Fernandez - Subdirectora SDAO</t>
  </si>
  <si>
    <t>* Acta 33 Formaliza el ajuste al riesgos de corrupción del proceso de Gestión Recursos Financieros, eliminando el riesgo RC-16 y se crea el riesgo GF-RC1
* Acta 35 Formaliza la creación del riesgo de corrupción ES-RC1 para proceso de Evaluación y seguimiento (Oficina de Control interno)
* Acta 36  Formaliza el ajuste al riesgos de corrupción del proceso Adquisición de bienes y servicios, eliminando el riesgo RC-3 y se crea el riesgo BS-RC1
* Acta 37  Formaliza el ajuste al riesgos de corrupción del proceso de Desarrollo empresarial - Dirección de regulación, eliminando el riesgo RC-7 y RC-22 y se crea el riesgo DE-C1</t>
  </si>
  <si>
    <t>Zulma Chicuazuque
Jefe OAPS (E)</t>
  </si>
  <si>
    <t>Sandra Acero - Diana Valdeblanquez
Gestión Recursos Financieros
Angela Mónica Castro
Jefe OCI
Miguel Angel Olarte
Coord. Administrativo
Hernan Zuñiga
Director Regulación</t>
  </si>
  <si>
    <t xml:space="preserve">* Acta 43 Formaliza el ajuste al riesgo de corrupción del proceso de Administración, profundización y aprovechamiento de acuerdos y relaciones comerciales (DIES y Equipo Negociador) eliminando el riesgo RC-1 y se crea el riesgo AP-RC1
* De acuerdo con el memorando DPYC-2025-000530 emitido por la Dirección de Productividad y Competitividad, se elimina el riesgo RC-5, dado que, en el marco de la normatividad vigente, no pueden celebrarce contratos de estabilidad jurídica, y en relación a las modificaciones, estas no pueden ser sustanciales, por ende, la situación que enmarca el riesgo no es posible.  </t>
  </si>
  <si>
    <t>Sofia Carolina Cañon
Directora Inversión Extranjera y Servicios
Orlando Javier Ferro Ducuara
Director Productividad y Competitividad</t>
  </si>
  <si>
    <t>De acuerdo con el memorando DPYC-2026-000017, emitido por la Dirección de Productividad y Competitividad, se ajusta en línea con lo solicitado los responsables del Riesgo RC-19, pasando a ser responsabilidad de la Dirección de Mipymes</t>
  </si>
  <si>
    <t>Ludys Esther Rodriguez Angulo
Directora  de Productividad y Competitividad</t>
  </si>
  <si>
    <r>
      <t xml:space="preserve">Código: </t>
    </r>
    <r>
      <rPr>
        <sz val="14"/>
        <color theme="1"/>
        <rFont val="Verdana"/>
        <family val="2"/>
      </rPr>
      <t>DE-FM-043</t>
    </r>
    <r>
      <rPr>
        <b/>
        <sz val="14"/>
        <color theme="1"/>
        <rFont val="Verdana"/>
        <family val="2"/>
      </rPr>
      <t xml:space="preserve">
Versión: </t>
    </r>
    <r>
      <rPr>
        <sz val="14"/>
        <color theme="1"/>
        <rFont val="Verdana"/>
        <family val="2"/>
      </rPr>
      <t xml:space="preserve">00
</t>
    </r>
    <r>
      <rPr>
        <b/>
        <sz val="14"/>
        <color theme="1"/>
        <rFont val="Verdana"/>
        <family val="2"/>
      </rPr>
      <t xml:space="preserve">Vigencia: </t>
    </r>
    <r>
      <rPr>
        <sz val="14"/>
        <color theme="1"/>
        <rFont val="Verdana"/>
        <family val="2"/>
      </rPr>
      <t>03/04/2024</t>
    </r>
  </si>
  <si>
    <r>
      <t xml:space="preserve">ANÁLISIS Y VALORACIÓN DEL RIESGO INHERENTE 
</t>
    </r>
    <r>
      <rPr>
        <sz val="12"/>
        <rFont val="Arial"/>
        <family val="2"/>
      </rPr>
      <t>(antes de controles)</t>
    </r>
  </si>
  <si>
    <t>ESTRUCTURA DEL CONTROL</t>
  </si>
  <si>
    <r>
      <t xml:space="preserve">VALORACIÓN DEL RIESGO RESIDUAL 
</t>
    </r>
    <r>
      <rPr>
        <sz val="12"/>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</si>
  <si>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</si>
  <si>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</si>
  <si>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</si>
  <si>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</si>
  <si>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r>
      <t xml:space="preserve">Responsable(s) del Riesgo
</t>
    </r>
    <r>
      <rPr>
        <sz val="10"/>
        <rFont val="Arial"/>
        <family val="2"/>
      </rPr>
      <t>(cargo)</t>
    </r>
  </si>
  <si>
    <t>Cód. del Riesgo</t>
  </si>
  <si>
    <t>Clasificación del Riesgo</t>
  </si>
  <si>
    <t>Descripción del Riesgo</t>
  </si>
  <si>
    <r>
      <t xml:space="preserve">Causa(S)
</t>
    </r>
    <r>
      <rPr>
        <sz val="10"/>
        <rFont val="Arial"/>
        <family val="2"/>
      </rPr>
      <t>(escribir una causa por fila)</t>
    </r>
  </si>
  <si>
    <r>
      <t xml:space="preserve">Tipo de Causa
</t>
    </r>
    <r>
      <rPr>
        <sz val="10"/>
        <rFont val="Arial"/>
        <family val="2"/>
      </rPr>
      <t>(Externa ó Interna)</t>
    </r>
  </si>
  <si>
    <t>Consecuencias Potenciales del Riesgo</t>
  </si>
  <si>
    <r>
      <t xml:space="preserve">ZONA DE RIESGO INHERENTE 
</t>
    </r>
    <r>
      <rPr>
        <b/>
        <sz val="11"/>
        <color rgb="FF0070C0"/>
        <rFont val="Arial"/>
        <family val="2"/>
      </rPr>
      <t xml:space="preserve">(Severidad) </t>
    </r>
  </si>
  <si>
    <t>Identificación del Control</t>
  </si>
  <si>
    <t>EVALUACIÓN DEL DISEÑO DEL CONTROL</t>
  </si>
  <si>
    <t>EVALUACIÓN DE LA EJECUCIÓN DEL CONTROL</t>
  </si>
  <si>
    <t>SOLIDEZ DEL CONTROL</t>
  </si>
  <si>
    <t>¿El control ayuda a disminuir?</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</si>
  <si>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</si>
  <si>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</si>
  <si>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</si>
  <si>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</si>
  <si>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</si>
  <si>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rPr>
        <sz val="11"/>
        <color rgb="FF000000"/>
        <rFont val="Arial"/>
        <family val="2"/>
      </rPr>
      <t xml:space="preserve">LOS </t>
    </r>
    <r>
      <rPr>
        <u/>
        <sz val="11"/>
        <color rgb="FF000000"/>
        <rFont val="Arial"/>
        <family val="2"/>
      </rPr>
      <t>CONTROLES</t>
    </r>
    <r>
      <rPr>
        <sz val="11"/>
        <color rgb="FF000000"/>
        <rFont val="Arial"/>
        <family val="2"/>
      </rPr>
      <t xml:space="preserve"> PUEDEN SER MEJORADOS?</t>
    </r>
  </si>
  <si>
    <r>
      <rPr>
        <sz val="11"/>
        <color rgb="FF000000"/>
        <rFont val="Arial"/>
        <family val="2"/>
      </rPr>
      <t xml:space="preserve">EL </t>
    </r>
    <r>
      <rPr>
        <u/>
        <sz val="11"/>
        <color rgb="FF000000"/>
        <rFont val="Arial"/>
        <family val="2"/>
      </rPr>
      <t>RIESGO</t>
    </r>
    <r>
      <rPr>
        <sz val="11"/>
        <color rgb="FF000000"/>
        <rFont val="Arial"/>
        <family val="2"/>
      </rPr>
      <t xml:space="preserve"> REQUIERE SER MODIFICADO O ACTUALIZADO?</t>
    </r>
  </si>
  <si>
    <t>Código del control</t>
  </si>
  <si>
    <t>DESCRIPCIÓN DEL CONTROL</t>
  </si>
  <si>
    <t>FRECUENCIA DE APLICACIÓN DEL CONTROL</t>
  </si>
  <si>
    <t>DOCUMENTACIÓN</t>
  </si>
  <si>
    <t>(Un control por cada causa, si no hay control se escribe "No existe control")</t>
  </si>
  <si>
    <t>¿El control tiene asignado un responsable?</t>
  </si>
  <si>
    <t>Cargo Ejecutor del Control</t>
  </si>
  <si>
    <r>
      <rPr>
        <b/>
        <sz val="10"/>
        <rFont val="Arial"/>
        <family val="2"/>
      </rPr>
      <t>Periodicidad</t>
    </r>
    <r>
      <rPr>
        <sz val="10"/>
        <rFont val="Arial"/>
        <family val="2"/>
      </rPr>
      <t xml:space="preserve">
(Semanal, quincenal, mensual etc)</t>
    </r>
  </si>
  <si>
    <t>Nombre del documento en el cual se encuentra formalizado el control</t>
  </si>
  <si>
    <t>Nombre del documento o medio de la evidencia</t>
  </si>
  <si>
    <t>¿Existe un responsable asignado a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</si>
  <si>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</si>
  <si>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</si>
  <si>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</si>
  <si>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</si>
  <si>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</si>
  <si>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</si>
  <si>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</si>
  <si>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</si>
  <si>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Ejecución del control</t>
  </si>
  <si>
    <t>Calificación de la Ejecución del control</t>
  </si>
  <si>
    <t>Solidez individual del Control</t>
  </si>
  <si>
    <t>Solidez númerica del control</t>
  </si>
  <si>
    <t>Calificación númerica de la solidez del conjunto de controles</t>
  </si>
  <si>
    <t>Calificación de la solidez del conjunto de controles</t>
  </si>
  <si>
    <r>
      <t xml:space="preserve">Probabilidad
</t>
    </r>
    <r>
      <rPr>
        <sz val="10"/>
        <rFont val="Arial"/>
        <family val="2"/>
      </rPr>
      <t>(Directamente/No disminuye)</t>
    </r>
  </si>
  <si>
    <r>
      <t xml:space="preserve">Impacto
</t>
    </r>
    <r>
      <rPr>
        <sz val="10"/>
        <rFont val="Arial"/>
        <family val="2"/>
      </rPr>
      <t>(Directamente/Indirectamente/No disminuye)</t>
    </r>
  </si>
  <si>
    <t>PROCESO</t>
  </si>
  <si>
    <t>GESTIÓN TALENTO HUMANO</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</si>
  <si>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</si>
  <si>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</si>
  <si>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</si>
  <si>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</si>
  <si>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</si>
  <si>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</si>
  <si>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CATASTRÓFICO</t>
  </si>
  <si>
    <t>EXTREMO</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</si>
  <si>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</si>
  <si>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</si>
  <si>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ASIGNADO</t>
  </si>
  <si>
    <t>Abogados grupo disciplinario</t>
  </si>
  <si>
    <t>POR EVENTO</t>
  </si>
  <si>
    <t>SIN DOCUMENTAR</t>
  </si>
  <si>
    <t>Acta - Correo - Planilla de asistencia</t>
  </si>
  <si>
    <t>Asignado</t>
  </si>
  <si>
    <t>Oportuna</t>
  </si>
  <si>
    <t>Confiable</t>
  </si>
  <si>
    <t>Se investigan y se resuelvan oportunamente</t>
  </si>
  <si>
    <t>Completa</t>
  </si>
  <si>
    <t>El control se ejecuta de manera consistente por parte del responsable</t>
  </si>
  <si>
    <t>FUERTE</t>
  </si>
  <si>
    <t>Directamente</t>
  </si>
  <si>
    <t>No Disminuye</t>
  </si>
  <si>
    <t>mayo 7 de 2026</t>
  </si>
  <si>
    <t>Luz Stella Botia Carreño</t>
  </si>
  <si>
    <t>porque se han hecho lo controles y han sido eficaces</t>
  </si>
  <si>
    <t>Porque se ha hecho el debido control a traves de reuniones de revision de los porfesionales y jefes</t>
  </si>
  <si>
    <t>Porque han cumplido con su objetivo</t>
  </si>
  <si>
    <t>Porque cumplen con el objetivo</t>
  </si>
  <si>
    <t>N/A</t>
  </si>
  <si>
    <t>TH-RC1-C2</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</si>
  <si>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</si>
  <si>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MENSUAL</t>
  </si>
  <si>
    <t>Acta</t>
  </si>
  <si>
    <t>porque se da cabal cumplimiento al seguimiento mensual</t>
  </si>
  <si>
    <t>RELACIONAMIENTO CON LA CIUDADANÍA</t>
  </si>
  <si>
    <t>Relación con el ciudadano</t>
  </si>
  <si>
    <t>Coordinador Grupo Relación con el Ciudadano</t>
  </si>
  <si>
    <t>IC-RC1</t>
  </si>
  <si>
    <t>Posibilidad de recibir o solicitar cualquier dádiva o beneficio a nombre propio o de terceros con el fin de facilitar información, agilizar procesos y/o usar los canales de la entidad respecto de los trámites y servicios al interior de la misma</t>
  </si>
  <si>
    <t>Falta de identificación con los valores de la entidad</t>
  </si>
  <si>
    <t>Demandas, denuncias, quejas 
Sanciones de entes de control</t>
  </si>
  <si>
    <t>MAYOR</t>
  </si>
  <si>
    <t>IC-RC1-C1</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</si>
  <si>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</si>
  <si>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</si>
  <si>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TRIMESTRAL</t>
  </si>
  <si>
    <t>Lista de asistencia</t>
  </si>
  <si>
    <t>Tatiana Mireya Román Robayo</t>
  </si>
  <si>
    <t>Porque hasta el momento ningun servidor público o contratista del grupo, ha recibido dádiva o beneficio a nombre propio o de terceros con el fin de facilitar información, agilizar procesos y/o usar los canales de la entidad respecto de los trámites y servicios al interior de la misma.</t>
  </si>
  <si>
    <t>Porque se busca continuamente asociar nuestro comportamiento frente al ciudadano con los valores de la entidad.</t>
  </si>
  <si>
    <t>Porque los actuales funcionan correctamente</t>
  </si>
  <si>
    <t>Ninguna</t>
  </si>
  <si>
    <t>FACILITACIÓN DEL COMERCIO Y LA DEFENSA COMERCIAL</t>
  </si>
  <si>
    <t>Subdirección Diseño y Administración de Operaciones</t>
  </si>
  <si>
    <t>Director Comercio Exterior</t>
  </si>
  <si>
    <t>FC-RC1</t>
  </si>
  <si>
    <t>Posibilidad de recibir o solicitar cualquier dadiva o beneficio a nombre propio o de un tercero con el fin de aprobar o negar una solicitud de licencia o registro de importación</t>
  </si>
  <si>
    <t xml:space="preserve">Asignación de las solicitudes a discrecionalidad y/o por contacto directo del análista con el usuario. </t>
  </si>
  <si>
    <t>Investigaciones por parte de entes de control</t>
  </si>
  <si>
    <t>FC-RC1-C1</t>
  </si>
  <si>
    <t>El aplicativo VUCE recibe las solicitudes de licencia o registro de importacion de los usuarios y las asigna a los funcionarios de manera aleatoria, para su respectivo trámite.</t>
  </si>
  <si>
    <t>Coordinadora grupo VUCE</t>
  </si>
  <si>
    <t>PERMANENTE</t>
  </si>
  <si>
    <t>FC-PR-013 Aprobación registros de importación, modificaciones y cancelaciones</t>
  </si>
  <si>
    <t>Registro electrónico de la solicitud</t>
  </si>
  <si>
    <t>Delia Amparo Muñoz Maldonado</t>
  </si>
  <si>
    <t>Los trámites de los importadores son 24/7 y el aplicativo VUCE fue parametrizado para asignar las solicitudes de  registros de importación, modificaciones y cancelaciones de manera automática y equitativa a cada una de las ventanillas; entendiéndose por ventanilla un servidor público del grupo quien cumple con las funciones de analista: Revisa, evalúa de acuerdo con la normatividad vigente y resuelve. Esta asignacion o distribución de las solicitudes la realiza el sistema en días laborales a partir de las 12:01 am de cada día.</t>
  </si>
  <si>
    <t>Los controles han sido efectivos porque no hemos tenido denuncias o quejas por corrupción</t>
  </si>
  <si>
    <t>El control para evitar la materialización del riesgo está bien definido, sin embargo, es susceptible de ser mejorado en caso de cambios.</t>
  </si>
  <si>
    <t>Porque es el que pudiera ocurrir eventualmente si no existieran controles los cuales, hasta el momento han sido óptimos para evitar el riesgo.</t>
  </si>
  <si>
    <t>FC-RC1-C2</t>
  </si>
  <si>
    <t>El técnico del comité de importaciones realiza una revisión preliminar de la solicitud y la asigna aleatoriamente al asesor 1, quien la revisa en primera instancia y posteriormente la reasigna al asesor 2 para revisión final y firma del documento de aprobación o negación.</t>
  </si>
  <si>
    <t>Asesores comité de importaciones</t>
  </si>
  <si>
    <t>FC-PR-014 Aprobación licencias de importación, modificaciones y cancelaciones</t>
  </si>
  <si>
    <t>Mayo 7 de 2026</t>
  </si>
  <si>
    <t>Mandy M. Betancourt H</t>
  </si>
  <si>
    <t>Una vez el técnico revisa las solicitudes y sus documentos anexos, da la autorización para que las mismas ingresen al aplicativo, donde la repartición a los asesores que evaluúas las licencias se hace de forma automática</t>
  </si>
  <si>
    <t>El riesgo no se ha materializado, ya que no ha llegado ninguna queja o llamado de atención sobre el tema</t>
  </si>
  <si>
    <t>El riesgo esta bien identiicado y el manejo del mismo se consiera adecuado</t>
  </si>
  <si>
    <t>No se ha materializado, dao que los controles son pertinentes</t>
  </si>
  <si>
    <t>Acceso y uso indebido a la plataforma tecnológica y sistemas de información de la plataforma VUCE a través de los privilegios asignados</t>
  </si>
  <si>
    <t>FC-RC1-C3</t>
  </si>
  <si>
    <t>La subdirección de diseño y administración de operaciones verifica y certifica los usuarios internos y externos entidades autorizados de la plataforma VUCE, en caso de novedades, reporta el incidente de seguridad correspondiente al correo de soporte técnico.</t>
  </si>
  <si>
    <t>Subdirectora de Diseño y Administración de Operaciones</t>
  </si>
  <si>
    <t>Matriz de roles y perfiles certificada y aprobada por la SDAO - OSI</t>
  </si>
  <si>
    <t>OSI-SPI - Gerente Técnico VUCE - Gerente Funcional VUCE</t>
  </si>
  <si>
    <t>La matriz de roles y perfiles permite detallar las partes interesada internas y externas funcionales y técnicas que interactuan con la VUCE.</t>
  </si>
  <si>
    <t>La matriz de roles y perfiles permite detallar las partes interesada internas y externas funcionales y técnicas que interactuan con la VUCE y pueden ser mejorados acorde con el entorno tecnológico y funcional de la VUCE</t>
  </si>
  <si>
    <t>FC-RC1-C4</t>
  </si>
  <si>
    <t>La Oficina de Sistemas de información verifica y certifica los usuarios técnicos autorizados de la plataforma VUCE, en caso de novedades, reporta el incidente de seguridad correspondiente al correo de soporte técnico.</t>
  </si>
  <si>
    <t>Profesional OSI</t>
  </si>
  <si>
    <t>La matriz de roles y perfiles permite detallar las partes interesada internas y externas funcionales y técnicas que interactuan con la VUCE y pueden ser mejorados acorde con el entorno tecnológico y funcional de la VUCE.</t>
  </si>
  <si>
    <t>GESTIÓN RECURSOS FINANCIEROS</t>
  </si>
  <si>
    <t>Presupuesto
Contabilidad 
Tesoreria</t>
  </si>
  <si>
    <t>Coordinador Presupuesto
Coordinador Tesorería
Coordinador Contabilidad</t>
  </si>
  <si>
    <t>GF-RC1</t>
  </si>
  <si>
    <t xml:space="preserve">Posibilidad de recibir o solicitar dadivas o beneficios a nombre propio o de terceros, agrupandose para registrar operaciones de manera indebida, con el fin de efectuar el pago a traves del sistema de información financiera SIIF, en beneficio de un tercero.  </t>
  </si>
  <si>
    <t>Presiones externas o de un superior</t>
  </si>
  <si>
    <t>1. Perdida recursos financieros. 
2. Sanciones legales.
3. Perdida o alteración de la información.
4. Procesos disciplinarios</t>
  </si>
  <si>
    <t>ALTA</t>
  </si>
  <si>
    <t>GF-RC1-C1</t>
  </si>
  <si>
    <t xml:space="preserve">El funcionario coaccionado, debe aplicar el reglamento del uso del SIIF nación (Decreto 1068 - 2015 Parte 9), realiza la denuncia respectiva ante el ente de control interno y externo y conservando el radicado de la misma. </t>
  </si>
  <si>
    <t>Funcionario de Gestión de Recursos Financieros</t>
  </si>
  <si>
    <t>Procedimiento Cadena presupuestal de gastos GR-PR-016</t>
  </si>
  <si>
    <t>Radicado de la denuncia</t>
  </si>
  <si>
    <t>Mayo 08 de 2026</t>
  </si>
  <si>
    <t>Erick Ottovianny Pérez Gaitan</t>
  </si>
  <si>
    <t>Los controles formulados para el posible riesgo fueron efectivos, las acciones adelantas que incluyen el seguimiento, verificación- validación de ususarios SIIF y firmas digitales, así como la ejecución presupuestal permitieron que no se materializa el riesgo.</t>
  </si>
  <si>
    <t>Las acciones que se desarrollan dentro de los controles están orientadas a atacar las causas que pueden originar que se materialice  el riego.
Las funciones del grupo financiero se desarrollan en el marco de la normatividad vigente, decreto 1068 de 2015. El grupo atiende las actividades  contenidas en el procedimiento GR-PR-016 Gestión Financiera - Cadena Presupuestal de Gastos.</t>
  </si>
  <si>
    <t>Se evidencia la efectividad de los controles para la prevención de la materialización del riesgo.</t>
  </si>
  <si>
    <t>Se realizo la reformulación del riesgo y controles asociados, de acuerdo con la actualización desarrollada no se requiere una nueva actualización</t>
  </si>
  <si>
    <t xml:space="preserve">En el periodo del 1 de enero al 30 de abril de 2026, se realizaron las siguientes acciones:                                          
A. Se realizó seguimiento a la ejecución presupuestal con el envío de correos semanales y mensualmente, así mismo se remitió a publicación en la página web de la entidad, los diferentes reportes relacionados con la ejecución presupuestal como medida de control para la ejecución de los recursos asignados al Ministerio, en relación con la gestión enmarcada en el GR-PR-016 Gestión Financiera - Cadena Presupuestal de Gastos- SIIF, garantizando la publicidad de la información. Es importante resaltar que, para el periodo no se generó evento que haya llevado a la denuncia.
B. En relación a la verificación y revisión de las solicitudes se realizó la siguiente gestión: (1) Seguimiento a la Unidad Ejecutora 350101 -Gestión General se revisaron y registraron 631 Certificados de Disponibilidad Presupuestal, se revisaron y registraron 910 Compromisos Presupuestal del Gasto, 1.692 Obligaciones- Vigencia actual, 84 reserva presupuestal y 16 de CXP,  1.791 Órdenes de Pago presupuestales y 284 órdenes de pago no presupuestales ; (2) Seguimiento a la Unidad Ejecutora 350102 -Dirección de Comercio Exterior se revisaron y registraron 95 Certificados de Disponibilidad Presupuestal, se revisaron y registraron 192 Compromisos Presupuestal del Gasto, 340 Obligaciones- vigencia actual, 12 de la reserva, 352 Órdenes de Pago presupuestales y 155 órdenes de pago no presupuestales ; (3) En la subunidad ejecutora 350101-006 consejo técnico de la contaduría pública se revisaron y registraron: 6 Certificados de Disponibilidad Presupuestal, 19 Compromisos Presupuestal de Gastos, 34 Obligaciones, 34 Órdenes de Pago presupuestales y 1 órden de pago no presupuestales.
C. En relación con el uso de firmas digitales, la totalidad de las personas, según lista anexa en las carpetas de evidencia, que tienen acceso a SIIF, se les entregó firma digital para garantizar trazabilidad de las operaciones en el sistema. </t>
  </si>
  <si>
    <t xml:space="preserve">Omisión en la verificación de los requisitos para el pago de obligaciones. </t>
  </si>
  <si>
    <t>GF-RC1-C2</t>
  </si>
  <si>
    <t xml:space="preserve">El funcionario encargado de cada actividad, verifica los soportes respectivos para cada pago, en caso de encontrarse inconsistente, se devuelve al solicitante. Conservando evidencia de los documentos finales de cada actividad en el SIIF Nación </t>
  </si>
  <si>
    <t>Reportes SIIF Nación (Compromiso - Obligación -Orden de pago)</t>
  </si>
  <si>
    <t>Manipulación de los sistemas de información del proceso de recursos financieros (claves, token digital).</t>
  </si>
  <si>
    <t>GF-RC1-C3</t>
  </si>
  <si>
    <t>El coordinador del SIIF, solicita usuarios, perfiles y firmas digitales, de acuerdo con las solicitudes recibidas de las áreas. Dejando como evidencia el reporte de los usuarios en el aplicativo SIIF nación.</t>
  </si>
  <si>
    <t>Reporte de usuarios SIIF Nación</t>
  </si>
  <si>
    <t>EVALUACIÓN Y SEGUIMIENTO</t>
  </si>
  <si>
    <t>Oficina de Control Interno</t>
  </si>
  <si>
    <t>Jefe de Control Interno</t>
  </si>
  <si>
    <t>ES-RC1</t>
  </si>
  <si>
    <t>Posibilidad de recibir o solicitar dadivas o beneficios a nombre propio o de terceros con el fin de ocultar, modificar o utilizar la información en desarrollo de la funcion de auditoria interna para beneficio propio o de un tercero</t>
  </si>
  <si>
    <t xml:space="preserve">No cumplir los principios y reglas de conducta del Código de Ética del Auditor Interno </t>
  </si>
  <si>
    <t>Perdida de la imagen institucional, credibilidad y confianza
Investigaciones disciplinarias, penales, fiscales</t>
  </si>
  <si>
    <t>ES-RC1-C1</t>
  </si>
  <si>
    <t>Los auditores internos y el jefe de control interno suscriben anualmente el compromiso ético del auditor interno, asegurando que se concen los comportamientos esperados de los auditores internos, para garantizar la integridad, competencia, objetividad, cuidado profesional y confidencialidad.</t>
  </si>
  <si>
    <t>Jefe OCI
Auditores Internos</t>
  </si>
  <si>
    <t>ANUAL</t>
  </si>
  <si>
    <t>Código de etica del auditor interno ES-DE-001</t>
  </si>
  <si>
    <t>Formato Compromiso Etico del Auditor interno ES-FM-019</t>
  </si>
  <si>
    <t>CATASTROFICO</t>
  </si>
  <si>
    <t xml:space="preserve">Martha Lucia Ocampo Rueda </t>
  </si>
  <si>
    <t>No. Porque los auditores internos y el Jefe de Control Interno suscribieron el compromiso ético del auditor interno, en la presente vigencia, garantizando el conocimiento y cumplimiento de los comportamientos esperados relacionados con la integridad, competencia, objetividad, cuidado profesional y confidencialidad.</t>
  </si>
  <si>
    <t xml:space="preserve">Porque se ha evitado la materialización del riesgo identificado, lo que permite concluir, que el control está debidamente diseñado, aplicado y cuenta con las evidencias que así lo confirma. </t>
  </si>
  <si>
    <t>No, los controles no requieren mejoras en este momento, dado que se ha evitado la materialización del riesgo identificado, se encuentran debidamente diseñados, aplicados y respaldados con las evidencias correspondientes.</t>
  </si>
  <si>
    <t>No, los controles no requieren ser mejorados actualmente, toda vez que han permitido evitar la materialización del riesgo identificado y se evidencia que están adecuadamente diseñados, implementados y soportados documentalmente.</t>
  </si>
  <si>
    <t>ES-RC1-C2</t>
  </si>
  <si>
    <t xml:space="preserve">Los auditores internos y el Jefe de Control Interno suscriben por cada auditoria interna el formato de conflicto de interés, asegurando la objetividad e integridad, para el desarrollo de la función de auditoria interna. </t>
  </si>
  <si>
    <t>Declaración de conflicto de intereses en los trabajos realizados por la Oficina de Control Interno ES-FM-021</t>
  </si>
  <si>
    <t>No. Porque para la auditoría interna programada en el primer cuatrimestre de la presente vigencia se suscribieron los formatos de conflicto de interés por parte de los auditores internos y el Jefe de Control Interno, con el fin de asegurar la objetividad e integridad en el desarrollo de la función de auditoría interna.</t>
  </si>
  <si>
    <t>No cumplir los lineamientos y controles para el desarrollo de la función de auditoria interna</t>
  </si>
  <si>
    <t>ES-RC1-C3</t>
  </si>
  <si>
    <t>Los auditores líderes y el jefe de control interno verifican por cada informe de auditoría interna y/o de ley el cumplimiento de los lineamientos y puntos de control, mediante lista de chequeo, para asegurar el cumplimiento de la función de auditoria interna</t>
  </si>
  <si>
    <t>Jefe OCI
Auditor Líder</t>
  </si>
  <si>
    <t>POR DOCUMENTAR</t>
  </si>
  <si>
    <t>Lista de chequeo verificación cumplimiento lineamientos</t>
  </si>
  <si>
    <t>No. Porque los auditores líderes y el Jefe de Control Interno verificaron, en cada informe de auditoría interna y/o de ley programado durante el primer cuatrimestre de la presente vigencia, el cumplimiento de los lineamientos y puntos de control establecidos mediante listas de chequeo, con el fin de asegurar el adecuado cumplimiento de la función de auditoría interna.</t>
  </si>
  <si>
    <t>ADQUISICIÓN DE BIENES Y SERVICIOS</t>
  </si>
  <si>
    <t>Grupo Administrativa</t>
  </si>
  <si>
    <t>Coordinador Administrativo</t>
  </si>
  <si>
    <t>BS-RC1</t>
  </si>
  <si>
    <t>Posibilidad de recibir o solicitar cualquier dadiva o beneficio, a nombre propio o de un tercero, a cambio de, realizar una administración irregular de los recursos de caja menor por parte de los responsables, generando desvío de fondos públicos, en beneficio propio o de un tercero</t>
  </si>
  <si>
    <t>Efectuar compras y/o gastos con cargo a recursos de caja menor que no estén autorizados en la normatividad</t>
  </si>
  <si>
    <t>Descapitalizar la caja menor  afectando el desarrollo de las operaciones para la cual  fue destinada, originando detrimento patrimonial
Investigaciones disciplinarias</t>
  </si>
  <si>
    <t>BS-RC1-C1</t>
  </si>
  <si>
    <t xml:space="preserve">El responsable de la caja menor, revisa por cada solicitud, si el gasto es viable de acuerdo con la normatividad vigente, y remite correo electrónico al solicitante informando si el gasto se puede realizar con recursos de la caja menor o no. </t>
  </si>
  <si>
    <t>Responsable de caja menor</t>
  </si>
  <si>
    <t>BS-PR-001 Manejo y control de cajas menores</t>
  </si>
  <si>
    <t>Correos electrónicos</t>
  </si>
  <si>
    <t>Alexander Melo</t>
  </si>
  <si>
    <t>Este riesgo no se materializó gracias a la implementación de un control preventivo y normativo ejecutado por el responsable del fondo. Al centralizar la validación de cada solicitud bajo los criterios de la normatividad vigente, se creó un filtro efectivo que impidió la ejecución de gastos improcedentes o ajenos al objeto de la caja menor. Asimismo, la formalización de la respuesta mediante correo electrónico no solo garantizó la trazabilidad de la decisión, sino que actuó como un mecanismo de transparencia y soporte documental, asegurando que solo los recursos autorizados fueran comprometidos y mitigando así cualquier desviación de fondos o incumplimiento legal.</t>
  </si>
  <si>
    <t>í, los controles actuales se han ejecutado adecuadamente, ya que operan bajo un diseño de "filtro previo" que garantiza la integridad del proceso antes de que ocurra el desembolso. El éxito de su ejecución se fundamenta en tres pilares clave:
Validación Normativa: El responsable no se limita a un trámite administrativo, sino que actúa como un auditor en tiempo real, asegurando que cada gasto esté alineado con el marco legal vigente.
Comunicación Formal: El uso del correo electrónico elimina la ambigüedad de las instrucciones verbales y establece una evidencia auditable de que el control se aplicó de manera consistente para cada solicitud.
Prevención de Desviaciones: Al informar la viabilidad antes de la ejecución del gasto, se evita el riesgo de reembolsos improcedentes o hallazgos administrativos, demostrando que el control es preventivo y no meramente detectivo.</t>
  </si>
  <si>
    <t>Aunque los controles actuales son efectivos y se ejecutan con rigor, siempre existe margen para fortalecer la gestión</t>
  </si>
  <si>
    <t>No, el riesgo no requiere ser modificado o actualizado en su esencia, ya que su redacción y alcance actual cubren adecuadamente los eventos que podrían afectar la integridad de la caja menor</t>
  </si>
  <si>
    <t>Valores de las facturas alterados o que no correspondan a valores reales en el mercado</t>
  </si>
  <si>
    <t>BS-RC1-C2</t>
  </si>
  <si>
    <t>El responsable de la caja menor, revisa que el solicitante remita mínimo dos cotizaciones del bien o servicio, con el fin de verificar el valor del mercado, y conserva los correo electrónicos con las cotizaciones.</t>
  </si>
  <si>
    <t>Correos electrónicos - Cotizaciones</t>
  </si>
  <si>
    <t>Este riesgo no se materializó debido a la aplicación estricta de un control de razonabilidad de precios. Al exigir un mínimo de dos cotizaciones, el responsable de la caja menor eliminó la posibilidad de realizar compras con sobrecostos o favorecimientos subjetivos a un solo proveedor. La verificación activa del valor de mercado permitió asegurar que los recursos se ejecutaran bajo principios de economía y eficiencia. Además, la conservación de los correos electrónicos con dichas cotizaciones blindó el proceso ante posibles cuestionamientos, garantizando que cada gasto tuviera un sustento comparativo sólido antes de su autorización.</t>
  </si>
  <si>
    <t>Sí, se han ejecutado de manera adecuada y rigurosa. El control no ha sido un simple trámite documental, sino un ejercicio de validación real que garantiza lo siguiente:
Transparencia: Al comparar precios, se asegura que la selección del proveedor sea objetiva.
Trazabilidad: El archivo de los correos electrónicos constituye una prueba documental irrefutable de que se cumplió con el debido proceso.
Protección del Patrimonio: Se ha evitado el desembolso de sumas superiores a las del mercado, optimizando el uso del presupuesto asignado a la caja menor.</t>
  </si>
  <si>
    <t>No es necesario modificarlo ni actualizarlo. La definición actual del riesgo es precisa, ya que el peligro de pagar precios superiores a los del mercado o realizar compras dirigidas es una amenaza constante en cualquier manejo de efectivo.</t>
  </si>
  <si>
    <t>No efectuar la legalización del gasto dentro de los tiempos establecidos, con la respectiva documentación soporte</t>
  </si>
  <si>
    <t>BS-RC1-C3</t>
  </si>
  <si>
    <t>El responsable de la caja menor, revisa el cumplimiento de los tiempos de legalización del gasto, y en caso de incumplimiento, envia correo electrónico al solicitante que recibió el recurso de caja menor, con copia al jefe inmediato.</t>
  </si>
  <si>
    <t>Correo electrónico - Facturas</t>
  </si>
  <si>
    <t>El riesgo de retrasos en la legalización o pérdida de trazabilidad de los recursos no se materializó gracias a la gestión de seguimiento y presión administrativa ejercida por el responsable. Al monitorear activamente los plazos y utilizar el correo electrónico con copia al jefe inmediato, se activó un mecanismo de persuasión y responsabilidad compartida. Esto evitó que los fondos quedaran pendientes de soporte por tiempo indefinido, asegurando que la contabilidad de la caja menor se mantuviera al día y que los recursos se reintegraran o legalizaran dentro de los términos establecidos por la entidad.</t>
  </si>
  <si>
    <t>Sí, se han ejecutado de manera adecuada. El control es efectivo porque no solo identifica el incumplimiento, sino que escala la novedad a un nivel superior, garantizando:
Cumplimiento de Plazos: La vigilancia constante asegura que los gastos se legalicen en los tiempos normativos, evitando acumulaciones de facturas de meses anteriores.
Responsabilidad Jerárquica: Involucrar al jefe inmediato refuerza la importancia del proceso y asegura que el solicitante priorice la entrega de los soportes.
Evidencia de Gestión: El soporte documental (correos enviados) demuestra que el responsable de la caja menor cumplió con su deber de cobro y seguimiento, protegiendo su responsabilidad ante una auditoría.</t>
  </si>
  <si>
    <t>No se requiere modificación ni actualización. El riesgo de "extemporaneidad en la legalización" es un riesgo estándar y crítico en el manejo de cajas menores.</t>
  </si>
  <si>
    <t>Durante el primer trimestre se han legazidado a tiempo los recursos</t>
  </si>
  <si>
    <t>DESARROLLO EMPRESARIAL</t>
  </si>
  <si>
    <t>Dirección de Regulación</t>
  </si>
  <si>
    <t>Director de Regulación</t>
  </si>
  <si>
    <t>DE-RC1</t>
  </si>
  <si>
    <t>Posibilidad de recibir o solicitar cualquier dadiva o beneficio a nombre propio o de terceros, con el fin de favorecer a un particular en la expedición, modificación, permanencia o derogación de un reglamento técnico o una regulación normativa de comercio interno.</t>
  </si>
  <si>
    <t>Intereses económicos particulares de los sectores productivos y/o Interés propio de un servidor público para beneficiar a un sector productivo</t>
  </si>
  <si>
    <t>1. Pago de sanciones económicas o indemnizaciones a terceros que puedan afectar el presupuesto total de la entidad
2. Sanción por parte ente de control u otro ente regulador 
3. Sanciones internacionales en el seno de la OMC.</t>
  </si>
  <si>
    <t>DE-RC1-C1</t>
  </si>
  <si>
    <t>El profesional designado cada vez que se requiera, realiza el analisis de impacto normativo de acuerdo a lo dispuesto en la normatividad vigente y lo somete a las consultas públicas a traves de la pagina web, para que los actores manifiesten sus comentarios respecto al documento. Presentado evidencia por medio de su respectivo soporte ( Matriz de comentarios al AIN)</t>
  </si>
  <si>
    <t>Coordinador de Reglamentos Técnicos</t>
  </si>
  <si>
    <t>Por evento</t>
  </si>
  <si>
    <t>Listado de comentarios recibidos, Soportes de la publicación en  pagina web</t>
  </si>
  <si>
    <t>Álvaro Estrada
Nelson Rivera</t>
  </si>
  <si>
    <t>Los profesionales designados, cuentan con las competencias requeridas para la gestión relacionada, sin embargo, al no encontrarse en curso ningún proyecto por el momento, el riesgo no se ha materializado.</t>
  </si>
  <si>
    <t>Los controles han sido definidos correctamente, por lo que logran impedir la materialización del riesgo.</t>
  </si>
  <si>
    <t>Se efectuó la reformulación de riesgos en el primer cuatrimestre de 2025, por lo que se está completando el primer ciclo de seguimiento a los mismos.</t>
  </si>
  <si>
    <t xml:space="preserve">Este riesgo fue recientemente reformulado en cumplimiento de los parámetros establecidos en la Política y Metodología para la gestión del riesgo  y  la Guía del DAFP. </t>
  </si>
  <si>
    <t>En el cuatrimestre objeto de reporte, la dirección de regulación no está adelantando análisis de impacto normativo, ni reglamentos técnicos, por lo cual no se adjuntan evidencias</t>
  </si>
  <si>
    <t>DE-RC1-C2</t>
  </si>
  <si>
    <t>El profesional designado cada vez que se requiera, realiza el proyecto de reglamento técnico de acuerdo a lo dispuesto en la normatividad vigente asegurando la aplicación de las buenas prácticas regulatorias ( consultas públicas, Concepto Previo por parte de la Dirección de regulación del Mincit y  cuando aplique el concepto de abogacia de la competencia emitidos por la SIC) para mejorar la calidad regulatoria  . Presentado evidencia por medio de Informe final con su respectivo soporte ( Matriz de comentarios al AIN)</t>
  </si>
  <si>
    <t>Concepto Previo por parte de la Dirección de regulación del Mincit
Informe de comentarios del proyecto de reglamento técnico
Concepto de abogacia de la competencia emitidos por la SIC</t>
  </si>
  <si>
    <t>DE-RC1-C3</t>
  </si>
  <si>
    <t xml:space="preserve">El profesional designado, de acuerdo con la agenda regulatoria, elabora un borrador de acto administrativo (decreto), se remite a la Oficina Jurídica, para someterlo a consulta pública, a traves de la página web del ministerio, y si lo requiere, se debe enviar a consulta de abogacia de la competencia ante la SIC. Conservando evidencia mediante la matriz de publicidad e informe de observaciones.  </t>
  </si>
  <si>
    <t>Profesional designado</t>
  </si>
  <si>
    <t>Procedimiento para la producción de actos administrativos (DM-PR-006)</t>
  </si>
  <si>
    <t>Proyecto de Decreto
Matriz de publicidad 
Informe de observaciones</t>
  </si>
  <si>
    <t>Liyibeth Moreno
Liliana Molina</t>
  </si>
  <si>
    <t xml:space="preserve">Los proyectos de resolución del Grupo de Comercio Interno han cumplido con el requisito de publicación </t>
  </si>
  <si>
    <t xml:space="preserve">Los controles han sido definidos correctamente, por lo que logran impedir la materialización del riesgo.
Los proyectos de resolución del Grupo de Comercio Interno han cumplido con el requisito de publicación </t>
  </si>
  <si>
    <t>Se efectuó la reformulación de riesgos en el primer cuatrimestre de 2025, por lo que se está completando el primer ciclo de seguimiento a los mismos.
Los controles cumplen con lo establecido en la norma</t>
  </si>
  <si>
    <t xml:space="preserve">Este control permite conservar la transparencia de las actuaciones de la entidad dada la publicación ante los interesaods y publico en general </t>
  </si>
  <si>
    <t>Como soporte de la aplicación efectiva de los controles, se anexa pantallazos de publicación y los memos remitidos a la Oficina Jurídica</t>
  </si>
  <si>
    <t>DE-RC1-C4</t>
  </si>
  <si>
    <t xml:space="preserve">El profesional designado, cuando se requiera, elabora un acto administrativo (resolución), se remite a la Oficina Juridica, para revisión y aprobación. Una vez se cuente con el visto bueno, se envia para firma del Director de Regulación. Conservando evidencia del memorando de revisión de la Oficina Juridica y de la Resolución.  </t>
  </si>
  <si>
    <t xml:space="preserve">Memorando de revisión de la Oficina Juridica
Resolución
</t>
  </si>
  <si>
    <t xml:space="preserve">Jeaneth Alejandra Garzón </t>
  </si>
  <si>
    <t>En el cuatrimestre objeto de reporte, la dirección de regulación no está adelantando gestiones relacionadas con anállisis de impacto normativo, ni reglamentos técnicos, por lo cual no se adjuntan evidencias</t>
  </si>
  <si>
    <t>Administración, profundización y aprovechamiento de acuerdos y relaciones comerciales</t>
  </si>
  <si>
    <t>Equipo Negociador - DIES</t>
  </si>
  <si>
    <t>Negociador Internacional - Director de Inversión Extranjera y Servicios</t>
  </si>
  <si>
    <t>AP-RC1</t>
  </si>
  <si>
    <t>Posibilidad de recibir o solicitar dadivas o beneficios a nombre propio o de terceros con el fin de revelar información sensible relacionada con los avances en las mesas de negociación o con la posición negociadora de Colombia, antes de la suscripción del Acuerdo para beneficio propio o de un tercero</t>
  </si>
  <si>
    <t>Interes particular por parte de alguno de los miembros de las mesas de negociación.</t>
  </si>
  <si>
    <t>Pérdida de credibibilidad y confianza 
Pérdida del objetivo de la negociación 
Desmejora de la posición negociadora
Acciones disciplinarias - investigaciones</t>
  </si>
  <si>
    <t>AP-RC1-C1</t>
  </si>
  <si>
    <t>El Ministro de Comercio, Industria y Turismo, o el Jefe Negociador, una vez conformado el equipo negociador, verifica que cada uno de los miembros del equipo firme la cláusula de confidencialidad, para la protección de los textos; si se evidencia el no cumplimiento del requisito, será excluido de la negociación, hasta que se subsane la condición.</t>
  </si>
  <si>
    <t>Ministro de Comercio, Industria y Turismo, o el Jefe Negociador</t>
  </si>
  <si>
    <t>Indirectamente</t>
  </si>
  <si>
    <t>Edgar Enrique Heredia Suárez
Pedro Nel Marquez Aponte</t>
  </si>
  <si>
    <t xml:space="preserve">AP-PR-006  Acuerdos de Promoción y Protección Recíproca de Inversiones - APPRI. Durante el periodo enero -  abril de 2026,  no se realizaron rondas de negociación, por lo tanto  no aplica la verificación de los controles establecidos en la Guía NA-GU-002 y por ende el riesgo no se materializo.            
Para el procedimiento AP-PR-001 Negociaciones Comerciales, a cargo del Grupo Equipo Negociador, no se realizarón nuevas negociaciones durante el periodo comprendido entre Enero y Abril de 2026.  Por lo tanto, el riesgo no se activó.                                               </t>
  </si>
  <si>
    <t xml:space="preserve">AP-PR-006  Acuerdos de Promoción y Protección Recíproca de Inversiones - APPRI. A la fecha, los controles implementados han evidenciado un desempeño efectivo y eficaz en la gestión preventiva del riesgo, contribuyendo a evitar su materialización y fortaleciendo la capacidad de mitigación frente a posibles eventos adversos.
Para el procedimiento  AP-PR-001, a cargo del Grupo Equipo Negociador, los controles establecidos permiten realizar un seguimiento a los compromisos adquiridos en el marco de las negociaciones comerciales, antes, en el momento y al final de cada ronda de negociación, evitando así  que el riesgo se materialice. </t>
  </si>
  <si>
    <t xml:space="preserve">AP-PR-006  Acuerdos de Promoción y Protección Recíproca de Inversiones - APPRI.La metodología aplicada en la implementación de los controles ha demostrado ser efectiva para prevenir la materialización del riesgo. No obstante, en la eventualidad de iniciarse un proceso de negociación, será posible evaluar con mayor precisión la efectividad y pertinencia de dichos controles, lo que permitirá determinar, con base en evidencia y resultados, la necesidad de fortalecerlos, ajustarlos o mantenerlos conforme a las condiciones identificadas.
Para el procedimiento AP-PR-001, a cargo del Grupo Equipo Negociador los controles establecidos en el  procedimiento permiten contar con un seguimiento a los compromisos adquiridos en el marco de las negociaciones comerciales. </t>
  </si>
  <si>
    <t>En el años 2025, con el acompañamiento de la Oficina Asesora de Planeación Sectorial y cumpliendo con los parámetros establecidos en la política y metodología para la gestión del riesgo, de la Guía del DAFP, el riesgo se reformulo, por lo tante actualemnte no es necesario modificar o actualizar el riesgo.</t>
  </si>
  <si>
    <t xml:space="preserve">Para el procedimiento AP-PR-006, a cargo de la DIES, no se incluyen anexos, ya que no se activaron los riesgos y no fue necesario implementar los controles debido a la ausencia de rondas de negociación de APPRIS.    </t>
  </si>
  <si>
    <t>Interés particular por parte de alguno gremios económicos o terceros.</t>
  </si>
  <si>
    <t>Externo</t>
  </si>
  <si>
    <t>AP-RC1-C2</t>
  </si>
  <si>
    <t>El coordinador de la negociación, ante cualquier solicitud de acceso a los textos negociados por parte de gremios o terceros, comunicará por medio de correo electrónico o documento oficial las condiciones de seguridad y confidencialidad previstas en la Guía de Negociaciones Comerciales. Dichas condiciones deberán ser expresamente aceptadas por los solicitantes como requisito previo para autorizar el acceso, el cual tendrá por objeto evitar la copia o reproducción, total o parcial, de los textos. El incumplimiento de estas condiciones conllevará la negación del acceso solicitado. (no aplica para los appri)</t>
  </si>
  <si>
    <t>Coordinador de la negociación</t>
  </si>
  <si>
    <t xml:space="preserve">Acta 28, formaliza el riesgo TH-RC1 y elimina el riesgo RC-17
Acta 29, formaliza el riesgo IC-RC1 y elimina el riesgo RC-23
</t>
  </si>
  <si>
    <t xml:space="preserve"> 1 de 1</t>
  </si>
  <si>
    <t>CRITERIOS DE EVALUACIÓN DE LOS CONTROLES</t>
  </si>
  <si>
    <t>Tipo de causa
(Externa ó
Interna)</t>
  </si>
  <si>
    <t>Tipo de Riesgo</t>
  </si>
  <si>
    <t>ZONA RIESGO</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</si>
  <si>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</si>
  <si>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</si>
  <si>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</si>
  <si>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</si>
  <si>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</si>
  <si>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</si>
  <si>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</si>
  <si>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</si>
  <si>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</si>
  <si>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</si>
  <si>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</si>
  <si>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LEVE</t>
  </si>
  <si>
    <t>BAJO</t>
  </si>
  <si>
    <t>ACEPTAR EL RIESGO</t>
  </si>
  <si>
    <t xml:space="preserve">Fallas Tecnólogicas (Gestión) </t>
  </si>
  <si>
    <t>MENOR</t>
  </si>
  <si>
    <t>No Asignado</t>
  </si>
  <si>
    <t>Inadecuado</t>
  </si>
  <si>
    <t>Aleatoria</t>
  </si>
  <si>
    <t>Sin documentar</t>
  </si>
  <si>
    <t>Sin Registro</t>
  </si>
  <si>
    <t xml:space="preserve">Relaciones Laborales (Gestión) </t>
  </si>
  <si>
    <t>Corregir</t>
  </si>
  <si>
    <t>EVITAR EL RIESGO</t>
  </si>
  <si>
    <t>Usuarios, productos y practicas (Gestión)</t>
  </si>
  <si>
    <t>COMPARTIR EL RIESGO</t>
  </si>
  <si>
    <t>Legales (Gestión)</t>
  </si>
  <si>
    <t>Riesgo de seguridad de la información</t>
  </si>
  <si>
    <t>Riesgo de Fraude Interno</t>
  </si>
  <si>
    <t>Riesgo de Fraude Externo</t>
  </si>
  <si>
    <t>SISTEMA DE GESTIÓN</t>
  </si>
  <si>
    <t>PROYECTO DE INVERSIÓN</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</si>
  <si>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</si>
  <si>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</si>
  <si>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</si>
  <si>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</si>
  <si>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</si>
  <si>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</si>
  <si>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</si>
  <si>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</si>
  <si>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</si>
  <si>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</si>
  <si>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</si>
  <si>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</si>
  <si>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</si>
  <si>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</si>
  <si>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</si>
  <si>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</si>
  <si>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</si>
  <si>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</si>
  <si>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</si>
  <si>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</si>
  <si>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</si>
  <si>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</si>
  <si>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</si>
  <si>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</si>
  <si>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Externo</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</si>
  <si>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</si>
  <si>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</si>
  <si>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Fraude Interno</t>
  </si>
  <si>
    <t xml:space="preserve">RIESGOS DE CORRUPCIÓN </t>
  </si>
  <si>
    <t xml:space="preserve">Posibilidad de que, por acción u omisión, se use el poder para desviar la gestión de lo público hacia un beneficio privado. </t>
  </si>
  <si>
    <t>Corrupción</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</si>
  <si>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</si>
  <si>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</si>
  <si>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</si>
  <si>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</si>
  <si>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</si>
  <si>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</si>
  <si>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</si>
  <si>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</si>
  <si>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</si>
  <si>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</si>
  <si>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</si>
  <si>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</si>
  <si>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</si>
  <si>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</si>
  <si>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</si>
  <si>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</si>
  <si>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</si>
  <si>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</si>
  <si>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</si>
  <si>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</si>
  <si>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</si>
  <si>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</si>
  <si>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</si>
  <si>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</si>
  <si>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</si>
  <si>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</si>
  <si>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</si>
  <si>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</si>
  <si>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</si>
  <si>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</si>
  <si>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</si>
  <si>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</si>
  <si>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</si>
  <si>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</si>
  <si>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</si>
  <si>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</si>
  <si>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</si>
  <si>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</si>
  <si>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</si>
  <si>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</si>
  <si>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</si>
  <si>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</si>
  <si>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</si>
  <si>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</si>
  <si>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</si>
  <si>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</si>
  <si>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</si>
  <si>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</si>
  <si>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</si>
  <si>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</si>
  <si>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</si>
  <si>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</si>
  <si>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</si>
  <si>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</si>
  <si>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</si>
  <si>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</si>
  <si>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</si>
  <si>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</si>
  <si>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</si>
  <si>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</si>
  <si>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</si>
  <si>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</si>
  <si>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</si>
  <si>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</si>
  <si>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</si>
  <si>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</si>
  <si>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</si>
  <si>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</si>
  <si>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</si>
  <si>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</si>
  <si>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</si>
  <si>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</si>
  <si>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</si>
  <si>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</si>
  <si>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</si>
  <si>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</si>
  <si>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</si>
  <si>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</si>
  <si>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</si>
  <si>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</si>
  <si>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</si>
  <si>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</si>
  <si>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</si>
  <si>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</si>
  <si>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</si>
  <si>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</si>
  <si>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</si>
  <si>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</si>
  <si>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</si>
  <si>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</si>
  <si>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</si>
  <si>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</si>
  <si>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</si>
  <si>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</si>
  <si>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</si>
  <si>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</si>
  <si>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</si>
  <si>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</si>
  <si>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</si>
  <si>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</si>
  <si>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</si>
  <si>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</si>
  <si>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</si>
  <si>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</si>
  <si>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</si>
  <si>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</si>
  <si>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</si>
  <si>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</si>
  <si>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</si>
  <si>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</si>
  <si>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</si>
  <si>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 xml:space="preserve">¿Afectar el cumplimiento de metas y objetivos de la dependencia? </t>
  </si>
  <si>
    <t>UNA a CINCO pregunta(s)</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</si>
  <si>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</si>
  <si>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</si>
  <si>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</si>
  <si>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</si>
  <si>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</si>
  <si>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</si>
  <si>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</si>
  <si>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</si>
  <si>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</si>
  <si>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</si>
  <si>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</si>
  <si>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</si>
  <si>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</si>
  <si>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</si>
  <si>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</si>
  <si>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</si>
  <si>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</si>
  <si>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</si>
  <si>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</si>
  <si>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</si>
  <si>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</si>
  <si>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</si>
  <si>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</si>
  <si>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9"/>
        <color theme="1"/>
        <rFont val="Times New Roman"/>
        <family val="1"/>
      </rPr>
      <t xml:space="preserve">   </t>
    </r>
    <r>
      <rPr>
        <b/>
        <sz val="9"/>
        <color theme="1"/>
        <rFont val="Arial"/>
        <family val="2"/>
      </rPr>
      <t>Responsable</t>
    </r>
  </si>
  <si>
    <t>El responsable tiene la autoridad y adecuada segregación de funciones en la ejecución del control</t>
  </si>
  <si>
    <t>-</t>
  </si>
  <si>
    <r>
      <t>2.</t>
    </r>
    <r>
      <rPr>
        <b/>
        <sz val="9"/>
        <color theme="1"/>
        <rFont val="Times New Roman"/>
        <family val="1"/>
      </rPr>
      <t xml:space="preserve">   </t>
    </r>
    <r>
      <rPr>
        <b/>
        <sz val="9"/>
        <color theme="1"/>
        <rFont val="Arial"/>
        <family val="2"/>
      </rPr>
      <t>Frecuencia</t>
    </r>
  </si>
  <si>
    <t>El control se aplica siempre que se realiza la actividad que conlleva el riesgo.</t>
  </si>
  <si>
    <t>El control se aplica aleatoriamente a la actividad que conlleva el riesgo</t>
  </si>
  <si>
    <r>
      <t>3.</t>
    </r>
    <r>
      <rPr>
        <b/>
        <sz val="9"/>
        <color theme="1"/>
        <rFont val="Times New Roman"/>
        <family val="1"/>
      </rPr>
      <t xml:space="preserve">   </t>
    </r>
    <r>
      <rPr>
        <b/>
        <sz val="9"/>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</si>
  <si>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</si>
  <si>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</si>
  <si>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</si>
  <si>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9"/>
        <rFont val="Times New Roman"/>
        <family val="1"/>
      </rPr>
      <t xml:space="preserve">    </t>
    </r>
    <r>
      <rPr>
        <sz val="9"/>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</si>
  <si>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</si>
  <si>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</si>
  <si>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9"/>
        <rFont val="Times New Roman"/>
        <family val="1"/>
      </rPr>
      <t xml:space="preserve">    </t>
    </r>
    <r>
      <rPr>
        <b/>
        <sz val="9"/>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</si>
  <si>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</si>
  <si>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</si>
  <si>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</si>
  <si>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</si>
  <si>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</si>
  <si>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</si>
  <si>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</si>
  <si>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</si>
  <si>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</si>
  <si>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Evaluación de la ejecución del control</t>
  </si>
  <si>
    <t>Fuerte</t>
  </si>
  <si>
    <t>Moderado</t>
  </si>
  <si>
    <t>El control se ejecuta algunas veces por parte del responsable</t>
  </si>
  <si>
    <t xml:space="preserve">Débil </t>
  </si>
  <si>
    <t>El control no se ejecuta por parte del responsable</t>
  </si>
  <si>
    <t>Criterio de Evaluación</t>
  </si>
  <si>
    <t>Opción de respuesta</t>
  </si>
  <si>
    <t>Peso en la evaluación del diseño del control</t>
  </si>
  <si>
    <t>No asignado</t>
  </si>
  <si>
    <t>Inoportuna</t>
  </si>
  <si>
    <t>No es un control</t>
  </si>
  <si>
    <t>No confiable</t>
  </si>
  <si>
    <t>No se investigan y resuelven oportunamente</t>
  </si>
  <si>
    <t>Incompleta</t>
  </si>
  <si>
    <t>No existe</t>
  </si>
  <si>
    <t>Solidez de la ejecución del Control</t>
  </si>
  <si>
    <t>Peso del diseño</t>
  </si>
  <si>
    <t>Peso de la ejecución</t>
  </si>
  <si>
    <t>Solidez cualitativa</t>
  </si>
  <si>
    <t>Solidez cuantitativa</t>
  </si>
  <si>
    <t>Débil</t>
  </si>
  <si>
    <t>ZONA DE RIESGO</t>
  </si>
  <si>
    <t>Extremo</t>
  </si>
  <si>
    <t xml:space="preserve">Alto </t>
  </si>
  <si>
    <t>Bajo</t>
  </si>
  <si>
    <t>MAPAS DE CALOR</t>
  </si>
  <si>
    <r>
      <t xml:space="preserve">ZONAS DE </t>
    </r>
    <r>
      <rPr>
        <b/>
        <u/>
        <sz val="11"/>
        <color theme="1"/>
        <rFont val="Arial"/>
        <family val="2"/>
      </rPr>
      <t>RIESGO DE CORRUPCIÓN FRAUDE</t>
    </r>
  </si>
  <si>
    <t>Descriptor</t>
  </si>
  <si>
    <t xml:space="preserve">Nivel </t>
  </si>
  <si>
    <t>Muy Alta</t>
  </si>
  <si>
    <t>Alta</t>
  </si>
  <si>
    <t>Media</t>
  </si>
  <si>
    <t>Baja</t>
  </si>
  <si>
    <t>Muy Baja</t>
  </si>
  <si>
    <t>Mayor</t>
  </si>
  <si>
    <t>Catastrófico</t>
  </si>
  <si>
    <t>Nivel</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</si>
  <si>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</si>
  <si>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</si>
  <si>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</si>
  <si>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</si>
  <si>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</si>
  <si>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</si>
  <si>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</si>
  <si>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</si>
  <si>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</si>
  <si>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</si>
  <si>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</si>
  <si>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</si>
  <si>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</si>
  <si>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</si>
  <si>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</si>
  <si>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</si>
  <si>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</si>
  <si>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</si>
  <si>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</si>
  <si>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</si>
  <si>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</si>
  <si>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</si>
  <si>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</si>
  <si>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</si>
  <si>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</si>
  <si>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</si>
  <si>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</si>
  <si>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</si>
  <si>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</si>
  <si>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r>
      <t xml:space="preserve">TIPO
</t>
    </r>
    <r>
      <rPr>
        <sz val="8"/>
        <rFont val="Arial"/>
        <family val="2"/>
      </rPr>
      <t>(Prevenir, detectar o corregir)</t>
    </r>
  </si>
  <si>
    <t xml:space="preserve">Los riesgos no se materializaron </t>
  </si>
  <si>
    <t xml:space="preserve">Sin observaciones
</t>
  </si>
  <si>
    <t xml:space="preserve">De acuerdo con la información suministrada por la primera línea de defensa, durante el primer cuatrimestre no se aplicaron los controles, en razón a que, la actividad que con lleva al riesgos no fue desarrollada. </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</si>
  <si>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t>
  </si>
  <si>
    <t>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</si>
  <si>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
En relación a la Matriz de roles y perfiles certificada y aprobada por la SDAO - OSI, dado que se establece como periodicidad mensual la aplicación del control, considerar que sea visible las fechas de revisión.</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</si>
  <si>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
En relación a las listas de chequeo, es importante asegurar el completo diligenciamiento de los campos requeridos como fecha de elaboración y finalización,  y revisión.</t>
  </si>
  <si>
    <t xml:space="preserve">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
Sin embargo, dado que el periodo monitoreado corresponde al 1° cuatrimestre, considerar aportar evidencia si aplica para cada uno de los meses. </t>
  </si>
  <si>
    <t>De acuerdo con la información suministrada por la primera línea en relación a los controles 1, 2 y 4, estos no fueron aplicados dado que no se están adelantando análisis de impacto normativo, ni  reglamentos técnicos, para el control 3, se confirma que la evidencia corresponde con lo establecido en la columna “Nombre del documento o medio de la evidencia”.
Por lo tanto, desde la segunda línea de defensa no se advierte una posible materialización del riesgo.</t>
  </si>
  <si>
    <t xml:space="preserve">De acuerdo con la información suministrada por la primera línea en relación al control 3, este no fue aplicado dado que no se suscribieron contratos tal como se menciona en las observaciones. Para los controles 1 y 2, se confirma que la evidencia corresponde con lo establecido en la columna “Nombre del documento o medio de la evidencia”.
Por lo tanto, desde la segunda línea de defensa no se advierte una posible materialización del riesgo.
Es importante mencionar que este riesgo fue reformulado, y su ajuste será vigente a partir del próximo cuatrimestre. </t>
  </si>
  <si>
    <t xml:space="preserve">De acuerdo con la información suministrada por la primera línea de defensa, se realizan las siguientes observaciones: Con relación al Control 1, 4,5 y 6  se valida que la evidencia del control corresponde con lo establecido en la columna “Nombre del documento o medio de la evidencia”. 
Con relación a los controles 2 y 3, no fue posible validar la aplicación del control, ya que, no se relacionó ningún soporte. 
Se insta a la tercera línea a aplicar los mecanismos de evaluación para verificar la efectividad de los controles, ante una posible materialización del riesgo.
Es importante mencionar que está trabajando con los integrantes de la Dirección, en la reformulación del riesgo.  </t>
  </si>
  <si>
    <t>De acuerdo con la información suministrada por la primera línea de defensa, se encuentra acorde con lo dispuesto en la columna “Nombre del documento o medio de la evidencia”, por consiguiente, desde la segunda línea defensa no se advierte una posible materialización del riesgo.</t>
  </si>
  <si>
    <t xml:space="preserve">De acuerdo con la información suministrada por la primera línea de defensa, se encuentra acorde con lo dispuesto en la columna “Nombre del documento o medio de la evidencia”, por consiguiente, desde la segunda línea defensa no se advierte una posible materialización del riesgo.
Es importante mencionar que este riesgo fue reformulado, y su ajuste será vigente a partir del próximo cuatrimestre. </t>
  </si>
  <si>
    <t xml:space="preserve">
De acuerdo con la información suministrada por la primera línea de defensa, durante el primer cuatrimestre no se aplicaron los controles, en razón a que, la actividad que con lleva al riesgos no fue desarrollada. 
Invitamos a la primera línea de defensa a continuar con los espacios de trabajo, para culminar la revisión del riesgo en cada una de sus etapas, con el fin de dar cumplimiento a lo dispuesto en la Política y Metodología para la Gestión del Riesgo y la Guía del DAFP.</t>
  </si>
  <si>
    <t>De acuerdo con la información suministrada por la primera línea en relación al control 1,  se confirma que la evidencia corresponde con lo establecido en la columna “Nombre del documento o medio de la evidencia”. Para el control 2, se menciona que este no fue aplicado durante el periodo monitoreado.  por consiguiente, desde la segunda línea defensa no se advierte una posible materialización del riesgo.
Invitamos a la primera línea de defensa a continuar con los espacios de trabajo, para culminar la revisión del riesgo en cada una de sus etapas, con el fin de dar cumplimiento a lo dispuesto en la Política y Metodología para la Gestión del Riesgo y la Guía del DAFP.</t>
  </si>
  <si>
    <t xml:space="preserve">De acuerdo con la información suministrada por la primera línea de defensa, se encuentra acorde con lo dispuesto en la columna “Nombre del documento o medio de la evidencia”, por consiguiente, desde la segunda línea defensa no se advierte una posible materialización del riesgo.
Es importante mencionar que está trabajando con los integrantes de la OCI, en la reformulación del riesgo. </t>
  </si>
  <si>
    <t xml:space="preserve">De acuerdo con la información suministrada por la primera línea de defensa, se encuentra acorde con lo dispuesto en la columna “Nombre del documento o medio de la evidencia”, por consiguiente, desde la segunda línea defensa no se advierte una posible materialización del riesgo.
Es importante mencionar que está trabajando con los integrantes de la OAJ, en la reformulación del riesgo. </t>
  </si>
  <si>
    <t xml:space="preserve">De acuerdo con la información suministrada por la primera línea de defensa, se encuentra acorde con lo dispuesto en la columna “Nombre del documento o medio de la evidencia”, por consiguiente, desde la segunda línea defensa no se advierte una posible materialización del riesgo.
En relación con lo manifestado en las observaciones, se coordinaran las mesas de trabajo que permitan el ajuste integral del riesgo en todas las etapas, de acuerdo con la Política interna y la Guía del DAFP. </t>
  </si>
  <si>
    <t xml:space="preserve">De acuerdo con la información suministrada por la primera línea en relación al control 1,  se confirma que la evidencia corresponde con lo establecido en la columna “Nombre del documento o medio de la evidencia”. Para el control 2, se menciona que este no fue aplicado durante el periodo monitoreado, dado que no se presentaron modificaciones normativas. Por consiguiente, desde la segunda línea defensa no se advierte una posible materialización del riesgo.
Es importante mencionar que está trabajando con los integrantes del Grupo TH, en la reformulación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</si>
</sst>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C0A]dd\-mmm\-yy;@"/>
  </numFmts>
  <fonts count="87"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9"/>
      <color theme="1"/>
      <name val="Arial"/>
      <family val="2"/>
    </font>
    <font>
      <b/>
      <sz val="11"/>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11"/>
      <color rgb="FFFF000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sz val="10"/>
      <color indexed="81"/>
      <name val="Tahoma"/>
      <family val="2"/>
    </font>
    <font>
      <u/>
      <sz val="11"/>
      <name val="Arial"/>
      <family val="2"/>
    </font>
    <font>
      <sz val="11"/>
      <color theme="1"/>
      <name val="Verdana"/>
      <family val="2"/>
    </font>
    <font>
      <b/>
      <sz val="14"/>
      <color indexed="8"/>
      <name val="Verdana"/>
      <family val="2"/>
    </font>
    <font>
      <b/>
      <sz val="36"/>
      <color theme="1"/>
      <name val="Verdana"/>
      <family val="2"/>
    </font>
    <font>
      <sz val="8"/>
      <name val="Arial"/>
      <family val="2"/>
    </font>
    <font>
      <sz val="8"/>
      <color theme="1"/>
      <name val="Arial"/>
      <family val="2"/>
    </font>
    <font>
      <sz val="8"/>
      <name val="Calibri"/>
      <family val="2"/>
      <scheme val="minor"/>
    </font>
    <font>
      <b/>
      <sz val="14"/>
      <color theme="1"/>
      <name val="Verdana"/>
      <family val="2"/>
    </font>
    <font>
      <sz val="14"/>
      <color theme="1"/>
      <name val="Verdana"/>
      <family val="2"/>
    </font>
    <font>
      <sz val="10"/>
      <color theme="1"/>
      <name val="Verdana"/>
      <family val="2"/>
    </font>
    <font>
      <b/>
      <sz val="18"/>
      <color indexed="8"/>
      <name val="Verdana"/>
      <family val="2"/>
    </font>
    <font>
      <u/>
      <sz val="11"/>
      <color theme="10"/>
      <name val="Calibri"/>
      <family val="2"/>
      <scheme val="minor"/>
    </font>
    <font>
      <sz val="10"/>
      <color rgb="FF000000"/>
      <name val="Arial"/>
      <family val="2"/>
    </font>
    <font>
      <sz val="11"/>
      <color rgb="FF000000"/>
      <name val="Arial"/>
      <family val="2"/>
    </font>
    <font>
      <b/>
      <sz val="8"/>
      <color indexed="8"/>
      <name val="Arial"/>
      <family val="2"/>
    </font>
    <font>
      <b/>
      <sz val="8"/>
      <color theme="1"/>
      <name val="Arial"/>
      <family val="2"/>
    </font>
    <font>
      <sz val="8"/>
      <color indexed="8"/>
      <name val="Arial"/>
      <family val="2"/>
    </font>
    <font>
      <b/>
      <sz val="8"/>
      <color rgb="FF000000"/>
      <name val="Arial"/>
      <family val="2"/>
    </font>
    <font>
      <sz val="8"/>
      <color rgb="FF000000"/>
      <name val="Arial"/>
      <family val="2"/>
    </font>
    <font>
      <b/>
      <sz val="8"/>
      <color rgb="FF0070C0"/>
      <name val="Arial"/>
      <family val="2"/>
    </font>
    <font>
      <sz val="8"/>
      <color rgb="FF0070C0"/>
      <name val="Arial"/>
      <family val="2"/>
    </font>
    <font>
      <u/>
      <sz val="8"/>
      <name val="Arial"/>
      <family val="2"/>
    </font>
    <font>
      <u/>
      <sz val="8"/>
      <color rgb="FF000000"/>
      <name val="Arial"/>
      <family val="2"/>
    </font>
    <font>
      <sz val="8"/>
      <color rgb="FF333333"/>
      <name val="Arial"/>
      <family val="2"/>
    </font>
    <font>
      <u/>
      <sz val="8"/>
      <color theme="10"/>
      <name val="Calibri"/>
      <family val="2"/>
      <scheme val="minor"/>
    </font>
    <font>
      <sz val="8"/>
      <color rgb="FFFF0000"/>
      <name val="Arial"/>
      <family val="2"/>
    </font>
    <font>
      <sz val="7"/>
      <name val="Arial"/>
      <family val="2"/>
    </font>
    <font>
      <sz val="6"/>
      <name val="Arial"/>
      <family val="2"/>
    </font>
    <font>
      <sz val="11"/>
      <color rgb="FF000000"/>
      <name val="Arial"/>
      <family val="2"/>
    </font>
    <font>
      <sz val="11"/>
      <name val="Arial"/>
      <family val="2"/>
    </font>
    <font>
      <sz val="8"/>
      <color theme="1"/>
      <name val="Arial"/>
      <family val="2"/>
    </font>
    <font>
      <sz val="8"/>
      <name val="Arial"/>
      <family val="2"/>
    </font>
    <font>
      <sz val="10"/>
      <color theme="9" tint="-0.249977111117893"/>
      <name val="Arial"/>
      <family val="2"/>
    </font>
    <font>
      <b/>
      <sz val="10"/>
      <color theme="9" tint="-0.249977111117893"/>
      <name val="Arial"/>
      <family val="2"/>
    </font>
    <font>
      <u/>
      <sz val="11"/>
      <color theme="9" tint="-0.249977111117893"/>
      <name val="Calibri"/>
      <family val="2"/>
      <scheme val="minor"/>
    </font>
    <font>
      <sz val="11"/>
      <color theme="9" tint="-0.249977111117893"/>
      <name val="Arial"/>
      <family val="2"/>
    </font>
    <font>
      <sz val="11"/>
      <color theme="9" tint="-0.499984740745262"/>
      <name val="Arial"/>
      <family val="2"/>
    </font>
    <font>
      <sz val="10"/>
      <color theme="9" tint="-0.499984740745262"/>
      <name val="Arial"/>
      <family val="2"/>
    </font>
    <font>
      <b/>
      <sz val="10"/>
      <color theme="9" tint="-0.499984740745262"/>
      <name val="Arial"/>
      <family val="2"/>
    </font>
    <font>
      <u/>
      <sz val="11"/>
      <color theme="9" tint="-0.499984740745262"/>
      <name val="Calibri"/>
      <family val="2"/>
      <scheme val="minor"/>
    </font>
    <font>
      <sz val="11"/>
      <color theme="1"/>
      <name val="Arial"/>
      <family val="2"/>
    </font>
    <font>
      <u/>
      <sz val="11"/>
      <color rgb="FF000000"/>
      <name val="Arial"/>
      <family val="2"/>
    </font>
    <font>
      <u/>
      <sz val="8"/>
      <name val="Calibri"/>
      <family val="2"/>
      <scheme val="minor"/>
    </font>
  </fonts>
  <fills count="2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
      <patternFill patternType="solid">
        <fgColor rgb="FFFFFFFF"/>
        <bgColor rgb="FF000000"/>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2" fillId="0" borderId="0"/>
    <xf numFmtId="9" fontId="27" fillId="0" borderId="0" applyFont="0" applyFill="0" applyBorder="0" applyAlignment="0" applyProtection="0"/>
    <xf numFmtId="0" fontId="55" fillId="0" borderId="0" applyNumberFormat="0" applyFill="0" applyBorder="0" applyAlignment="0" applyProtection="0"/>
  </cellStyleXfs>
  <cellXfs count="786">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2" fillId="0" borderId="0" xfId="0" applyFont="1" applyAlignment="1">
      <alignment horizontal="justify" vertical="center" wrapText="1"/>
    </xf>
    <xf numFmtId="0" fontId="10" fillId="0" borderId="0" xfId="0" applyFont="1" applyAlignment="1">
      <alignment horizontal="left" vertical="center"/>
    </xf>
    <xf numFmtId="0" fontId="6" fillId="0" borderId="0" xfId="0" applyFont="1"/>
    <xf numFmtId="0" fontId="6" fillId="0" borderId="0" xfId="0" applyFont="1" applyAlignment="1">
      <alignment horizontal="justify" vertical="center"/>
    </xf>
    <xf numFmtId="0" fontId="9" fillId="0" borderId="0" xfId="0" applyFont="1" applyAlignment="1" applyProtection="1">
      <alignment vertical="center"/>
      <protection locked="0"/>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4"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Alignment="1">
      <alignment vertical="center" wrapText="1"/>
    </xf>
    <xf numFmtId="0" fontId="6" fillId="0" borderId="1" xfId="0" applyFont="1" applyBorder="1"/>
    <xf numFmtId="0" fontId="8" fillId="0" borderId="1" xfId="0" applyFont="1" applyBorder="1" applyAlignment="1">
      <alignment vertical="center"/>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1" fillId="6" borderId="1" xfId="0" applyFont="1" applyFill="1" applyBorder="1" applyAlignment="1">
      <alignment horizontal="center" vertical="center" wrapText="1"/>
    </xf>
    <xf numFmtId="0" fontId="24" fillId="7" borderId="38" xfId="0" applyFont="1" applyFill="1" applyBorder="1" applyAlignment="1">
      <alignment horizontal="center" vertical="center" wrapText="1"/>
    </xf>
    <xf numFmtId="0" fontId="24" fillId="7" borderId="39" xfId="0" applyFont="1" applyFill="1" applyBorder="1" applyAlignment="1">
      <alignment horizontal="center" vertical="center" wrapText="1"/>
    </xf>
    <xf numFmtId="0" fontId="24" fillId="6" borderId="40" xfId="0" applyFont="1" applyFill="1" applyBorder="1" applyAlignment="1">
      <alignment horizontal="center" vertical="center" wrapText="1"/>
    </xf>
    <xf numFmtId="0" fontId="24" fillId="12" borderId="41" xfId="0" applyFont="1" applyFill="1" applyBorder="1" applyAlignment="1">
      <alignment horizontal="center" vertical="center" wrapText="1"/>
    </xf>
    <xf numFmtId="0" fontId="24" fillId="7" borderId="42"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4" fillId="7" borderId="45" xfId="0" applyFont="1" applyFill="1" applyBorder="1" applyAlignment="1">
      <alignment horizontal="center" vertical="center" wrapText="1"/>
    </xf>
    <xf numFmtId="0" fontId="24" fillId="6" borderId="46" xfId="0" applyFont="1" applyFill="1" applyBorder="1" applyAlignment="1">
      <alignment horizontal="center" vertical="center" wrapText="1"/>
    </xf>
    <xf numFmtId="0" fontId="24" fillId="7" borderId="41" xfId="0" applyFont="1" applyFill="1" applyBorder="1" applyAlignment="1">
      <alignment horizontal="center" vertical="center" wrapText="1"/>
    </xf>
    <xf numFmtId="0" fontId="24" fillId="12" borderId="44" xfId="0" applyFont="1" applyFill="1" applyBorder="1" applyAlignment="1">
      <alignment horizontal="center"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2" fillId="3" borderId="1" xfId="1" applyFill="1" applyBorder="1" applyAlignment="1" applyProtection="1">
      <alignment horizontal="center" vertical="center" wrapText="1"/>
      <protection locked="0"/>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9" fontId="6" fillId="0" borderId="0" xfId="2" applyFont="1" applyFill="1"/>
    <xf numFmtId="9" fontId="6" fillId="0" borderId="0" xfId="2" applyFont="1" applyFill="1" applyAlignment="1">
      <alignment horizontal="center"/>
    </xf>
    <xf numFmtId="0" fontId="14"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0" fontId="9" fillId="0" borderId="0" xfId="0" applyFont="1" applyAlignment="1" applyProtection="1">
      <alignment horizontal="center" vertical="center"/>
      <protection locked="0"/>
    </xf>
    <xf numFmtId="0" fontId="10" fillId="19" borderId="16"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4" fillId="19" borderId="12"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6"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4" fillId="20" borderId="15"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10"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10"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8"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15" fillId="0" borderId="51" xfId="0" applyFont="1" applyBorder="1" applyAlignment="1">
      <alignment horizontal="center" vertical="center" wrapText="1"/>
    </xf>
    <xf numFmtId="0" fontId="15"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6" fillId="0" borderId="49" xfId="0" applyFont="1" applyBorder="1" applyAlignment="1">
      <alignment horizontal="justify" vertical="center" wrapText="1"/>
    </xf>
    <xf numFmtId="0" fontId="0" fillId="0" borderId="50" xfId="0" applyBorder="1"/>
    <xf numFmtId="0" fontId="7" fillId="0" borderId="5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54" xfId="0" applyFont="1" applyBorder="1" applyAlignment="1">
      <alignment horizontal="justify" vertical="center" wrapText="1"/>
    </xf>
    <xf numFmtId="0" fontId="0" fillId="0" borderId="55" xfId="0" applyBorder="1"/>
    <xf numFmtId="0" fontId="15" fillId="19" borderId="16" xfId="0" applyFont="1" applyFill="1" applyBorder="1" applyAlignment="1">
      <alignment horizontal="center" vertical="center" wrapText="1"/>
    </xf>
    <xf numFmtId="0" fontId="8"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5"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14"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5" fillId="0" borderId="1" xfId="0" applyFont="1" applyBorder="1"/>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9" fontId="8" fillId="0" borderId="1" xfId="0" applyNumberFormat="1" applyFont="1" applyBorder="1" applyAlignment="1">
      <alignment vertical="center"/>
    </xf>
    <xf numFmtId="0" fontId="6" fillId="3" borderId="1" xfId="0" applyFont="1" applyFill="1" applyBorder="1" applyAlignment="1">
      <alignment vertical="center" wrapText="1"/>
    </xf>
    <xf numFmtId="9" fontId="2" fillId="0" borderId="1" xfId="2"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2" xfId="0" applyFont="1" applyBorder="1" applyAlignment="1" applyProtection="1">
      <alignment horizontal="center" vertical="center" wrapText="1"/>
      <protection locked="0"/>
    </xf>
    <xf numFmtId="0" fontId="2" fillId="3" borderId="2" xfId="1" applyFill="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2" fillId="3" borderId="3" xfId="0" applyFont="1" applyFill="1" applyBorder="1" applyAlignment="1" applyProtection="1">
      <alignment horizontal="justify" vertical="center" wrapText="1"/>
      <protection locked="0"/>
    </xf>
    <xf numFmtId="14" fontId="10" fillId="3" borderId="0" xfId="0" applyNumberFormat="1" applyFont="1" applyFill="1" applyAlignment="1">
      <alignment horizontal="center" vertical="center"/>
    </xf>
    <xf numFmtId="0" fontId="0" fillId="0" borderId="0" xfId="0" applyAlignment="1">
      <alignment vertical="center"/>
    </xf>
    <xf numFmtId="0" fontId="37" fillId="0" borderId="0" xfId="0" applyFont="1"/>
    <xf numFmtId="0" fontId="17" fillId="21" borderId="16" xfId="0" applyFont="1" applyFill="1" applyBorder="1" applyAlignment="1">
      <alignment horizontal="center" vertical="center" wrapText="1"/>
    </xf>
    <xf numFmtId="0" fontId="34" fillId="21" borderId="12" xfId="0" applyFont="1" applyFill="1" applyBorder="1" applyAlignment="1">
      <alignment horizontal="center" vertical="center" wrapText="1"/>
    </xf>
    <xf numFmtId="0" fontId="17" fillId="21" borderId="12" xfId="0" applyFont="1" applyFill="1" applyBorder="1" applyAlignment="1">
      <alignment horizontal="center" vertical="center" wrapText="1"/>
    </xf>
    <xf numFmtId="0" fontId="24" fillId="0" borderId="17" xfId="0" applyFont="1" applyBorder="1" applyAlignment="1">
      <alignment horizontal="center" vertical="center" wrapText="1"/>
    </xf>
    <xf numFmtId="0" fontId="39"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9" fillId="0" borderId="17" xfId="0" applyFont="1" applyBorder="1" applyAlignment="1">
      <alignment horizontal="justify" vertical="center" wrapText="1"/>
    </xf>
    <xf numFmtId="9" fontId="36" fillId="0" borderId="17" xfId="0" applyNumberFormat="1" applyFont="1" applyBorder="1" applyAlignment="1">
      <alignment horizontal="center" vertical="center" wrapText="1"/>
    </xf>
    <xf numFmtId="9" fontId="39" fillId="0" borderId="17" xfId="0" applyNumberFormat="1" applyFont="1" applyBorder="1" applyAlignment="1">
      <alignment horizontal="center" vertical="center" wrapText="1"/>
    </xf>
    <xf numFmtId="0" fontId="41" fillId="0" borderId="0" xfId="0" applyFont="1"/>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41" fillId="0" borderId="0" xfId="0" applyFont="1" applyAlignment="1">
      <alignment vertical="center"/>
    </xf>
    <xf numFmtId="0" fontId="41" fillId="8" borderId="60" xfId="0" applyFont="1" applyFill="1" applyBorder="1" applyAlignment="1">
      <alignment horizontal="center"/>
    </xf>
    <xf numFmtId="0" fontId="41" fillId="8" borderId="61" xfId="0" applyFont="1" applyFill="1" applyBorder="1" applyAlignment="1">
      <alignment horizontal="center"/>
    </xf>
    <xf numFmtId="0" fontId="41" fillId="8" borderId="62" xfId="0" applyFont="1" applyFill="1" applyBorder="1" applyAlignment="1">
      <alignment horizontal="center"/>
    </xf>
    <xf numFmtId="0" fontId="37" fillId="0" borderId="48" xfId="0" applyFont="1" applyBorder="1" applyAlignment="1">
      <alignment horizontal="center"/>
    </xf>
    <xf numFmtId="0" fontId="37" fillId="0" borderId="49" xfId="0" applyFont="1" applyBorder="1" applyAlignment="1">
      <alignment horizontal="center"/>
    </xf>
    <xf numFmtId="0" fontId="37" fillId="0" borderId="50" xfId="0" applyFont="1" applyBorder="1" applyAlignment="1">
      <alignment horizontal="center"/>
    </xf>
    <xf numFmtId="0" fontId="37" fillId="0" borderId="51" xfId="0" applyFont="1" applyBorder="1" applyAlignment="1">
      <alignment horizontal="center"/>
    </xf>
    <xf numFmtId="0" fontId="37" fillId="0" borderId="1" xfId="0" applyFont="1" applyBorder="1" applyAlignment="1">
      <alignment horizontal="center"/>
    </xf>
    <xf numFmtId="0" fontId="37" fillId="0" borderId="52" xfId="0" applyFont="1" applyBorder="1" applyAlignment="1">
      <alignment horizontal="center"/>
    </xf>
    <xf numFmtId="0" fontId="37" fillId="0" borderId="53" xfId="0" applyFont="1" applyBorder="1" applyAlignment="1">
      <alignment horizontal="center"/>
    </xf>
    <xf numFmtId="0" fontId="37" fillId="0" borderId="54" xfId="0" applyFont="1" applyBorder="1" applyAlignment="1">
      <alignment horizontal="center"/>
    </xf>
    <xf numFmtId="0" fontId="37" fillId="0" borderId="55" xfId="0" applyFont="1" applyBorder="1" applyAlignment="1">
      <alignment horizontal="center"/>
    </xf>
    <xf numFmtId="0" fontId="37" fillId="0" borderId="63" xfId="0" applyFont="1" applyBorder="1" applyAlignment="1">
      <alignment horizontal="center"/>
    </xf>
    <xf numFmtId="0" fontId="37" fillId="0" borderId="59" xfId="0" applyFont="1" applyBorder="1" applyAlignment="1">
      <alignment horizontal="center"/>
    </xf>
    <xf numFmtId="0" fontId="1" fillId="0" borderId="0" xfId="0" applyFont="1" applyAlignment="1">
      <alignment horizontal="center" vertical="center"/>
    </xf>
    <xf numFmtId="0" fontId="13" fillId="14" borderId="1" xfId="0" applyFont="1" applyFill="1" applyBorder="1" applyAlignment="1">
      <alignment horizontal="center" vertical="center" wrapText="1"/>
    </xf>
    <xf numFmtId="9" fontId="8" fillId="0" borderId="3" xfId="0" applyNumberFormat="1" applyFont="1" applyBorder="1" applyAlignment="1">
      <alignment horizontal="center" vertical="center"/>
    </xf>
    <xf numFmtId="9" fontId="2" fillId="0" borderId="3" xfId="2"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2" fillId="0" borderId="3" xfId="0" applyFont="1" applyBorder="1" applyAlignment="1" applyProtection="1">
      <alignment horizontal="justify" vertical="center" wrapText="1"/>
      <protection locked="0"/>
    </xf>
    <xf numFmtId="0" fontId="2" fillId="0" borderId="3" xfId="0" applyFont="1" applyBorder="1" applyAlignment="1" applyProtection="1">
      <alignment vertical="center" wrapText="1"/>
      <protection locked="0"/>
    </xf>
    <xf numFmtId="0" fontId="2" fillId="14" borderId="1" xfId="0" applyFont="1" applyFill="1" applyBorder="1" applyAlignment="1">
      <alignment horizontal="justify" vertical="center" wrapText="1"/>
    </xf>
    <xf numFmtId="0" fontId="10" fillId="14"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6" fillId="0" borderId="3" xfId="0" applyFont="1" applyBorder="1" applyAlignment="1">
      <alignment horizontal="center" vertical="center"/>
    </xf>
    <xf numFmtId="0" fontId="8" fillId="3" borderId="1" xfId="0" applyFont="1" applyFill="1" applyBorder="1" applyAlignment="1">
      <alignment horizontal="left" vertical="center"/>
    </xf>
    <xf numFmtId="0" fontId="17" fillId="0" borderId="51" xfId="0" applyFont="1" applyBorder="1" applyAlignment="1">
      <alignment horizontal="center" vertical="center"/>
    </xf>
    <xf numFmtId="0" fontId="14" fillId="0" borderId="52"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vertical="center" wrapText="1"/>
    </xf>
    <xf numFmtId="14" fontId="2" fillId="0" borderId="0" xfId="0" applyNumberFormat="1" applyFont="1" applyAlignment="1">
      <alignment vertical="center" wrapText="1"/>
    </xf>
    <xf numFmtId="0" fontId="6" fillId="0" borderId="0" xfId="0" applyFont="1" applyAlignment="1">
      <alignment vertical="center"/>
    </xf>
    <xf numFmtId="14" fontId="8" fillId="0" borderId="1" xfId="0" applyNumberFormat="1" applyFont="1" applyBorder="1" applyAlignment="1">
      <alignment horizontal="center" vertical="center"/>
    </xf>
    <xf numFmtId="0" fontId="6" fillId="0" borderId="51" xfId="0" applyFont="1" applyBorder="1" applyAlignment="1">
      <alignment horizontal="center" vertical="center"/>
    </xf>
    <xf numFmtId="0" fontId="17" fillId="0" borderId="1" xfId="0" applyFont="1" applyBorder="1" applyAlignment="1">
      <alignment horizontal="center" vertical="center"/>
    </xf>
    <xf numFmtId="0" fontId="14" fillId="0" borderId="0" xfId="0" applyFont="1" applyAlignment="1">
      <alignment horizontal="center" vertical="center" wrapText="1"/>
    </xf>
    <xf numFmtId="0" fontId="24"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41" fillId="8" borderId="1" xfId="0" applyFont="1" applyFill="1" applyBorder="1" applyAlignment="1">
      <alignment horizontal="center" vertical="center"/>
    </xf>
    <xf numFmtId="0" fontId="37" fillId="0" borderId="0" xfId="0" applyFont="1" applyAlignment="1">
      <alignment horizontal="center" vertical="center"/>
    </xf>
    <xf numFmtId="0" fontId="30" fillId="22" borderId="1" xfId="0" applyFont="1" applyFill="1" applyBorder="1" applyAlignment="1">
      <alignment horizontal="center" vertical="center" wrapText="1"/>
    </xf>
    <xf numFmtId="0" fontId="45" fillId="0" borderId="0" xfId="0" applyFont="1"/>
    <xf numFmtId="0" fontId="47" fillId="0" borderId="0" xfId="0" applyFont="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4" fillId="0" borderId="6" xfId="0" applyFont="1" applyBorder="1" applyAlignment="1">
      <alignment horizontal="center" vertical="center"/>
    </xf>
    <xf numFmtId="0" fontId="13" fillId="0" borderId="2" xfId="0" applyFont="1" applyBorder="1" applyAlignment="1">
      <alignment horizontal="center" vertical="center" wrapText="1"/>
    </xf>
    <xf numFmtId="0" fontId="14" fillId="0" borderId="0" xfId="0" applyFont="1" applyAlignment="1">
      <alignment horizontal="center" vertical="center"/>
    </xf>
    <xf numFmtId="14" fontId="2" fillId="0" borderId="52" xfId="0" applyNumberFormat="1"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pplyProtection="1">
      <alignment horizontal="justify" vertical="center" wrapText="1"/>
      <protection locked="0"/>
    </xf>
    <xf numFmtId="0" fontId="8" fillId="0" borderId="2" xfId="0" applyFont="1" applyBorder="1" applyAlignment="1">
      <alignment horizontal="center" vertical="center" wrapText="1"/>
    </xf>
    <xf numFmtId="0" fontId="30" fillId="0" borderId="0" xfId="0" applyFont="1" applyAlignment="1">
      <alignment horizontal="center" vertical="center"/>
    </xf>
    <xf numFmtId="0" fontId="30" fillId="0" borderId="1" xfId="0" applyFont="1" applyBorder="1" applyAlignment="1">
      <alignment horizontal="center" vertical="center"/>
    </xf>
    <xf numFmtId="0" fontId="6" fillId="0" borderId="68" xfId="0" applyFont="1" applyBorder="1" applyAlignment="1">
      <alignment horizontal="center" vertical="center"/>
    </xf>
    <xf numFmtId="14" fontId="8"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14" fontId="2" fillId="0" borderId="69" xfId="0" applyNumberFormat="1" applyFont="1" applyBorder="1" applyAlignment="1">
      <alignment horizontal="center" vertical="center" wrapText="1"/>
    </xf>
    <xf numFmtId="0" fontId="30" fillId="0" borderId="3" xfId="0" applyFont="1" applyBorder="1" applyAlignment="1">
      <alignment horizontal="justify" vertical="center" wrapText="1"/>
    </xf>
    <xf numFmtId="0" fontId="10" fillId="0" borderId="2" xfId="0" applyFont="1" applyBorder="1" applyAlignment="1">
      <alignment vertical="center" wrapText="1"/>
    </xf>
    <xf numFmtId="0" fontId="2" fillId="0" borderId="4" xfId="0" applyFont="1" applyBorder="1" applyAlignment="1">
      <alignment horizontal="center" vertical="center" wrapText="1"/>
    </xf>
    <xf numFmtId="0" fontId="55" fillId="0" borderId="70" xfId="3" applyBorder="1" applyAlignment="1">
      <alignment horizontal="center" vertical="center"/>
    </xf>
    <xf numFmtId="0" fontId="2" fillId="0" borderId="57"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58" xfId="0" applyFont="1" applyBorder="1" applyAlignment="1">
      <alignment horizontal="center" vertical="center" wrapText="1"/>
    </xf>
    <xf numFmtId="0" fontId="30" fillId="14" borderId="2" xfId="0" applyFont="1" applyFill="1" applyBorder="1" applyAlignment="1">
      <alignment horizontal="center" vertical="center" wrapText="1"/>
    </xf>
    <xf numFmtId="0" fontId="55" fillId="0" borderId="73" xfId="3" applyBorder="1" applyAlignment="1">
      <alignment horizontal="center" vertical="center"/>
    </xf>
    <xf numFmtId="0" fontId="35" fillId="0" borderId="0" xfId="0" applyFont="1" applyAlignment="1">
      <alignment vertical="center"/>
    </xf>
    <xf numFmtId="0" fontId="49" fillId="3" borderId="0" xfId="0" applyFont="1" applyFill="1" applyAlignment="1">
      <alignment vertical="center"/>
    </xf>
    <xf numFmtId="0" fontId="49" fillId="0" borderId="0" xfId="0" applyFont="1"/>
    <xf numFmtId="0" fontId="58" fillId="3" borderId="0" xfId="0" applyFont="1" applyFill="1" applyAlignment="1" applyProtection="1">
      <alignment horizontal="right" vertical="center"/>
      <protection locked="0"/>
    </xf>
    <xf numFmtId="0" fontId="58" fillId="3" borderId="16" xfId="0" applyFont="1" applyFill="1" applyBorder="1" applyAlignment="1" applyProtection="1">
      <alignment horizontal="center" vertical="center"/>
      <protection locked="0"/>
    </xf>
    <xf numFmtId="0" fontId="59" fillId="3" borderId="0" xfId="0" applyFont="1" applyFill="1" applyAlignment="1">
      <alignment horizontal="right" vertical="center"/>
    </xf>
    <xf numFmtId="0" fontId="59" fillId="3" borderId="6" xfId="0" applyFont="1" applyFill="1" applyBorder="1" applyAlignment="1">
      <alignment horizontal="center" vertical="center"/>
    </xf>
    <xf numFmtId="0" fontId="58" fillId="3" borderId="0" xfId="0" applyFont="1" applyFill="1" applyAlignment="1">
      <alignment vertical="center"/>
    </xf>
    <xf numFmtId="9" fontId="58" fillId="3" borderId="0" xfId="2" applyFont="1" applyFill="1" applyBorder="1" applyAlignment="1">
      <alignment vertical="center"/>
    </xf>
    <xf numFmtId="0" fontId="60" fillId="3" borderId="0" xfId="0" applyFont="1" applyFill="1" applyAlignment="1" applyProtection="1">
      <alignment vertical="center"/>
      <protection locked="0"/>
    </xf>
    <xf numFmtId="9" fontId="60" fillId="3" borderId="0" xfId="2" applyFont="1" applyFill="1" applyBorder="1" applyAlignment="1" applyProtection="1">
      <alignment vertical="center"/>
      <protection locked="0"/>
    </xf>
    <xf numFmtId="0" fontId="60" fillId="3" borderId="0" xfId="0" applyFont="1" applyFill="1" applyAlignment="1" applyProtection="1">
      <alignment horizontal="center" vertical="center"/>
      <protection locked="0"/>
    </xf>
    <xf numFmtId="0" fontId="49" fillId="3" borderId="0" xfId="0" applyFont="1" applyFill="1" applyAlignment="1">
      <alignment horizontal="center" vertical="center"/>
    </xf>
    <xf numFmtId="0" fontId="58" fillId="3" borderId="0" xfId="0" applyFont="1" applyFill="1" applyAlignment="1" applyProtection="1">
      <alignment horizontal="center" vertical="center"/>
      <protection locked="0"/>
    </xf>
    <xf numFmtId="0" fontId="60" fillId="3" borderId="0" xfId="0" applyFont="1" applyFill="1" applyAlignment="1" applyProtection="1">
      <alignment horizontal="justify" vertical="center"/>
      <protection locked="0"/>
    </xf>
    <xf numFmtId="9" fontId="60" fillId="3" borderId="0" xfId="2" applyFont="1" applyFill="1" applyBorder="1" applyAlignment="1" applyProtection="1">
      <alignment horizontal="justify" vertical="center"/>
      <protection locked="0"/>
    </xf>
    <xf numFmtId="0" fontId="22" fillId="3" borderId="0" xfId="0" applyFont="1" applyFill="1" applyAlignment="1">
      <alignment horizontal="left" vertical="center"/>
    </xf>
    <xf numFmtId="14" fontId="22" fillId="3" borderId="6" xfId="0" applyNumberFormat="1" applyFont="1" applyFill="1" applyBorder="1" applyAlignment="1">
      <alignment horizontal="center" vertical="center"/>
    </xf>
    <xf numFmtId="0" fontId="49" fillId="0" borderId="0" xfId="0" applyFont="1" applyAlignment="1">
      <alignment vertical="center"/>
    </xf>
    <xf numFmtId="0" fontId="49" fillId="3" borderId="0" xfId="0" applyFont="1" applyFill="1" applyAlignment="1">
      <alignment horizontal="left" vertical="center"/>
    </xf>
    <xf numFmtId="0" fontId="48" fillId="22" borderId="1" xfId="0" applyFont="1" applyFill="1" applyBorder="1" applyAlignment="1">
      <alignment horizontal="center" vertical="center" wrapText="1"/>
    </xf>
    <xf numFmtId="0" fontId="59" fillId="16" borderId="1" xfId="0" applyFont="1" applyFill="1" applyBorder="1" applyAlignment="1">
      <alignment horizontal="center" vertical="center" wrapText="1"/>
    </xf>
    <xf numFmtId="0" fontId="48" fillId="14" borderId="2" xfId="0" applyFont="1" applyFill="1" applyBorder="1" applyAlignment="1">
      <alignment horizontal="center" vertical="center" wrapText="1"/>
    </xf>
    <xf numFmtId="0" fontId="49" fillId="0" borderId="0" xfId="0" applyFont="1" applyAlignment="1">
      <alignment horizontal="center" vertical="center"/>
    </xf>
    <xf numFmtId="0" fontId="59" fillId="3" borderId="1" xfId="0" applyFont="1" applyFill="1" applyBorder="1" applyAlignment="1">
      <alignment horizontal="center" vertical="center"/>
    </xf>
    <xf numFmtId="0" fontId="49" fillId="0" borderId="1" xfId="0" applyFont="1" applyBorder="1" applyAlignment="1">
      <alignment horizontal="center" vertical="center"/>
    </xf>
    <xf numFmtId="0" fontId="49" fillId="3"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8" fillId="0" borderId="1" xfId="0" applyFont="1" applyBorder="1" applyAlignment="1" applyProtection="1">
      <alignment horizontal="center" vertical="center" wrapText="1"/>
      <protection locked="0"/>
    </xf>
    <xf numFmtId="0" fontId="49" fillId="0" borderId="1" xfId="0" applyFont="1" applyBorder="1" applyAlignment="1">
      <alignment horizontal="justify" vertical="center" wrapText="1"/>
    </xf>
    <xf numFmtId="9" fontId="48" fillId="0" borderId="1" xfId="2" applyFont="1" applyFill="1" applyBorder="1" applyAlignment="1" applyProtection="1">
      <alignment horizontal="center" vertical="center" wrapText="1"/>
      <protection locked="0"/>
    </xf>
    <xf numFmtId="0" fontId="48" fillId="3" borderId="1" xfId="1" applyFont="1" applyFill="1" applyBorder="1" applyAlignment="1" applyProtection="1">
      <alignment horizontal="center" vertical="center" wrapText="1"/>
      <protection locked="0"/>
    </xf>
    <xf numFmtId="9" fontId="48" fillId="0" borderId="1" xfId="2" applyFont="1" applyFill="1" applyBorder="1" applyAlignment="1" applyProtection="1">
      <alignment horizontal="center" vertical="center" wrapText="1"/>
    </xf>
    <xf numFmtId="0" fontId="4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67" fillId="0" borderId="1" xfId="0" applyFont="1" applyBorder="1" applyAlignment="1" applyProtection="1">
      <alignment horizontal="justify" vertical="center" wrapText="1"/>
      <protection locked="0"/>
    </xf>
    <xf numFmtId="0" fontId="49" fillId="0" borderId="4" xfId="0" applyFont="1" applyBorder="1" applyAlignment="1">
      <alignment horizontal="center" vertical="center" wrapText="1"/>
    </xf>
    <xf numFmtId="0" fontId="68" fillId="0" borderId="70" xfId="3" applyFont="1" applyBorder="1" applyAlignment="1">
      <alignment horizontal="center" vertical="center"/>
    </xf>
    <xf numFmtId="9" fontId="22" fillId="0" borderId="5" xfId="0" applyNumberFormat="1" applyFont="1" applyBorder="1" applyAlignment="1">
      <alignment horizontal="center" vertical="center" wrapText="1"/>
    </xf>
    <xf numFmtId="9" fontId="49" fillId="0" borderId="1" xfId="0" applyNumberFormat="1" applyFont="1" applyBorder="1" applyAlignment="1">
      <alignment horizontal="center" vertical="center"/>
    </xf>
    <xf numFmtId="0" fontId="48" fillId="3" borderId="1" xfId="0" applyFont="1" applyFill="1" applyBorder="1" applyAlignment="1" applyProtection="1">
      <alignment horizontal="center" vertical="center" wrapText="1"/>
      <protection locked="0"/>
    </xf>
    <xf numFmtId="0" fontId="48" fillId="0" borderId="1" xfId="0" applyFont="1" applyBorder="1" applyAlignment="1">
      <alignment horizontal="justify" vertical="center" wrapText="1"/>
    </xf>
    <xf numFmtId="9" fontId="59" fillId="0" borderId="1" xfId="0" applyNumberFormat="1" applyFont="1" applyBorder="1" applyAlignment="1">
      <alignment horizontal="center" vertical="center"/>
    </xf>
    <xf numFmtId="0" fontId="48" fillId="0" borderId="1" xfId="0" applyFont="1" applyBorder="1" applyAlignment="1" applyProtection="1">
      <alignment horizontal="justify" vertical="center" wrapText="1"/>
      <protection locked="0"/>
    </xf>
    <xf numFmtId="0" fontId="49" fillId="0" borderId="4" xfId="0" applyFont="1" applyBorder="1" applyAlignment="1">
      <alignment horizontal="center" vertical="center"/>
    </xf>
    <xf numFmtId="0" fontId="48" fillId="3" borderId="1" xfId="0" applyFont="1" applyFill="1" applyBorder="1" applyAlignment="1">
      <alignment horizontal="center" vertical="center" wrapText="1"/>
    </xf>
    <xf numFmtId="0" fontId="48" fillId="4" borderId="1" xfId="0" applyFont="1" applyFill="1" applyBorder="1" applyAlignment="1">
      <alignment horizontal="justify" vertical="center" wrapText="1"/>
    </xf>
    <xf numFmtId="0" fontId="48" fillId="3" borderId="1" xfId="0" applyFont="1" applyFill="1" applyBorder="1" applyAlignment="1">
      <alignment horizontal="justify" vertical="center" wrapText="1"/>
    </xf>
    <xf numFmtId="0" fontId="49" fillId="3" borderId="1" xfId="0" applyFont="1" applyFill="1" applyBorder="1" applyAlignment="1">
      <alignment horizontal="center" vertical="center"/>
    </xf>
    <xf numFmtId="9" fontId="48" fillId="3" borderId="1" xfId="2" applyFont="1" applyFill="1" applyBorder="1" applyAlignment="1" applyProtection="1">
      <alignment horizontal="center" vertical="center" wrapText="1"/>
      <protection locked="0"/>
    </xf>
    <xf numFmtId="0" fontId="49" fillId="3" borderId="1" xfId="0" applyFont="1" applyFill="1" applyBorder="1" applyAlignment="1">
      <alignment horizontal="justify" vertical="center" wrapText="1"/>
    </xf>
    <xf numFmtId="0" fontId="49" fillId="3" borderId="4" xfId="0" applyFont="1" applyFill="1" applyBorder="1" applyAlignment="1">
      <alignment horizontal="center" vertical="center" wrapText="1"/>
    </xf>
    <xf numFmtId="9" fontId="22" fillId="3" borderId="5" xfId="0" applyNumberFormat="1" applyFont="1" applyFill="1" applyBorder="1" applyAlignment="1">
      <alignment horizontal="center" vertical="center" wrapText="1"/>
    </xf>
    <xf numFmtId="9" fontId="22" fillId="0" borderId="1" xfId="0" applyNumberFormat="1" applyFont="1" applyBorder="1" applyAlignment="1">
      <alignment horizontal="center" vertical="center"/>
    </xf>
    <xf numFmtId="0" fontId="49" fillId="0" borderId="1" xfId="0" applyFont="1" applyBorder="1" applyAlignment="1">
      <alignment vertical="center"/>
    </xf>
    <xf numFmtId="0" fontId="48" fillId="0" borderId="1" xfId="0" applyFont="1" applyBorder="1" applyAlignment="1" applyProtection="1">
      <alignment vertical="center"/>
      <protection locked="0"/>
    </xf>
    <xf numFmtId="14" fontId="62" fillId="0" borderId="1" xfId="0" applyNumberFormat="1" applyFont="1" applyBorder="1" applyAlignment="1">
      <alignment horizontal="left" vertical="center" wrapText="1"/>
    </xf>
    <xf numFmtId="0" fontId="62" fillId="0" borderId="5" xfId="0" applyFont="1" applyBorder="1" applyAlignment="1">
      <alignment horizontal="left" vertical="center" wrapText="1"/>
    </xf>
    <xf numFmtId="0" fontId="49" fillId="0" borderId="1" xfId="0" applyFont="1" applyBorder="1" applyAlignment="1">
      <alignment horizontal="justify" vertical="center"/>
    </xf>
    <xf numFmtId="9" fontId="49" fillId="0" borderId="0" xfId="2" applyFont="1" applyFill="1"/>
    <xf numFmtId="0" fontId="49" fillId="0" borderId="0" xfId="0" applyFont="1" applyAlignment="1">
      <alignment horizontal="center"/>
    </xf>
    <xf numFmtId="9" fontId="49" fillId="0" borderId="0" xfId="2" applyFont="1" applyFill="1" applyAlignment="1">
      <alignment horizontal="center"/>
    </xf>
    <xf numFmtId="0" fontId="59" fillId="2" borderId="1" xfId="0" applyFont="1" applyFill="1" applyBorder="1" applyAlignment="1">
      <alignment horizontal="center" vertical="center"/>
    </xf>
    <xf numFmtId="0" fontId="59" fillId="2" borderId="1" xfId="0" applyFont="1" applyFill="1" applyBorder="1" applyAlignment="1">
      <alignment horizontal="center" vertical="center" wrapText="1"/>
    </xf>
    <xf numFmtId="0" fontId="48" fillId="3" borderId="3" xfId="0" applyFont="1" applyFill="1" applyBorder="1" applyAlignment="1">
      <alignment horizontal="center" vertical="center" wrapText="1"/>
    </xf>
    <xf numFmtId="14" fontId="48" fillId="3" borderId="57" xfId="0" applyNumberFormat="1" applyFont="1" applyFill="1" applyBorder="1" applyAlignment="1">
      <alignment horizontal="center" vertical="center" wrapText="1"/>
    </xf>
    <xf numFmtId="14" fontId="48" fillId="3" borderId="1" xfId="0" applyNumberFormat="1" applyFont="1" applyFill="1" applyBorder="1" applyAlignment="1">
      <alignment horizontal="center" vertical="center" wrapText="1"/>
    </xf>
    <xf numFmtId="14" fontId="49" fillId="0" borderId="1" xfId="0" applyNumberFormat="1" applyFont="1" applyBorder="1" applyAlignment="1">
      <alignment horizontal="center" vertical="center"/>
    </xf>
    <xf numFmtId="9" fontId="49" fillId="0" borderId="0" xfId="2" applyFont="1" applyFill="1" applyAlignment="1">
      <alignment vertical="center"/>
    </xf>
    <xf numFmtId="9" fontId="49" fillId="0" borderId="0" xfId="2" applyFont="1" applyFill="1" applyAlignment="1">
      <alignment horizontal="center" vertical="center"/>
    </xf>
    <xf numFmtId="9" fontId="49" fillId="3" borderId="0" xfId="2" applyFont="1" applyFill="1" applyAlignment="1">
      <alignment vertical="center"/>
    </xf>
    <xf numFmtId="9" fontId="49" fillId="3" borderId="0" xfId="2" applyFont="1" applyFill="1" applyAlignment="1">
      <alignment horizontal="center" vertical="center"/>
    </xf>
    <xf numFmtId="0" fontId="22" fillId="3" borderId="0" xfId="0" applyFont="1" applyFill="1" applyAlignment="1">
      <alignment horizontal="center" vertical="center"/>
    </xf>
    <xf numFmtId="0" fontId="48" fillId="3" borderId="0" xfId="0" applyFont="1" applyFill="1" applyAlignment="1" applyProtection="1">
      <alignment horizontal="center" vertical="center"/>
      <protection locked="0"/>
    </xf>
    <xf numFmtId="9" fontId="48" fillId="3" borderId="0" xfId="2" applyFont="1" applyFill="1" applyBorder="1" applyAlignment="1" applyProtection="1">
      <alignment vertical="center"/>
      <protection locked="0"/>
    </xf>
    <xf numFmtId="9" fontId="48" fillId="3" borderId="0" xfId="2" applyFont="1" applyFill="1" applyBorder="1" applyAlignment="1" applyProtection="1">
      <alignment horizontal="center" vertical="center"/>
      <protection locked="0"/>
    </xf>
    <xf numFmtId="0" fontId="48" fillId="3" borderId="0" xfId="0" applyFont="1" applyFill="1" applyAlignment="1" applyProtection="1">
      <alignment vertical="center"/>
      <protection locked="0"/>
    </xf>
    <xf numFmtId="0" fontId="48" fillId="3" borderId="0" xfId="0" applyFont="1" applyFill="1" applyAlignment="1" applyProtection="1">
      <alignment horizontal="justify" vertical="center"/>
      <protection locked="0"/>
    </xf>
    <xf numFmtId="9" fontId="48" fillId="3" borderId="0" xfId="2" applyFont="1" applyFill="1" applyBorder="1" applyAlignment="1" applyProtection="1">
      <alignment horizontal="justify" vertical="center"/>
      <protection locked="0"/>
    </xf>
    <xf numFmtId="0" fontId="48" fillId="3" borderId="0" xfId="0" applyFont="1" applyFill="1" applyAlignment="1">
      <alignment horizontal="center" vertical="center"/>
    </xf>
    <xf numFmtId="0" fontId="48" fillId="3" borderId="6" xfId="0" applyFont="1" applyFill="1" applyBorder="1" applyAlignment="1" applyProtection="1">
      <alignment horizontal="center" vertical="center"/>
      <protection locked="0"/>
    </xf>
    <xf numFmtId="0" fontId="58" fillId="3" borderId="0" xfId="0" applyFont="1" applyFill="1" applyAlignment="1">
      <alignment horizontal="left" vertical="center"/>
    </xf>
    <xf numFmtId="0" fontId="48" fillId="3" borderId="0" xfId="0" applyFont="1" applyFill="1" applyAlignment="1">
      <alignment horizontal="justify" vertical="center"/>
    </xf>
    <xf numFmtId="9" fontId="48" fillId="3" borderId="0" xfId="2" applyFont="1" applyFill="1" applyBorder="1" applyAlignment="1">
      <alignment horizontal="justify" vertical="center"/>
    </xf>
    <xf numFmtId="9" fontId="48" fillId="3" borderId="0" xfId="2" applyFont="1" applyFill="1" applyBorder="1" applyAlignment="1">
      <alignment horizontal="center" vertical="center"/>
    </xf>
    <xf numFmtId="0" fontId="48" fillId="3" borderId="0" xfId="0" applyFont="1" applyFill="1" applyAlignment="1">
      <alignment vertical="center"/>
    </xf>
    <xf numFmtId="9" fontId="48" fillId="3" borderId="0" xfId="2" applyFont="1" applyFill="1" applyBorder="1" applyAlignment="1">
      <alignment vertical="center"/>
    </xf>
    <xf numFmtId="0" fontId="70" fillId="14" borderId="1" xfId="0" applyFont="1" applyFill="1" applyBorder="1" applyAlignment="1">
      <alignment horizontal="center" vertical="center" wrapText="1"/>
    </xf>
    <xf numFmtId="0" fontId="71" fillId="14" borderId="1" xfId="0" applyFont="1" applyFill="1" applyBorder="1" applyAlignment="1">
      <alignment horizontal="center" vertical="center" wrapText="1"/>
    </xf>
    <xf numFmtId="14" fontId="72" fillId="0" borderId="1" xfId="0" applyNumberFormat="1" applyFont="1" applyBorder="1" applyAlignment="1">
      <alignment horizontal="center" vertical="center"/>
    </xf>
    <xf numFmtId="0" fontId="72" fillId="0" borderId="5" xfId="0" applyFont="1" applyBorder="1" applyAlignment="1">
      <alignment horizontal="center" vertical="center" wrapText="1"/>
    </xf>
    <xf numFmtId="0" fontId="72" fillId="0" borderId="5" xfId="0" applyFont="1" applyBorder="1" applyAlignment="1">
      <alignment horizontal="center" vertical="center"/>
    </xf>
    <xf numFmtId="0" fontId="73" fillId="0" borderId="5" xfId="0" applyFont="1" applyBorder="1" applyAlignment="1">
      <alignment horizontal="center" vertical="center" wrapText="1"/>
    </xf>
    <xf numFmtId="14" fontId="72" fillId="0" borderId="3" xfId="0" applyNumberFormat="1" applyFont="1" applyBorder="1" applyAlignment="1">
      <alignment horizontal="center" vertical="center"/>
    </xf>
    <xf numFmtId="0" fontId="72" fillId="0" borderId="58" xfId="0" applyFont="1" applyBorder="1" applyAlignment="1">
      <alignment horizontal="center" vertical="center" wrapText="1"/>
    </xf>
    <xf numFmtId="0" fontId="56" fillId="0" borderId="58" xfId="0" applyFont="1" applyBorder="1" applyAlignment="1">
      <alignment horizontal="center" vertical="center"/>
    </xf>
    <xf numFmtId="0" fontId="73" fillId="0" borderId="58" xfId="0" applyFont="1" applyBorder="1" applyAlignment="1">
      <alignment horizontal="center" vertical="center" wrapText="1"/>
    </xf>
    <xf numFmtId="0" fontId="56" fillId="0" borderId="58" xfId="0" applyFont="1" applyBorder="1" applyAlignment="1">
      <alignment horizontal="center" vertical="center" wrapText="1"/>
    </xf>
    <xf numFmtId="0" fontId="57" fillId="0" borderId="1" xfId="0" applyFont="1" applyBorder="1" applyAlignment="1">
      <alignment horizontal="center" vertical="center"/>
    </xf>
    <xf numFmtId="0" fontId="57" fillId="0" borderId="1" xfId="0" applyFont="1" applyBorder="1" applyAlignment="1">
      <alignment horizontal="center" vertical="center" wrapText="1"/>
    </xf>
    <xf numFmtId="0" fontId="64" fillId="0" borderId="0" xfId="0" applyFont="1" applyAlignment="1">
      <alignment horizontal="left" vertical="center" wrapText="1"/>
    </xf>
    <xf numFmtId="0" fontId="57" fillId="0" borderId="2" xfId="0" applyFont="1" applyBorder="1" applyAlignment="1">
      <alignment horizontal="center" vertical="center" wrapText="1"/>
    </xf>
    <xf numFmtId="0" fontId="57" fillId="0" borderId="2" xfId="0" applyFont="1" applyBorder="1" applyAlignment="1">
      <alignment horizontal="center" vertical="center"/>
    </xf>
    <xf numFmtId="9" fontId="76" fillId="0" borderId="1" xfId="2" applyFont="1" applyFill="1" applyBorder="1" applyAlignment="1" applyProtection="1">
      <alignment horizontal="center" vertical="center" wrapText="1"/>
      <protection locked="0"/>
    </xf>
    <xf numFmtId="9" fontId="76" fillId="0" borderId="3" xfId="2" applyFont="1" applyFill="1" applyBorder="1" applyAlignment="1" applyProtection="1">
      <alignment horizontal="center" vertical="center" wrapText="1"/>
    </xf>
    <xf numFmtId="0" fontId="77"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78" fillId="0" borderId="70" xfId="3" applyFont="1" applyBorder="1" applyAlignment="1">
      <alignment horizontal="center" vertical="center"/>
    </xf>
    <xf numFmtId="0" fontId="76" fillId="0" borderId="58" xfId="0" applyFont="1" applyBorder="1" applyAlignment="1">
      <alignment horizontal="center" vertical="center" wrapText="1"/>
    </xf>
    <xf numFmtId="0" fontId="76" fillId="0" borderId="3" xfId="0" applyFont="1" applyBorder="1" applyAlignment="1">
      <alignment horizontal="center" vertical="center" wrapText="1"/>
    </xf>
    <xf numFmtId="0" fontId="77" fillId="0" borderId="3" xfId="0" applyFont="1" applyBorder="1" applyAlignment="1">
      <alignment horizontal="center" vertical="center" wrapText="1"/>
    </xf>
    <xf numFmtId="9" fontId="81" fillId="0" borderId="1" xfId="2" applyFont="1" applyFill="1" applyBorder="1" applyAlignment="1" applyProtection="1">
      <alignment horizontal="center" vertical="center" wrapText="1"/>
      <protection locked="0"/>
    </xf>
    <xf numFmtId="9" fontId="81" fillId="0" borderId="3" xfId="2" applyFont="1" applyFill="1" applyBorder="1" applyAlignment="1" applyProtection="1">
      <alignment horizontal="center" vertical="center" wrapText="1"/>
    </xf>
    <xf numFmtId="0" fontId="82" fillId="0" borderId="1" xfId="0" applyFont="1" applyBorder="1" applyAlignment="1">
      <alignment horizontal="center" vertical="center" wrapText="1"/>
    </xf>
    <xf numFmtId="0" fontId="81" fillId="0" borderId="1" xfId="0" applyFont="1" applyBorder="1" applyAlignment="1">
      <alignment horizontal="center" vertical="center" wrapText="1"/>
    </xf>
    <xf numFmtId="0" fontId="83" fillId="0" borderId="72" xfId="3" applyFont="1" applyBorder="1" applyAlignment="1">
      <alignment horizontal="center" vertical="center"/>
    </xf>
    <xf numFmtId="0" fontId="81" fillId="0" borderId="58" xfId="0" applyFont="1" applyBorder="1" applyAlignment="1">
      <alignment horizontal="center" vertical="center" wrapText="1"/>
    </xf>
    <xf numFmtId="0" fontId="81" fillId="0" borderId="3" xfId="0" applyFont="1" applyBorder="1" applyAlignment="1">
      <alignment horizontal="center" vertical="center" wrapText="1"/>
    </xf>
    <xf numFmtId="0" fontId="82" fillId="0" borderId="3" xfId="0" applyFont="1" applyBorder="1" applyAlignment="1">
      <alignment horizontal="center" vertical="center" wrapText="1"/>
    </xf>
    <xf numFmtId="0" fontId="56" fillId="0" borderId="5" xfId="0" applyFont="1" applyBorder="1" applyAlignment="1">
      <alignment horizontal="center" vertical="center" wrapText="1"/>
    </xf>
    <xf numFmtId="0" fontId="80" fillId="0" borderId="0" xfId="0" applyFont="1" applyAlignment="1">
      <alignment horizontal="center" vertical="center"/>
    </xf>
    <xf numFmtId="0" fontId="79" fillId="0" borderId="0" xfId="0" applyFont="1" applyAlignment="1">
      <alignment horizontal="center" vertical="center"/>
    </xf>
    <xf numFmtId="0" fontId="6" fillId="0" borderId="1" xfId="0" applyFont="1" applyBorder="1" applyAlignment="1">
      <alignment horizontal="center" vertical="center" wrapText="1"/>
    </xf>
    <xf numFmtId="165" fontId="57"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35" fillId="0" borderId="1" xfId="0" applyFont="1" applyBorder="1" applyAlignment="1">
      <alignment horizontal="center"/>
    </xf>
    <xf numFmtId="0" fontId="49" fillId="0" borderId="2" xfId="0" applyFont="1" applyBorder="1" applyAlignment="1">
      <alignment horizontal="center" vertical="center"/>
    </xf>
    <xf numFmtId="0" fontId="49" fillId="0" borderId="2" xfId="0" applyFont="1" applyBorder="1" applyAlignment="1">
      <alignment horizontal="center" vertical="center" wrapText="1"/>
    </xf>
    <xf numFmtId="0" fontId="48" fillId="0" borderId="4" xfId="0" applyFont="1" applyBorder="1" applyAlignment="1">
      <alignment horizontal="left" vertical="center" wrapText="1"/>
    </xf>
    <xf numFmtId="0" fontId="48" fillId="0" borderId="1" xfId="0" applyFont="1" applyBorder="1" applyAlignment="1">
      <alignment horizontal="left" vertical="center" wrapText="1"/>
    </xf>
    <xf numFmtId="0" fontId="16" fillId="25" borderId="2" xfId="0" applyFont="1" applyFill="1" applyBorder="1" applyAlignment="1">
      <alignment horizontal="center" vertical="center" wrapText="1"/>
    </xf>
    <xf numFmtId="0" fontId="57" fillId="0" borderId="3" xfId="0" applyFont="1" applyBorder="1" applyAlignment="1">
      <alignment horizontal="center" vertical="center" wrapText="1"/>
    </xf>
    <xf numFmtId="0" fontId="48" fillId="0" borderId="1" xfId="0" applyFont="1" applyBorder="1" applyAlignment="1" applyProtection="1">
      <alignment horizontal="center" vertical="center"/>
      <protection locked="0"/>
    </xf>
    <xf numFmtId="0" fontId="18" fillId="0" borderId="0" xfId="0" applyFont="1" applyAlignment="1">
      <alignment horizontal="center"/>
    </xf>
    <xf numFmtId="0" fontId="62" fillId="0" borderId="5" xfId="0" applyFont="1" applyBorder="1" applyAlignment="1">
      <alignment horizontal="center" vertical="center" wrapText="1"/>
    </xf>
    <xf numFmtId="0" fontId="48" fillId="25" borderId="58" xfId="0" applyFont="1" applyFill="1" applyBorder="1" applyAlignment="1">
      <alignment horizontal="center" vertical="center" wrapText="1"/>
    </xf>
    <xf numFmtId="9" fontId="48" fillId="0" borderId="1" xfId="2" applyFont="1" applyFill="1" applyBorder="1" applyAlignment="1" applyProtection="1">
      <alignment horizontal="left" vertical="center" wrapText="1"/>
      <protection locked="0"/>
    </xf>
    <xf numFmtId="0" fontId="86" fillId="0" borderId="70" xfId="3" applyFont="1" applyBorder="1" applyAlignment="1">
      <alignment horizontal="left" vertical="center" wrapText="1"/>
    </xf>
    <xf numFmtId="9" fontId="22" fillId="0" borderId="5" xfId="0" applyNumberFormat="1" applyFont="1" applyBorder="1" applyAlignment="1">
      <alignment horizontal="left" vertical="center" wrapText="1"/>
    </xf>
    <xf numFmtId="9" fontId="48" fillId="0" borderId="1" xfId="0" applyNumberFormat="1" applyFont="1" applyBorder="1" applyAlignment="1">
      <alignment horizontal="left" vertical="center" wrapText="1"/>
    </xf>
    <xf numFmtId="0" fontId="48" fillId="0" borderId="4" xfId="0" applyFont="1" applyBorder="1" applyAlignment="1">
      <alignment horizontal="center" vertical="center" wrapText="1"/>
    </xf>
    <xf numFmtId="9" fontId="22" fillId="0" borderId="1" xfId="0" applyNumberFormat="1" applyFont="1" applyBorder="1" applyAlignment="1">
      <alignment horizontal="left" vertical="center" wrapText="1"/>
    </xf>
    <xf numFmtId="14" fontId="84" fillId="0" borderId="1" xfId="0" applyNumberFormat="1" applyFont="1" applyBorder="1" applyAlignment="1">
      <alignment horizontal="center" vertical="center"/>
    </xf>
    <xf numFmtId="0" fontId="35" fillId="0" borderId="1" xfId="0" applyFont="1" applyBorder="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center" vertical="center" wrapText="1"/>
    </xf>
    <xf numFmtId="0" fontId="8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16" fillId="25" borderId="74" xfId="0" applyFont="1" applyFill="1" applyBorder="1" applyAlignment="1">
      <alignment horizontal="center" vertical="center" wrapText="1"/>
    </xf>
    <xf numFmtId="0" fontId="35" fillId="0" borderId="2" xfId="0" applyFont="1" applyBorder="1" applyAlignment="1">
      <alignment horizontal="center" vertical="center"/>
    </xf>
    <xf numFmtId="0" fontId="59" fillId="3" borderId="0" xfId="0" applyFont="1" applyFill="1" applyAlignment="1">
      <alignment horizontal="center" vertical="center"/>
    </xf>
    <xf numFmtId="9" fontId="48" fillId="0" borderId="0" xfId="2" applyFont="1" applyFill="1" applyBorder="1" applyAlignment="1" applyProtection="1">
      <alignment horizontal="center" vertical="center" wrapText="1"/>
      <protection locked="0"/>
    </xf>
    <xf numFmtId="0" fontId="48" fillId="3" borderId="0" xfId="1" applyFont="1" applyFill="1" applyAlignment="1" applyProtection="1">
      <alignment horizontal="center" vertical="center" wrapText="1"/>
      <protection locked="0"/>
    </xf>
    <xf numFmtId="9" fontId="48" fillId="0" borderId="0" xfId="2" applyFont="1" applyFill="1" applyBorder="1" applyAlignment="1" applyProtection="1">
      <alignment horizontal="center" vertical="center" wrapText="1"/>
    </xf>
    <xf numFmtId="0" fontId="48" fillId="0" borderId="0" xfId="0" applyFont="1" applyAlignment="1">
      <alignment horizontal="center" vertical="center" wrapText="1"/>
    </xf>
    <xf numFmtId="0" fontId="22" fillId="0" borderId="0" xfId="0" applyFont="1" applyAlignment="1">
      <alignment horizontal="center" vertical="center" wrapText="1"/>
    </xf>
    <xf numFmtId="0" fontId="67" fillId="0" borderId="0" xfId="0" applyFont="1" applyAlignment="1" applyProtection="1">
      <alignment horizontal="justify" vertical="center" wrapText="1"/>
      <protection locked="0"/>
    </xf>
    <xf numFmtId="0" fontId="49" fillId="0" borderId="0" xfId="0" applyFont="1" applyAlignment="1">
      <alignment horizontal="center" vertical="center" wrapText="1"/>
    </xf>
    <xf numFmtId="0" fontId="49" fillId="0" borderId="0" xfId="0" applyFont="1" applyAlignment="1">
      <alignment horizontal="justify" vertical="center"/>
    </xf>
    <xf numFmtId="0" fontId="49" fillId="3" borderId="0" xfId="0" applyFont="1" applyFill="1" applyAlignment="1">
      <alignment horizontal="center" vertical="center" wrapText="1"/>
    </xf>
    <xf numFmtId="0" fontId="68" fillId="0" borderId="0" xfId="3" applyFont="1" applyBorder="1" applyAlignment="1">
      <alignment horizontal="center" vertical="center"/>
    </xf>
    <xf numFmtId="9" fontId="22" fillId="0" borderId="0" xfId="0" applyNumberFormat="1" applyFont="1" applyAlignment="1">
      <alignment horizontal="center" vertical="center" wrapText="1"/>
    </xf>
    <xf numFmtId="9" fontId="49" fillId="0" borderId="0" xfId="0" applyNumberFormat="1" applyFont="1" applyAlignment="1">
      <alignment horizontal="center" vertical="center"/>
    </xf>
    <xf numFmtId="9" fontId="22" fillId="0" borderId="0" xfId="0" applyNumberFormat="1" applyFont="1" applyAlignment="1">
      <alignment horizontal="center" vertical="center"/>
    </xf>
    <xf numFmtId="0" fontId="48" fillId="0" borderId="0" xfId="0" applyFont="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48" fillId="0" borderId="2" xfId="0" applyFont="1" applyBorder="1" applyAlignment="1" applyProtection="1">
      <alignment horizontal="center" vertical="center" wrapText="1"/>
      <protection locked="0"/>
    </xf>
    <xf numFmtId="0" fontId="49" fillId="0" borderId="2" xfId="0" applyFont="1" applyBorder="1" applyAlignment="1">
      <alignment horizontal="justify" vertical="center" wrapText="1"/>
    </xf>
    <xf numFmtId="0" fontId="49" fillId="0" borderId="0" xfId="0" applyFont="1" applyAlignment="1">
      <alignment horizontal="justify" vertical="center" wrapText="1"/>
    </xf>
    <xf numFmtId="0" fontId="48" fillId="0" borderId="0" xfId="0" applyFont="1" applyAlignment="1" applyProtection="1">
      <alignment horizontal="justify" vertical="center" wrapText="1"/>
      <protection locked="0"/>
    </xf>
    <xf numFmtId="9" fontId="48" fillId="0" borderId="2" xfId="2" applyFont="1" applyFill="1" applyBorder="1" applyAlignment="1" applyProtection="1">
      <alignment horizontal="center" vertical="center" wrapText="1"/>
      <protection locked="0"/>
    </xf>
    <xf numFmtId="0" fontId="67" fillId="0" borderId="2" xfId="0" applyFont="1" applyBorder="1" applyAlignment="1" applyProtection="1">
      <alignment horizontal="justify" vertical="center" wrapText="1"/>
      <protection locked="0"/>
    </xf>
    <xf numFmtId="0" fontId="49" fillId="3" borderId="7" xfId="0" applyFont="1" applyFill="1" applyBorder="1" applyAlignment="1">
      <alignment horizontal="center" vertical="center" wrapText="1"/>
    </xf>
    <xf numFmtId="0" fontId="68" fillId="0" borderId="72" xfId="3" applyFont="1" applyBorder="1" applyAlignment="1">
      <alignment horizontal="center" vertical="center"/>
    </xf>
    <xf numFmtId="9" fontId="22" fillId="0" borderId="9" xfId="0" applyNumberFormat="1" applyFont="1" applyBorder="1" applyAlignment="1">
      <alignment horizontal="center" vertical="center" wrapText="1"/>
    </xf>
    <xf numFmtId="9" fontId="49" fillId="0" borderId="2" xfId="0" applyNumberFormat="1" applyFont="1" applyBorder="1" applyAlignment="1">
      <alignment horizontal="center" vertical="center"/>
    </xf>
    <xf numFmtId="9" fontId="22" fillId="0" borderId="2" xfId="0" applyNumberFormat="1" applyFont="1" applyBorder="1" applyAlignment="1">
      <alignment horizontal="center" vertical="center"/>
    </xf>
    <xf numFmtId="0" fontId="68" fillId="0" borderId="1" xfId="3" applyFont="1" applyBorder="1" applyAlignment="1">
      <alignment horizontal="center" vertical="center"/>
    </xf>
    <xf numFmtId="9" fontId="22" fillId="0" borderId="1" xfId="0" applyNumberFormat="1" applyFont="1" applyBorder="1" applyAlignment="1">
      <alignment horizontal="center" vertical="center" wrapText="1"/>
    </xf>
    <xf numFmtId="0" fontId="49" fillId="0" borderId="7" xfId="0" applyFont="1" applyBorder="1" applyAlignment="1">
      <alignment horizontal="center" vertical="center"/>
    </xf>
    <xf numFmtId="14" fontId="30" fillId="0" borderId="4" xfId="0" applyNumberFormat="1" applyFont="1" applyBorder="1" applyAlignment="1">
      <alignment horizontal="center" vertical="center"/>
    </xf>
    <xf numFmtId="0" fontId="30" fillId="0" borderId="1" xfId="0" applyFont="1" applyBorder="1" applyAlignment="1">
      <alignment horizontal="center" vertical="center" wrapText="1"/>
    </xf>
    <xf numFmtId="0" fontId="2" fillId="25" borderId="1" xfId="0" applyFont="1" applyFill="1" applyBorder="1" applyAlignment="1">
      <alignment horizontal="center" vertical="center" wrapText="1"/>
    </xf>
    <xf numFmtId="0" fontId="59" fillId="0" borderId="0" xfId="0" applyFont="1" applyAlignment="1">
      <alignment vertical="center" wrapText="1"/>
    </xf>
    <xf numFmtId="0" fontId="53" fillId="0" borderId="53" xfId="0" applyFont="1" applyBorder="1" applyAlignment="1">
      <alignment horizontal="center" vertical="center"/>
    </xf>
    <xf numFmtId="14" fontId="53" fillId="0" borderId="54" xfId="0" applyNumberFormat="1" applyFont="1" applyBorder="1" applyAlignment="1">
      <alignment horizontal="center" vertical="center"/>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49" fillId="0" borderId="4" xfId="0" applyFont="1" applyBorder="1" applyAlignment="1">
      <alignment horizontal="left" vertical="center" wrapText="1"/>
    </xf>
    <xf numFmtId="0" fontId="49" fillId="0" borderId="64" xfId="0" applyFont="1" applyBorder="1" applyAlignment="1">
      <alignment horizontal="left" vertical="center"/>
    </xf>
    <xf numFmtId="0" fontId="49" fillId="0" borderId="5" xfId="0" applyFont="1" applyBorder="1" applyAlignment="1">
      <alignment horizontal="left" vertical="center"/>
    </xf>
    <xf numFmtId="0" fontId="49" fillId="0" borderId="2"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 xfId="0" applyFont="1" applyBorder="1" applyAlignment="1">
      <alignment horizontal="center" vertical="center"/>
    </xf>
    <xf numFmtId="0" fontId="49" fillId="0" borderId="56" xfId="0" applyFont="1" applyBorder="1" applyAlignment="1">
      <alignment horizontal="center" vertical="center"/>
    </xf>
    <xf numFmtId="14" fontId="49" fillId="0" borderId="1" xfId="0" applyNumberFormat="1" applyFont="1" applyBorder="1" applyAlignment="1">
      <alignment horizontal="center" vertical="center"/>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14" fontId="49" fillId="0" borderId="2" xfId="0" applyNumberFormat="1" applyFont="1" applyBorder="1" applyAlignment="1">
      <alignment horizontal="center" vertical="center"/>
    </xf>
    <xf numFmtId="14" fontId="49" fillId="0" borderId="56" xfId="0" applyNumberFormat="1" applyFont="1" applyBorder="1" applyAlignment="1">
      <alignment horizontal="center" vertical="center"/>
    </xf>
    <xf numFmtId="9" fontId="48" fillId="0" borderId="1" xfId="2" applyFont="1" applyFill="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9" fontId="48" fillId="0" borderId="2" xfId="2" applyFont="1" applyFill="1" applyBorder="1" applyAlignment="1" applyProtection="1">
      <alignment horizontal="center" vertical="center" wrapText="1"/>
      <protection locked="0"/>
    </xf>
    <xf numFmtId="0" fontId="48" fillId="3" borderId="1" xfId="1" applyFont="1" applyFill="1" applyBorder="1" applyAlignment="1" applyProtection="1">
      <alignment horizontal="center" vertical="center" wrapText="1"/>
      <protection locked="0"/>
    </xf>
    <xf numFmtId="0" fontId="48" fillId="3" borderId="2" xfId="1" applyFont="1" applyFill="1" applyBorder="1" applyAlignment="1" applyProtection="1">
      <alignment horizontal="center" vertical="center" wrapText="1"/>
      <protection locked="0"/>
    </xf>
    <xf numFmtId="9" fontId="48" fillId="0" borderId="1" xfId="2" applyFont="1" applyFill="1" applyBorder="1" applyAlignment="1" applyProtection="1">
      <alignment horizontal="center" vertical="center" wrapText="1"/>
    </xf>
    <xf numFmtId="9" fontId="48" fillId="0" borderId="2" xfId="2" applyFont="1" applyFill="1" applyBorder="1" applyAlignment="1" applyProtection="1">
      <alignment horizontal="center" vertical="center" wrapText="1"/>
    </xf>
    <xf numFmtId="0" fontId="60" fillId="3" borderId="0" xfId="0" applyFont="1" applyFill="1" applyAlignment="1" applyProtection="1">
      <alignment horizontal="justify" vertical="center"/>
      <protection locked="0"/>
    </xf>
    <xf numFmtId="0" fontId="48" fillId="18" borderId="1"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48" fillId="3" borderId="1" xfId="0" applyFont="1" applyFill="1" applyBorder="1" applyAlignment="1" applyProtection="1">
      <alignment horizontal="center" vertical="center" wrapText="1"/>
      <protection locked="0"/>
    </xf>
    <xf numFmtId="0" fontId="58" fillId="3" borderId="0" xfId="0" applyFont="1" applyFill="1" applyAlignment="1" applyProtection="1">
      <alignment horizontal="right" vertical="center"/>
      <protection locked="0"/>
    </xf>
    <xf numFmtId="0" fontId="58" fillId="3" borderId="20" xfId="0" applyFont="1" applyFill="1" applyBorder="1" applyAlignment="1" applyProtection="1">
      <alignment horizontal="right" vertical="center"/>
      <protection locked="0"/>
    </xf>
    <xf numFmtId="0" fontId="59" fillId="3" borderId="0" xfId="0" applyFont="1" applyFill="1" applyAlignment="1">
      <alignment horizontal="right" vertical="center"/>
    </xf>
    <xf numFmtId="0" fontId="22" fillId="16" borderId="1" xfId="0" applyFont="1" applyFill="1" applyBorder="1" applyAlignment="1">
      <alignment horizontal="center" vertical="center" wrapText="1"/>
    </xf>
    <xf numFmtId="0" fontId="22" fillId="3" borderId="0" xfId="0" applyFont="1" applyFill="1" applyAlignment="1">
      <alignment horizontal="center" vertical="center" wrapText="1"/>
    </xf>
    <xf numFmtId="0" fontId="59" fillId="3" borderId="18" xfId="0" applyFont="1" applyFill="1" applyBorder="1" applyAlignment="1">
      <alignment horizontal="right" vertical="center"/>
    </xf>
    <xf numFmtId="0" fontId="59" fillId="3" borderId="6" xfId="0" applyFont="1" applyFill="1" applyBorder="1" applyAlignment="1">
      <alignment horizontal="center" vertical="center"/>
    </xf>
    <xf numFmtId="0" fontId="59" fillId="3" borderId="6" xfId="0" applyFont="1" applyFill="1" applyBorder="1" applyAlignment="1">
      <alignment horizontal="left" vertical="center"/>
    </xf>
    <xf numFmtId="0" fontId="22" fillId="15" borderId="1" xfId="0" applyFont="1" applyFill="1" applyBorder="1" applyAlignment="1">
      <alignment horizontal="center" vertical="center" wrapText="1"/>
    </xf>
    <xf numFmtId="9" fontId="22" fillId="15" borderId="1" xfId="2" applyFont="1" applyFill="1" applyBorder="1" applyAlignment="1">
      <alignment horizontal="center" vertical="center" wrapText="1"/>
    </xf>
    <xf numFmtId="0" fontId="59" fillId="16" borderId="1" xfId="0" applyFont="1" applyFill="1" applyBorder="1" applyAlignment="1">
      <alignment horizontal="center" vertical="center" wrapText="1"/>
    </xf>
    <xf numFmtId="0" fontId="61" fillId="16" borderId="1" xfId="0" applyFont="1" applyFill="1" applyBorder="1" applyAlignment="1">
      <alignment horizontal="center" vertical="center" wrapText="1"/>
    </xf>
    <xf numFmtId="0" fontId="59" fillId="23" borderId="1" xfId="0" applyFont="1" applyFill="1" applyBorder="1" applyAlignment="1">
      <alignment horizontal="center" vertical="center"/>
    </xf>
    <xf numFmtId="0" fontId="49" fillId="0" borderId="1" xfId="0" applyFont="1" applyBorder="1" applyAlignment="1">
      <alignment horizontal="center"/>
    </xf>
    <xf numFmtId="0" fontId="58" fillId="3" borderId="18" xfId="0" applyFont="1" applyFill="1" applyBorder="1" applyAlignment="1" applyProtection="1">
      <alignment horizontal="right" vertical="center"/>
      <protection locked="0"/>
    </xf>
    <xf numFmtId="0" fontId="11" fillId="0" borderId="1" xfId="0" applyFont="1" applyBorder="1" applyAlignment="1">
      <alignment horizontal="center" vertical="center" wrapText="1"/>
    </xf>
    <xf numFmtId="0" fontId="22" fillId="10" borderId="1"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22" fillId="14" borderId="1" xfId="0" applyFont="1" applyFill="1" applyBorder="1" applyAlignment="1">
      <alignment horizontal="center" vertical="center"/>
    </xf>
    <xf numFmtId="0" fontId="22" fillId="12" borderId="1" xfId="0" applyFont="1" applyFill="1" applyBorder="1" applyAlignment="1">
      <alignment horizontal="center" vertical="center" wrapText="1"/>
    </xf>
    <xf numFmtId="0" fontId="71" fillId="14" borderId="1"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48" fillId="3" borderId="1" xfId="0" applyFont="1" applyFill="1" applyBorder="1" applyAlignment="1" applyProtection="1">
      <alignment horizontal="justify" vertical="center" wrapText="1"/>
      <protection locked="0"/>
    </xf>
    <xf numFmtId="0" fontId="59" fillId="3" borderId="1" xfId="0" applyFont="1" applyFill="1" applyBorder="1" applyAlignment="1">
      <alignment horizontal="center" vertical="center"/>
    </xf>
    <xf numFmtId="0" fontId="49" fillId="3" borderId="1" xfId="0" applyFont="1" applyFill="1" applyBorder="1" applyAlignment="1">
      <alignment horizontal="center" vertical="center" wrapText="1"/>
    </xf>
    <xf numFmtId="0" fontId="48" fillId="0" borderId="1" xfId="0" applyFont="1" applyBorder="1" applyAlignment="1" applyProtection="1">
      <alignment horizontal="center" vertical="center"/>
      <protection locked="0"/>
    </xf>
    <xf numFmtId="0" fontId="4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49" fillId="0" borderId="1" xfId="0" applyFont="1" applyBorder="1" applyAlignment="1">
      <alignment horizontal="justify" vertical="center" wrapText="1"/>
    </xf>
    <xf numFmtId="9" fontId="49" fillId="0" borderId="1" xfId="0" applyNumberFormat="1" applyFont="1" applyBorder="1" applyAlignment="1">
      <alignment horizontal="center" vertical="center"/>
    </xf>
    <xf numFmtId="0" fontId="48" fillId="3" borderId="1" xfId="0" applyFont="1" applyFill="1" applyBorder="1" applyAlignment="1" applyProtection="1">
      <alignment horizontal="center" vertical="center"/>
      <protection locked="0"/>
    </xf>
    <xf numFmtId="0" fontId="48" fillId="0" borderId="1" xfId="0" applyFont="1" applyBorder="1" applyAlignment="1" applyProtection="1">
      <alignment horizontal="justify" vertical="center" wrapText="1"/>
      <protection locked="0"/>
    </xf>
    <xf numFmtId="0" fontId="48" fillId="0" borderId="1" xfId="0" applyFont="1" applyBorder="1" applyAlignment="1">
      <alignment horizontal="justify" vertical="center" wrapText="1"/>
    </xf>
    <xf numFmtId="9" fontId="49" fillId="0" borderId="2" xfId="0" applyNumberFormat="1" applyFont="1" applyBorder="1" applyAlignment="1">
      <alignment horizontal="center" vertical="center"/>
    </xf>
    <xf numFmtId="9" fontId="49" fillId="0" borderId="3" xfId="0" applyNumberFormat="1" applyFont="1" applyBorder="1" applyAlignment="1">
      <alignment horizontal="center" vertical="center"/>
    </xf>
    <xf numFmtId="0" fontId="49" fillId="0" borderId="4" xfId="0" applyFont="1" applyBorder="1" applyAlignment="1">
      <alignment horizontal="center" vertical="center" wrapText="1"/>
    </xf>
    <xf numFmtId="0" fontId="68" fillId="0" borderId="70" xfId="3" applyFont="1" applyBorder="1" applyAlignment="1">
      <alignment horizontal="center" vertical="center" wrapText="1"/>
    </xf>
    <xf numFmtId="0" fontId="49" fillId="0" borderId="70" xfId="0" applyFont="1" applyBorder="1" applyAlignment="1">
      <alignment horizontal="center" vertical="center" wrapText="1"/>
    </xf>
    <xf numFmtId="9" fontId="22" fillId="0" borderId="5" xfId="0" applyNumberFormat="1" applyFont="1" applyBorder="1" applyAlignment="1">
      <alignment horizontal="center" vertical="center" wrapText="1"/>
    </xf>
    <xf numFmtId="0" fontId="48" fillId="4" borderId="1" xfId="0" applyFont="1" applyFill="1" applyBorder="1" applyAlignment="1">
      <alignment horizontal="justify" vertical="center" wrapText="1"/>
    </xf>
    <xf numFmtId="0" fontId="48" fillId="4" borderId="1"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9" fillId="0" borderId="3" xfId="0" applyFont="1" applyBorder="1" applyAlignment="1">
      <alignment horizontal="center" vertical="center"/>
    </xf>
    <xf numFmtId="0" fontId="49" fillId="0" borderId="3" xfId="0" applyFont="1" applyBorder="1" applyAlignment="1">
      <alignment horizontal="center" vertical="center" wrapText="1"/>
    </xf>
    <xf numFmtId="0" fontId="48" fillId="3" borderId="1" xfId="0" applyFont="1" applyFill="1" applyBorder="1" applyAlignment="1">
      <alignment horizontal="justify" vertical="center" wrapText="1"/>
    </xf>
    <xf numFmtId="0" fontId="22" fillId="0" borderId="1" xfId="0" applyFont="1" applyBorder="1" applyAlignment="1" applyProtection="1">
      <alignment horizontal="center" vertical="center" wrapText="1"/>
      <protection locked="0"/>
    </xf>
    <xf numFmtId="0" fontId="48" fillId="0" borderId="2"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left" vertical="center" wrapText="1"/>
    </xf>
    <xf numFmtId="0" fontId="74" fillId="0" borderId="2" xfId="0" applyFont="1" applyBorder="1" applyAlignment="1">
      <alignment horizontal="center" vertical="center" wrapText="1"/>
    </xf>
    <xf numFmtId="0" fontId="74" fillId="0" borderId="3" xfId="0" applyFont="1" applyBorder="1" applyAlignment="1">
      <alignment horizontal="center" vertical="center" wrapText="1"/>
    </xf>
    <xf numFmtId="0" fontId="63" fillId="3" borderId="1" xfId="0" applyFont="1" applyFill="1" applyBorder="1" applyAlignment="1">
      <alignment horizontal="left" vertical="center" wrapText="1"/>
    </xf>
    <xf numFmtId="0" fontId="64" fillId="0" borderId="1" xfId="0" applyFont="1" applyBorder="1" applyAlignment="1">
      <alignment horizontal="left" vertical="center" wrapText="1"/>
    </xf>
    <xf numFmtId="0" fontId="48" fillId="0" borderId="1" xfId="0" applyFont="1" applyBorder="1" applyAlignment="1" applyProtection="1">
      <alignment horizontal="left" vertical="center" wrapText="1"/>
      <protection locked="0"/>
    </xf>
    <xf numFmtId="0" fontId="48" fillId="0" borderId="2" xfId="0" applyFont="1" applyBorder="1" applyAlignment="1">
      <alignment horizontal="left" vertical="center" wrapText="1"/>
    </xf>
    <xf numFmtId="0" fontId="48" fillId="0" borderId="56" xfId="0" applyFont="1" applyBorder="1" applyAlignment="1">
      <alignment horizontal="left" vertical="center" wrapText="1"/>
    </xf>
    <xf numFmtId="0" fontId="48" fillId="0" borderId="3" xfId="0" applyFont="1" applyBorder="1" applyAlignment="1">
      <alignment horizontal="left" vertical="center" wrapText="1"/>
    </xf>
    <xf numFmtId="9" fontId="48" fillId="0" borderId="1" xfId="0" applyNumberFormat="1" applyFont="1" applyBorder="1" applyAlignment="1">
      <alignment horizontal="left" vertical="center" wrapText="1"/>
    </xf>
    <xf numFmtId="0" fontId="22" fillId="0" borderId="1" xfId="0" applyFont="1" applyBorder="1" applyAlignment="1">
      <alignment horizontal="left" vertical="center" wrapText="1"/>
    </xf>
    <xf numFmtId="9" fontId="48" fillId="0" borderId="1" xfId="2" applyFont="1" applyFill="1" applyBorder="1" applyAlignment="1" applyProtection="1">
      <alignment horizontal="left" vertical="center" wrapText="1"/>
      <protection locked="0"/>
    </xf>
    <xf numFmtId="0" fontId="48" fillId="0" borderId="1" xfId="0" applyFont="1" applyBorder="1" applyAlignment="1">
      <alignment horizontal="left" vertical="center" wrapText="1"/>
    </xf>
    <xf numFmtId="0" fontId="48" fillId="3" borderId="1" xfId="0" applyFont="1" applyFill="1" applyBorder="1" applyAlignment="1" applyProtection="1">
      <alignment horizontal="left" vertical="center" wrapText="1"/>
      <protection locked="0"/>
    </xf>
    <xf numFmtId="9" fontId="22" fillId="0" borderId="5" xfId="0" applyNumberFormat="1" applyFont="1" applyBorder="1" applyAlignment="1">
      <alignment horizontal="left" vertical="center" wrapText="1"/>
    </xf>
    <xf numFmtId="9" fontId="48" fillId="0" borderId="2" xfId="0" applyNumberFormat="1" applyFont="1" applyBorder="1" applyAlignment="1">
      <alignment horizontal="left" vertical="center" wrapText="1"/>
    </xf>
    <xf numFmtId="9" fontId="48" fillId="0" borderId="56" xfId="0" applyNumberFormat="1" applyFont="1" applyBorder="1" applyAlignment="1">
      <alignment horizontal="left" vertical="center" wrapText="1"/>
    </xf>
    <xf numFmtId="9" fontId="48" fillId="0" borderId="3" xfId="0" applyNumberFormat="1" applyFont="1" applyBorder="1" applyAlignment="1">
      <alignment horizontal="left" vertical="center" wrapText="1"/>
    </xf>
    <xf numFmtId="0" fontId="86" fillId="0" borderId="70" xfId="3" applyFont="1" applyBorder="1" applyAlignment="1">
      <alignment horizontal="left" vertical="center" wrapText="1"/>
    </xf>
    <xf numFmtId="0" fontId="48" fillId="0" borderId="70" xfId="0" applyFont="1" applyBorder="1" applyAlignment="1">
      <alignment horizontal="left" vertical="center" wrapText="1"/>
    </xf>
    <xf numFmtId="9" fontId="48" fillId="0" borderId="1" xfId="2" applyFont="1" applyFill="1" applyBorder="1" applyAlignment="1" applyProtection="1">
      <alignment horizontal="left" vertical="center" wrapText="1"/>
    </xf>
    <xf numFmtId="0" fontId="48" fillId="3" borderId="1" xfId="1" applyFont="1" applyFill="1" applyBorder="1" applyAlignment="1" applyProtection="1">
      <alignment horizontal="left" vertical="center" wrapText="1"/>
      <protection locked="0"/>
    </xf>
    <xf numFmtId="0" fontId="49" fillId="0" borderId="1" xfId="0" applyFont="1" applyBorder="1" applyAlignment="1" applyProtection="1">
      <alignment horizontal="center" vertical="center" wrapText="1"/>
      <protection locked="0"/>
    </xf>
    <xf numFmtId="0" fontId="69" fillId="0" borderId="1" xfId="0" applyFont="1" applyBorder="1" applyAlignment="1">
      <alignment horizontal="center" vertical="center"/>
    </xf>
    <xf numFmtId="0" fontId="49" fillId="3" borderId="1" xfId="0" applyFont="1" applyFill="1" applyBorder="1" applyAlignment="1">
      <alignment horizontal="center" vertical="center"/>
    </xf>
    <xf numFmtId="16" fontId="49" fillId="0" borderId="2" xfId="0" applyNumberFormat="1" applyFont="1" applyBorder="1" applyAlignment="1">
      <alignment horizontal="center" vertical="center"/>
    </xf>
    <xf numFmtId="0" fontId="48" fillId="0" borderId="4" xfId="0" applyFont="1" applyBorder="1" applyAlignment="1" applyProtection="1">
      <alignment horizontal="center" vertical="center" wrapText="1"/>
      <protection locked="0"/>
    </xf>
    <xf numFmtId="0" fontId="68" fillId="0" borderId="70" xfId="3" applyFont="1" applyBorder="1" applyAlignment="1" applyProtection="1">
      <alignment horizontal="center" vertical="center" wrapText="1"/>
      <protection locked="0"/>
    </xf>
    <xf numFmtId="0" fontId="48" fillId="0" borderId="70" xfId="0" applyFont="1" applyBorder="1" applyAlignment="1" applyProtection="1">
      <alignment horizontal="center" vertical="center" wrapText="1"/>
      <protection locked="0"/>
    </xf>
    <xf numFmtId="0" fontId="48" fillId="3" borderId="1" xfId="0" applyFont="1" applyFill="1" applyBorder="1" applyAlignment="1">
      <alignment horizontal="center" vertical="center"/>
    </xf>
    <xf numFmtId="14" fontId="48" fillId="0" borderId="1" xfId="0" applyNumberFormat="1" applyFont="1" applyBorder="1" applyAlignment="1">
      <alignment horizontal="center" vertical="center" wrapText="1"/>
    </xf>
    <xf numFmtId="0" fontId="48" fillId="0" borderId="5" xfId="0" applyFont="1" applyBorder="1" applyAlignment="1" applyProtection="1">
      <alignment horizontal="center" vertical="center" wrapText="1"/>
      <protection locked="0"/>
    </xf>
    <xf numFmtId="0" fontId="49" fillId="3" borderId="2" xfId="0" applyFont="1" applyFill="1" applyBorder="1" applyAlignment="1">
      <alignment horizontal="center" vertical="center" wrapText="1"/>
    </xf>
    <xf numFmtId="0" fontId="48" fillId="0" borderId="2" xfId="0" applyFont="1" applyBorder="1" applyAlignment="1" applyProtection="1">
      <alignment horizontal="justify" vertical="center" wrapText="1"/>
      <protection locked="0"/>
    </xf>
    <xf numFmtId="0" fontId="22" fillId="0" borderId="2" xfId="0" applyFont="1" applyBorder="1" applyAlignment="1">
      <alignment horizontal="center" vertical="center" wrapText="1"/>
    </xf>
    <xf numFmtId="0" fontId="48" fillId="0" borderId="2" xfId="0" applyFont="1" applyBorder="1" applyAlignment="1" applyProtection="1">
      <alignment horizontal="center" vertical="center"/>
      <protection locked="0"/>
    </xf>
    <xf numFmtId="0" fontId="48" fillId="0" borderId="64" xfId="0" applyFont="1" applyBorder="1" applyAlignment="1">
      <alignment horizontal="left" vertical="center" wrapText="1"/>
    </xf>
    <xf numFmtId="0" fontId="48" fillId="0" borderId="5" xfId="0" applyFont="1" applyBorder="1" applyAlignment="1">
      <alignment horizontal="left" vertical="center" wrapText="1"/>
    </xf>
    <xf numFmtId="0" fontId="59" fillId="2" borderId="1" xfId="0" applyFont="1" applyFill="1" applyBorder="1" applyAlignment="1">
      <alignment horizontal="center" vertical="center"/>
    </xf>
    <xf numFmtId="0" fontId="59" fillId="2" borderId="4" xfId="0" applyFont="1" applyFill="1" applyBorder="1" applyAlignment="1">
      <alignment horizontal="center" vertical="center"/>
    </xf>
    <xf numFmtId="0" fontId="59" fillId="2" borderId="64" xfId="0" applyFont="1" applyFill="1" applyBorder="1" applyAlignment="1">
      <alignment horizontal="center" vertical="center"/>
    </xf>
    <xf numFmtId="0" fontId="49" fillId="0" borderId="2" xfId="0" applyFont="1" applyBorder="1" applyAlignment="1">
      <alignment horizontal="center"/>
    </xf>
    <xf numFmtId="0" fontId="49" fillId="0" borderId="56" xfId="0" applyFont="1" applyBorder="1" applyAlignment="1">
      <alignment horizontal="center"/>
    </xf>
    <xf numFmtId="0" fontId="49" fillId="0" borderId="3" xfId="0" applyFont="1" applyBorder="1" applyAlignment="1">
      <alignment horizontal="center"/>
    </xf>
    <xf numFmtId="0" fontId="22" fillId="22" borderId="1" xfId="0" applyFont="1" applyFill="1" applyBorder="1" applyAlignment="1">
      <alignment horizontal="center" vertical="center" wrapText="1"/>
    </xf>
    <xf numFmtId="0" fontId="48" fillId="22" borderId="1" xfId="0" applyFont="1" applyFill="1" applyBorder="1" applyAlignment="1">
      <alignment horizontal="center" vertical="center" wrapText="1"/>
    </xf>
    <xf numFmtId="0" fontId="59" fillId="24" borderId="1" xfId="0" applyFont="1" applyFill="1" applyBorder="1" applyAlignment="1">
      <alignment horizontal="center" vertical="center" wrapText="1"/>
    </xf>
    <xf numFmtId="164" fontId="48" fillId="22" borderId="1" xfId="0" applyNumberFormat="1" applyFont="1" applyFill="1" applyBorder="1" applyAlignment="1">
      <alignment horizontal="center" vertical="center" wrapText="1"/>
    </xf>
    <xf numFmtId="0" fontId="62" fillId="22" borderId="1" xfId="0" applyFont="1" applyFill="1" applyBorder="1" applyAlignment="1">
      <alignment horizontal="center" vertical="center" wrapText="1"/>
    </xf>
    <xf numFmtId="0" fontId="49" fillId="0" borderId="2" xfId="0" applyFont="1" applyBorder="1" applyAlignment="1">
      <alignment horizontal="justify" vertical="center" wrapText="1"/>
    </xf>
    <xf numFmtId="0" fontId="49" fillId="0" borderId="56" xfId="0" applyFont="1" applyBorder="1" applyAlignment="1">
      <alignment horizontal="justify" vertical="center" wrapText="1"/>
    </xf>
    <xf numFmtId="0" fontId="49" fillId="0" borderId="3" xfId="0" applyFont="1" applyBorder="1" applyAlignment="1">
      <alignment horizontal="justify" vertical="center" wrapText="1"/>
    </xf>
    <xf numFmtId="0" fontId="75" fillId="3" borderId="1" xfId="0" applyFont="1" applyFill="1" applyBorder="1" applyAlignment="1" applyProtection="1">
      <alignment horizontal="center" vertical="center" wrapText="1"/>
      <protection locked="0"/>
    </xf>
    <xf numFmtId="0" fontId="69" fillId="0" borderId="2" xfId="0" applyFont="1" applyBorder="1" applyAlignment="1">
      <alignment horizontal="center" vertical="center" wrapText="1"/>
    </xf>
    <xf numFmtId="0" fontId="69" fillId="0" borderId="3" xfId="0" applyFont="1" applyBorder="1" applyAlignment="1">
      <alignment horizontal="center" vertical="center" wrapText="1"/>
    </xf>
    <xf numFmtId="0" fontId="48" fillId="0" borderId="2" xfId="0" applyFont="1" applyBorder="1" applyAlignment="1">
      <alignment horizontal="justify" vertical="center" wrapText="1"/>
    </xf>
    <xf numFmtId="0" fontId="48" fillId="0" borderId="56" xfId="0" applyFont="1" applyBorder="1" applyAlignment="1">
      <alignment horizontal="justify" vertical="center" wrapText="1"/>
    </xf>
    <xf numFmtId="0" fontId="48" fillId="0" borderId="3" xfId="0" applyFont="1" applyBorder="1" applyAlignment="1">
      <alignment horizontal="justify" vertical="center" wrapText="1"/>
    </xf>
    <xf numFmtId="0" fontId="48" fillId="0" borderId="4" xfId="0" applyFont="1" applyBorder="1" applyAlignment="1">
      <alignment horizontal="center" vertical="center" wrapText="1"/>
    </xf>
    <xf numFmtId="0" fontId="74" fillId="0" borderId="2" xfId="0" applyFont="1" applyBorder="1" applyAlignment="1">
      <alignment horizontal="center" vertical="center"/>
    </xf>
    <xf numFmtId="0" fontId="74" fillId="0" borderId="3" xfId="0" applyFont="1" applyBorder="1" applyAlignment="1">
      <alignment horizontal="center" vertical="center"/>
    </xf>
    <xf numFmtId="16" fontId="74" fillId="0" borderId="2" xfId="0" applyNumberFormat="1" applyFont="1" applyBorder="1" applyAlignment="1">
      <alignment horizontal="center" vertical="center"/>
    </xf>
    <xf numFmtId="0" fontId="67" fillId="0" borderId="1" xfId="0" applyFont="1" applyBorder="1" applyAlignment="1" applyProtection="1">
      <alignment horizontal="justify" vertical="center" wrapText="1"/>
      <protection locked="0"/>
    </xf>
    <xf numFmtId="0" fontId="22" fillId="14" borderId="7"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22" fillId="14" borderId="9" xfId="0" applyFont="1" applyFill="1" applyBorder="1" applyAlignment="1">
      <alignment horizontal="center"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56" xfId="0" applyFont="1" applyBorder="1" applyAlignment="1">
      <alignment horizontal="justify" vertical="center"/>
    </xf>
    <xf numFmtId="0" fontId="8" fillId="0" borderId="3" xfId="0" applyFont="1" applyBorder="1" applyAlignment="1">
      <alignment horizontal="justify" vertical="center"/>
    </xf>
    <xf numFmtId="0" fontId="2" fillId="0" borderId="2" xfId="0" applyFont="1" applyBorder="1" applyAlignment="1">
      <alignment horizontal="justify" vertical="center" wrapText="1"/>
    </xf>
    <xf numFmtId="0" fontId="2" fillId="0" borderId="56" xfId="0" applyFont="1" applyBorder="1" applyAlignment="1">
      <alignment horizontal="justify" vertical="center"/>
    </xf>
    <xf numFmtId="0" fontId="2" fillId="0" borderId="3" xfId="0" applyFont="1" applyBorder="1" applyAlignment="1">
      <alignment horizontal="justify" vertical="center"/>
    </xf>
    <xf numFmtId="0" fontId="16" fillId="0" borderId="2" xfId="0" applyFont="1" applyBorder="1" applyAlignment="1">
      <alignment horizontal="justify" vertical="center" wrapText="1"/>
    </xf>
    <xf numFmtId="0" fontId="16" fillId="0" borderId="56" xfId="0" applyFont="1" applyBorder="1" applyAlignment="1">
      <alignment horizontal="justify" vertical="center"/>
    </xf>
    <xf numFmtId="0" fontId="16" fillId="0" borderId="3" xfId="0" applyFont="1" applyBorder="1" applyAlignment="1">
      <alignment horizontal="justify" vertical="center"/>
    </xf>
    <xf numFmtId="0" fontId="16" fillId="25" borderId="76" xfId="0" applyFont="1" applyFill="1" applyBorder="1" applyAlignment="1">
      <alignment horizontal="center" vertical="center" wrapText="1"/>
    </xf>
    <xf numFmtId="0" fontId="16" fillId="25" borderId="56" xfId="0" applyFont="1" applyFill="1" applyBorder="1" applyAlignment="1">
      <alignment horizontal="center" vertical="center" wrapText="1"/>
    </xf>
    <xf numFmtId="0" fontId="16" fillId="25" borderId="3" xfId="0" applyFont="1" applyFill="1" applyBorder="1" applyAlignment="1">
      <alignment horizontal="center" vertical="center" wrapText="1"/>
    </xf>
    <xf numFmtId="0" fontId="16" fillId="2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56" xfId="0" applyFont="1" applyBorder="1" applyAlignment="1">
      <alignment horizontal="center" vertical="center"/>
    </xf>
    <xf numFmtId="0" fontId="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75" xfId="0" applyFont="1" applyBorder="1" applyAlignment="1">
      <alignment horizontal="center" vertical="center"/>
    </xf>
    <xf numFmtId="0" fontId="16" fillId="0" borderId="2" xfId="0" applyFont="1" applyBorder="1" applyAlignment="1">
      <alignment horizontal="center" vertical="center" wrapText="1"/>
    </xf>
    <xf numFmtId="0" fontId="16" fillId="0" borderId="75" xfId="0" applyFont="1" applyBorder="1" applyAlignment="1">
      <alignment horizontal="center" vertical="center" wrapText="1"/>
    </xf>
    <xf numFmtId="14" fontId="57" fillId="0" borderId="2" xfId="0" applyNumberFormat="1" applyFont="1" applyBorder="1" applyAlignment="1">
      <alignment horizontal="center" vertical="center"/>
    </xf>
    <xf numFmtId="0" fontId="57" fillId="0" borderId="75" xfId="0" applyFont="1" applyBorder="1" applyAlignment="1">
      <alignment horizontal="center" vertical="center"/>
    </xf>
    <xf numFmtId="0" fontId="57" fillId="0" borderId="2" xfId="0" applyFont="1" applyBorder="1" applyAlignment="1">
      <alignment horizontal="center" vertical="center" wrapText="1"/>
    </xf>
    <xf numFmtId="0" fontId="57" fillId="0" borderId="75" xfId="0" applyFont="1" applyBorder="1" applyAlignment="1">
      <alignment horizontal="center" vertical="center" wrapText="1"/>
    </xf>
    <xf numFmtId="0" fontId="57" fillId="0" borderId="2" xfId="0"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0" fillId="15" borderId="1" xfId="0" applyFont="1" applyFill="1" applyBorder="1" applyAlignment="1">
      <alignment horizontal="center" vertical="center" wrapText="1"/>
    </xf>
    <xf numFmtId="0" fontId="2" fillId="0" borderId="56" xfId="0" applyFont="1" applyBorder="1" applyAlignment="1" applyProtection="1">
      <alignment horizontal="center" vertical="center" wrapText="1"/>
      <protection locked="0"/>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57"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58" xfId="0" applyFont="1" applyFill="1" applyBorder="1" applyAlignment="1">
      <alignment horizontal="center" vertical="center" wrapText="1"/>
    </xf>
    <xf numFmtId="164" fontId="30" fillId="22"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 fillId="3" borderId="2" xfId="1" applyFill="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13" fillId="14"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2" fillId="0" borderId="56"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0" borderId="56" xfId="0" applyFont="1" applyBorder="1" applyAlignment="1">
      <alignment horizontal="center" vertical="center" wrapText="1"/>
    </xf>
    <xf numFmtId="0" fontId="2" fillId="3" borderId="56" xfId="1" applyFill="1" applyBorder="1" applyAlignment="1" applyProtection="1">
      <alignment horizontal="center" vertical="center" wrapText="1"/>
      <protection locked="0"/>
    </xf>
    <xf numFmtId="0" fontId="6"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16"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3" borderId="56"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justify" vertical="center" wrapText="1"/>
      <protection locked="0"/>
    </xf>
    <xf numFmtId="0" fontId="2" fillId="0" borderId="3" xfId="0" applyFont="1" applyBorder="1" applyAlignment="1">
      <alignment horizontal="justify" vertical="center" wrapText="1"/>
    </xf>
    <xf numFmtId="0" fontId="12" fillId="14" borderId="7"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57" xfId="0" applyFont="1" applyFill="1" applyBorder="1" applyAlignment="1">
      <alignment horizontal="center" vertical="center" wrapText="1"/>
    </xf>
    <xf numFmtId="0" fontId="12" fillId="14" borderId="6" xfId="0" applyFont="1" applyFill="1" applyBorder="1" applyAlignment="1">
      <alignment horizontal="center" vertical="center" wrapText="1"/>
    </xf>
    <xf numFmtId="0" fontId="12" fillId="14" borderId="58"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30" fillId="2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72" fillId="22" borderId="7" xfId="0" applyFont="1" applyFill="1" applyBorder="1" applyAlignment="1">
      <alignment horizontal="center" vertical="center" wrapText="1"/>
    </xf>
    <xf numFmtId="0" fontId="30" fillId="22" borderId="8" xfId="0" applyFont="1" applyFill="1" applyBorder="1" applyAlignment="1">
      <alignment horizontal="center" vertical="center" wrapText="1"/>
    </xf>
    <xf numFmtId="0" fontId="30" fillId="22" borderId="9" xfId="0" applyFont="1" applyFill="1" applyBorder="1" applyAlignment="1">
      <alignment horizontal="center" vertical="center" wrapText="1"/>
    </xf>
    <xf numFmtId="0" fontId="30" fillId="22" borderId="57" xfId="0" applyFont="1" applyFill="1" applyBorder="1" applyAlignment="1">
      <alignment horizontal="center" vertical="center" wrapText="1"/>
    </xf>
    <xf numFmtId="0" fontId="30" fillId="22" borderId="6" xfId="0" applyFont="1" applyFill="1" applyBorder="1" applyAlignment="1">
      <alignment horizontal="center" vertical="center" wrapText="1"/>
    </xf>
    <xf numFmtId="0" fontId="30" fillId="22" borderId="58" xfId="0" applyFont="1" applyFill="1" applyBorder="1" applyAlignment="1">
      <alignment horizontal="center" vertical="center" wrapText="1"/>
    </xf>
    <xf numFmtId="0" fontId="30" fillId="22" borderId="7" xfId="0" applyFont="1" applyFill="1" applyBorder="1" applyAlignment="1">
      <alignment horizontal="center" vertical="center" wrapText="1"/>
    </xf>
    <xf numFmtId="0" fontId="13" fillId="22" borderId="1" xfId="0" applyFont="1" applyFill="1" applyBorder="1" applyAlignment="1">
      <alignment horizontal="center" vertical="center" wrapText="1"/>
    </xf>
    <xf numFmtId="0" fontId="9" fillId="0" borderId="0" xfId="0" applyFont="1" applyAlignment="1" applyProtection="1">
      <alignment horizontal="justify" vertical="center"/>
      <protection locked="0"/>
    </xf>
    <xf numFmtId="0" fontId="12" fillId="12"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10" borderId="1" xfId="0" applyFont="1" applyFill="1" applyBorder="1" applyAlignment="1">
      <alignment horizontal="center" vertical="center" wrapText="1"/>
    </xf>
    <xf numFmtId="14"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0" fontId="10" fillId="0" borderId="0" xfId="0" applyFont="1" applyAlignment="1">
      <alignment horizontal="center" vertical="center" wrapText="1"/>
    </xf>
    <xf numFmtId="0" fontId="12" fillId="15"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3" fillId="14" borderId="1" xfId="0" applyFont="1" applyFill="1" applyBorder="1" applyAlignment="1">
      <alignment horizontal="center" vertical="center"/>
    </xf>
    <xf numFmtId="0" fontId="8" fillId="0" borderId="56" xfId="0" applyFont="1" applyBorder="1" applyAlignment="1">
      <alignment horizontal="center" vertical="center" wrapText="1"/>
    </xf>
    <xf numFmtId="9" fontId="8" fillId="0" borderId="2" xfId="0" applyNumberFormat="1" applyFont="1" applyBorder="1" applyAlignment="1">
      <alignment horizontal="center" vertical="center"/>
    </xf>
    <xf numFmtId="9" fontId="8" fillId="0" borderId="3" xfId="0" applyNumberFormat="1" applyFont="1" applyBorder="1" applyAlignment="1">
      <alignment horizontal="center" vertical="center"/>
    </xf>
    <xf numFmtId="9" fontId="8" fillId="0" borderId="56" xfId="0" applyNumberFormat="1" applyFont="1" applyBorder="1" applyAlignment="1">
      <alignment horizontal="center" vertical="center"/>
    </xf>
    <xf numFmtId="0" fontId="10" fillId="0" borderId="56" xfId="0" applyFont="1" applyBorder="1" applyAlignment="1">
      <alignment horizontal="center" vertical="center" wrapText="1"/>
    </xf>
    <xf numFmtId="0" fontId="2" fillId="3" borderId="56" xfId="0" applyFont="1" applyFill="1" applyBorder="1" applyAlignment="1" applyProtection="1">
      <alignment horizontal="center" vertical="center" wrapText="1"/>
      <protection locked="0"/>
    </xf>
    <xf numFmtId="0" fontId="2" fillId="0" borderId="75"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8" fillId="0" borderId="77" xfId="0" applyFont="1" applyBorder="1" applyAlignment="1">
      <alignment horizontal="left" vertical="center" wrapText="1"/>
    </xf>
    <xf numFmtId="0" fontId="8" fillId="0" borderId="78" xfId="0" applyFont="1" applyBorder="1" applyAlignment="1">
      <alignment horizontal="left" vertical="center" wrapText="1"/>
    </xf>
    <xf numFmtId="0" fontId="8" fillId="0" borderId="79" xfId="0" applyFont="1" applyBorder="1" applyAlignment="1">
      <alignment horizontal="left" vertical="center" wrapText="1"/>
    </xf>
    <xf numFmtId="0" fontId="8" fillId="0" borderId="4" xfId="0" applyFont="1" applyBorder="1" applyAlignment="1">
      <alignment horizontal="left" vertical="center" wrapText="1"/>
    </xf>
    <xf numFmtId="0" fontId="8" fillId="0" borderId="64"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4"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5"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7" fillId="0" borderId="56" xfId="0" applyFont="1" applyBorder="1" applyAlignment="1">
      <alignment horizontal="center" vertical="center"/>
    </xf>
    <xf numFmtId="0" fontId="57" fillId="0" borderId="3" xfId="0" applyFont="1" applyBorder="1" applyAlignment="1">
      <alignment horizontal="center" vertical="center"/>
    </xf>
    <xf numFmtId="0" fontId="57" fillId="0" borderId="56" xfId="0" applyFont="1" applyBorder="1" applyAlignment="1">
      <alignment horizontal="center" vertical="center" wrapText="1"/>
    </xf>
    <xf numFmtId="0" fontId="57" fillId="0" borderId="3" xfId="0" applyFont="1" applyBorder="1" applyAlignment="1">
      <alignment horizontal="center" vertical="center" wrapText="1"/>
    </xf>
    <xf numFmtId="0" fontId="14" fillId="0" borderId="1" xfId="0" applyFont="1" applyBorder="1" applyAlignment="1">
      <alignment horizontal="center" vertical="center"/>
    </xf>
    <xf numFmtId="0" fontId="14" fillId="8" borderId="6"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6" xfId="0" applyFont="1" applyBorder="1" applyAlignment="1">
      <alignment horizontal="center" vertical="center"/>
    </xf>
    <xf numFmtId="0" fontId="1" fillId="0" borderId="3" xfId="0" applyFont="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19" borderId="10"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19" fillId="11" borderId="16"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7" fillId="11" borderId="49"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54"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6" fillId="0" borderId="49"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52" xfId="0" applyFont="1" applyBorder="1" applyAlignment="1">
      <alignment horizontal="center" vertical="center" wrapText="1"/>
    </xf>
    <xf numFmtId="0" fontId="18" fillId="0" borderId="0" xfId="0" applyFont="1" applyAlignment="1">
      <alignment horizontal="center"/>
    </xf>
    <xf numFmtId="0" fontId="21" fillId="11" borderId="16" xfId="0" applyFont="1" applyFill="1" applyBorder="1" applyAlignment="1">
      <alignment horizontal="center" vertical="center" wrapText="1"/>
    </xf>
    <xf numFmtId="0" fontId="30" fillId="0" borderId="16" xfId="0" applyFont="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42" fillId="14" borderId="1" xfId="0" applyFont="1" applyFill="1" applyBorder="1" applyAlignment="1">
      <alignment horizontal="center" vertical="center" wrapText="1"/>
    </xf>
    <xf numFmtId="0" fontId="41" fillId="0" borderId="0" xfId="0" applyFont="1" applyAlignment="1">
      <alignment horizontal="left"/>
    </xf>
    <xf numFmtId="0" fontId="34" fillId="0" borderId="22" xfId="0" applyFont="1" applyBorder="1" applyAlignment="1">
      <alignment vertical="center" wrapText="1"/>
    </xf>
    <xf numFmtId="0" fontId="34" fillId="0" borderId="47" xfId="0" applyFont="1" applyBorder="1" applyAlignment="1">
      <alignment vertical="center" wrapText="1"/>
    </xf>
    <xf numFmtId="0" fontId="34" fillId="0" borderId="17" xfId="0" applyFont="1" applyBorder="1" applyAlignment="1">
      <alignment vertical="center" wrapText="1"/>
    </xf>
    <xf numFmtId="0" fontId="17" fillId="0" borderId="0" xfId="0" applyFont="1" applyAlignment="1">
      <alignment horizontal="center"/>
    </xf>
    <xf numFmtId="0" fontId="21" fillId="0" borderId="13" xfId="0" applyFont="1" applyBorder="1" applyAlignment="1">
      <alignment horizontal="left" vertical="center" wrapText="1" indent="2"/>
    </xf>
    <xf numFmtId="0" fontId="21" fillId="0" borderId="15" xfId="0" applyFont="1" applyBorder="1" applyAlignment="1">
      <alignment horizontal="left" vertical="center" wrapText="1" indent="2"/>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34" fillId="0" borderId="21" xfId="0" applyFont="1" applyBorder="1" applyAlignment="1">
      <alignment vertical="center" wrapText="1"/>
    </xf>
    <xf numFmtId="0" fontId="34" fillId="0" borderId="19" xfId="0" applyFont="1" applyBorder="1" applyAlignment="1">
      <alignment vertical="center" wrapText="1"/>
    </xf>
    <xf numFmtId="0" fontId="34" fillId="0" borderId="23" xfId="0" applyFont="1" applyBorder="1" applyAlignment="1">
      <alignment vertical="center" wrapText="1"/>
    </xf>
    <xf numFmtId="0" fontId="34" fillId="0" borderId="18" xfId="0" applyFont="1" applyBorder="1" applyAlignment="1">
      <alignment vertical="center" wrapText="1"/>
    </xf>
    <xf numFmtId="0" fontId="34" fillId="0" borderId="0" xfId="0" applyFont="1" applyAlignment="1">
      <alignment vertical="center" wrapText="1"/>
    </xf>
    <xf numFmtId="0" fontId="34" fillId="0" borderId="20" xfId="0" applyFont="1" applyBorder="1" applyAlignment="1">
      <alignment vertical="center" wrapText="1"/>
    </xf>
    <xf numFmtId="0" fontId="17" fillId="0" borderId="13" xfId="0" applyFont="1" applyBorder="1" applyAlignment="1">
      <alignment horizontal="left" vertical="center" wrapText="1" indent="2"/>
    </xf>
    <xf numFmtId="0" fontId="17" fillId="0" borderId="15" xfId="0" applyFont="1" applyBorder="1" applyAlignment="1">
      <alignment horizontal="left" vertical="center" wrapText="1" indent="2"/>
    </xf>
    <xf numFmtId="0" fontId="24" fillId="0" borderId="13" xfId="0" applyFont="1" applyBorder="1" applyAlignment="1">
      <alignment horizontal="justify" vertical="center" wrapText="1"/>
    </xf>
    <xf numFmtId="0" fontId="24" fillId="0" borderId="15" xfId="0" applyFont="1" applyBorder="1" applyAlignment="1">
      <alignment horizontal="justify" vertical="center" wrapText="1"/>
    </xf>
    <xf numFmtId="0" fontId="17" fillId="0" borderId="14" xfId="0" applyFont="1" applyBorder="1" applyAlignment="1">
      <alignment horizontal="left" vertical="center" wrapText="1" indent="2"/>
    </xf>
    <xf numFmtId="0" fontId="32" fillId="4" borderId="16"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14" fillId="19" borderId="16" xfId="0" applyFont="1" applyFill="1" applyBorder="1" applyAlignment="1">
      <alignment horizontal="center" vertical="center" wrapText="1"/>
    </xf>
    <xf numFmtId="0" fontId="15" fillId="19"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4">
    <cellStyle name="Hyperlink" xfId="3" xr:uid="{00000000-000B-0000-0000-000008000000}"/>
    <cellStyle name="Normal" xfId="0" builtinId="0"/>
    <cellStyle name="Normal 2" xfId="1" xr:uid="{00000000-0005-0000-0000-000001000000}"/>
    <cellStyle name="Porcentaje" xfId="2" builtinId="5"/>
  </cellStyles>
  <dxfs count="1706">
    <dxf>
      <fill>
        <patternFill>
          <bgColor rgb="FFFFFF99"/>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ont>
        <color theme="1"/>
      </font>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theme="1"/>
        </patternFill>
      </fill>
    </dxf>
    <dxf>
      <fill>
        <patternFill>
          <bgColor rgb="FFFFFFCC"/>
        </patternFill>
      </fill>
    </dxf>
    <dxf>
      <fill>
        <patternFill>
          <bgColor rgb="FFFFFF99"/>
        </patternFill>
      </fill>
    </dxf>
    <dxf>
      <font>
        <color theme="1"/>
      </font>
      <fill>
        <patternFill>
          <bgColor rgb="FFFFFF99"/>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theme="1"/>
        </patternFill>
      </fill>
    </dxf>
    <dxf>
      <font>
        <color theme="1"/>
      </font>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0000"/>
        </patternFill>
      </fill>
    </dxf>
    <dxf>
      <fill>
        <patternFill>
          <bgColor rgb="FFFFFF99"/>
        </patternFill>
      </fill>
    </dxf>
    <dxf>
      <font>
        <color theme="1"/>
      </font>
      <fill>
        <patternFill>
          <bgColor rgb="FFFFFF99"/>
        </patternFill>
      </fill>
    </dxf>
    <dxf>
      <fill>
        <patternFill>
          <bgColor theme="1"/>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theme="1"/>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rgb="FF92D050"/>
        </patternFill>
      </fill>
    </dxf>
    <dxf>
      <font>
        <color theme="1"/>
      </font>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rgb="FF9C0006"/>
      </font>
      <fill>
        <patternFill>
          <bgColor rgb="FFFFC7CE"/>
        </patternFill>
      </fill>
    </dxf>
    <dxf>
      <fill>
        <patternFill>
          <bgColor rgb="FFFF0000"/>
        </patternFill>
      </fill>
    </dxf>
    <dxf>
      <fill>
        <patternFill>
          <bgColor rgb="FFFFFFCC"/>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FF99"/>
        </patternFill>
      </fill>
    </dxf>
    <dxf>
      <fill>
        <patternFill>
          <bgColor rgb="FFFFFFCC"/>
        </patternFill>
      </fill>
    </dxf>
    <dxf>
      <fill>
        <patternFill>
          <bgColor rgb="FFFF0000"/>
        </patternFill>
      </fill>
    </dxf>
    <dxf>
      <fill>
        <patternFill>
          <bgColor rgb="FFFFC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00B05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ont>
        <color theme="1"/>
      </font>
      <fill>
        <patternFill>
          <bgColor rgb="FFFFC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00B050"/>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theme="1"/>
      </font>
      <fill>
        <patternFill>
          <bgColor rgb="FFFFFF99"/>
        </patternFill>
      </fill>
    </dxf>
    <dxf>
      <fill>
        <patternFill>
          <bgColor rgb="FFFFFFCC"/>
        </patternFill>
      </fill>
    </dxf>
    <dxf>
      <fill>
        <patternFill>
          <bgColor rgb="FF92D050"/>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ont>
        <color auto="1"/>
      </font>
      <fill>
        <patternFill>
          <bgColor rgb="FFFF0000"/>
        </patternFill>
      </fill>
    </dxf>
    <dxf>
      <font>
        <color theme="1"/>
      </font>
      <fill>
        <patternFill>
          <bgColor rgb="FFFFFF99"/>
        </patternFill>
      </fill>
    </dxf>
    <dxf>
      <fill>
        <patternFill>
          <bgColor rgb="FFFFC000"/>
        </patternFill>
      </fill>
    </dxf>
    <dxf>
      <fill>
        <patternFill>
          <bgColor rgb="FFFFFFCC"/>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theme="1"/>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00B05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theme="1"/>
      </font>
      <fill>
        <patternFill>
          <bgColor rgb="FFFFC000"/>
        </patternFill>
      </fill>
    </dxf>
    <dxf>
      <fill>
        <patternFill>
          <bgColor rgb="FFFFFFCC"/>
        </patternFill>
      </fill>
    </dxf>
    <dxf>
      <fill>
        <patternFill>
          <bgColor rgb="FFFF0000"/>
        </patternFill>
      </fill>
    </dxf>
    <dxf>
      <fill>
        <patternFill>
          <bgColor rgb="FFFFC000"/>
        </patternFill>
      </fill>
    </dxf>
    <dxf>
      <fill>
        <patternFill>
          <bgColor theme="1"/>
        </patternFill>
      </fill>
    </dxf>
    <dxf>
      <fill>
        <patternFill>
          <bgColor rgb="FFFFFF99"/>
        </patternFill>
      </fill>
    </dxf>
    <dxf>
      <font>
        <color theme="1"/>
      </font>
      <fill>
        <patternFill>
          <bgColor rgb="FFFFFF99"/>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FFFF99"/>
        </patternFill>
      </fill>
    </dxf>
    <dxf>
      <font>
        <color theme="1"/>
      </font>
      <fill>
        <patternFill>
          <bgColor rgb="FFFFFF99"/>
        </patternFill>
      </fill>
    </dxf>
    <dxf>
      <fill>
        <patternFill>
          <bgColor rgb="FFFFC000"/>
        </patternFill>
      </fill>
    </dxf>
    <dxf>
      <fill>
        <patternFill>
          <bgColor theme="1"/>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ont>
        <color theme="1"/>
      </font>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FFFFCC"/>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C000"/>
        </patternFill>
      </fill>
    </dxf>
    <dxf>
      <fill>
        <patternFill>
          <bgColor rgb="FFFFFFCC"/>
        </patternFill>
      </fill>
    </dxf>
    <dxf>
      <fill>
        <patternFill>
          <bgColor theme="1"/>
        </patternFill>
      </fill>
    </dxf>
    <dxf>
      <fill>
        <patternFill>
          <bgColor rgb="FFFF0000"/>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ont>
        <color theme="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ill>
        <patternFill>
          <bgColor rgb="FF92D050"/>
        </patternFill>
      </fill>
    </dxf>
    <dxf>
      <fill>
        <patternFill>
          <bgColor rgb="FF92D05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FFFFCC"/>
        </patternFill>
      </fill>
    </dxf>
    <dxf>
      <fill>
        <patternFill>
          <bgColor rgb="FFFFC000"/>
        </patternFill>
      </fill>
    </dxf>
    <dxf>
      <fill>
        <patternFill>
          <bgColor rgb="FF00B05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FFCC"/>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92D050"/>
        </patternFill>
      </fill>
    </dxf>
    <dxf>
      <fill>
        <patternFill>
          <bgColor rgb="FF92D050"/>
        </patternFill>
      </fill>
    </dxf>
    <dxf>
      <fill>
        <patternFill>
          <bgColor rgb="FF00B050"/>
        </patternFill>
      </fill>
    </dxf>
    <dxf>
      <fill>
        <patternFill>
          <bgColor rgb="FFFFFF99"/>
        </patternFill>
      </fill>
    </dxf>
    <dxf>
      <font>
        <color theme="1"/>
      </font>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theme="1"/>
        </patternFill>
      </fill>
    </dxf>
    <dxf>
      <fill>
        <patternFill>
          <bgColor rgb="FFFFC000"/>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rgb="FFFF0000"/>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00B050"/>
        </patternFill>
      </fill>
    </dxf>
    <dxf>
      <fill>
        <patternFill>
          <bgColor theme="1"/>
        </patternFill>
      </fill>
    </dxf>
    <dxf>
      <font>
        <color theme="1"/>
      </font>
      <fill>
        <patternFill>
          <bgColor rgb="FFFFFF99"/>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CC"/>
        </patternFill>
      </fill>
    </dxf>
    <dxf>
      <font>
        <color theme="1"/>
      </font>
      <fill>
        <patternFill>
          <bgColor rgb="FFFFFF99"/>
        </patternFill>
      </fill>
    </dxf>
    <dxf>
      <fill>
        <patternFill>
          <bgColor rgb="FFFFC000"/>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theme="1"/>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theme="1"/>
      </font>
      <fill>
        <patternFill>
          <bgColor rgb="FFFFFF99"/>
        </patternFill>
      </fill>
    </dxf>
    <dxf>
      <fill>
        <patternFill>
          <bgColor rgb="FFFFFF99"/>
        </patternFill>
      </fill>
    </dxf>
    <dxf>
      <font>
        <color auto="1"/>
      </font>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ont>
        <color rgb="FF9C0006"/>
      </font>
      <fill>
        <patternFill>
          <bgColor rgb="FFFFC7CE"/>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FF0000"/>
        </patternFill>
      </fill>
    </dxf>
    <dxf>
      <font>
        <color rgb="FF9C0006"/>
      </font>
      <fill>
        <patternFill>
          <bgColor rgb="FFFFC7CE"/>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0000"/>
        </patternFill>
      </fill>
    </dxf>
    <dxf>
      <font>
        <color auto="1"/>
      </font>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00B050"/>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FF0000"/>
        </patternFill>
      </fill>
    </dxf>
    <dxf>
      <fill>
        <patternFill>
          <bgColor rgb="FFFFFFCC"/>
        </patternFill>
      </fill>
    </dxf>
    <dxf>
      <fill>
        <patternFill>
          <bgColor rgb="FFFFFFCC"/>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ont>
        <color auto="1"/>
      </font>
      <fill>
        <patternFill>
          <bgColor rgb="FFFF0000"/>
        </patternFill>
      </fill>
    </dxf>
    <dxf>
      <font>
        <color rgb="FF9C0006"/>
      </font>
      <fill>
        <patternFill>
          <bgColor rgb="FFFFC7CE"/>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FF99"/>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CC66"/>
      <color rgb="FFFFE599"/>
      <color rgb="FFFFFF00"/>
      <color rgb="FFFFFF99"/>
      <color rgb="FF92D050"/>
      <color rgb="FFFFFFCC"/>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219979</xdr:colOff>
      <xdr:row>0</xdr:row>
      <xdr:rowOff>39310</xdr:rowOff>
    </xdr:from>
    <xdr:to>
      <xdr:col>3</xdr:col>
      <xdr:colOff>962266</xdr:colOff>
      <xdr:row>0</xdr:row>
      <xdr:rowOff>952498</xdr:rowOff>
    </xdr:to>
    <xdr:pic>
      <xdr:nvPicPr>
        <xdr:cNvPr id="2" name="Imagen 2">
          <a:extLst>
            <a:ext uri="{FF2B5EF4-FFF2-40B4-BE49-F238E27FC236}">
              <a16:creationId xmlns:a16="http://schemas.microsoft.com/office/drawing/2014/main" id="{8F1A6087-CD5E-4572-B8DC-EC741D875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979" y="39310"/>
          <a:ext cx="2059912" cy="9131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79</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79</xdr:row>
      <xdr:rowOff>0</xdr:rowOff>
    </xdr:from>
    <xdr:to>
      <xdr:col>9</xdr:col>
      <xdr:colOff>0</xdr:colOff>
      <xdr:row>85</xdr:row>
      <xdr:rowOff>218543</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85</xdr:row>
      <xdr:rowOff>218543</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82</xdr:row>
      <xdr:rowOff>148695</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82</xdr:row>
      <xdr:rowOff>148695</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1155700</xdr:colOff>
      <xdr:row>1</xdr:row>
      <xdr:rowOff>68520</xdr:rowOff>
    </xdr:from>
    <xdr:to>
      <xdr:col>2</xdr:col>
      <xdr:colOff>1701800</xdr:colOff>
      <xdr:row>2</xdr:row>
      <xdr:rowOff>501810</xdr:rowOff>
    </xdr:to>
    <xdr:pic>
      <xdr:nvPicPr>
        <xdr:cNvPr id="5" name="Imagen 2">
          <a:extLst>
            <a:ext uri="{FF2B5EF4-FFF2-40B4-BE49-F238E27FC236}">
              <a16:creationId xmlns:a16="http://schemas.microsoft.com/office/drawing/2014/main" id="{8729268D-F5E9-068E-19AC-F5EDDB0A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 y="157420"/>
          <a:ext cx="1879600" cy="9539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jchaparro_mincit_gov_co/IgAq3Qz_8CfORqi6E2FFv9XYAUckhCtfs2LK8m-3gYMafEg?e=3EBO3C" TargetMode="External"/><Relationship Id="rId13" Type="http://schemas.openxmlformats.org/officeDocument/2006/relationships/hyperlink" Target="../../../../../../../../../../:f:/g/personal/jchaparro_mincit_gov_co/IgDxeaPqW2_uTqzTrPhsD9vKAVzy461e7qfxvb_DwHGaQFQ?e=Y6KULw" TargetMode="External"/><Relationship Id="rId18" Type="http://schemas.openxmlformats.org/officeDocument/2006/relationships/hyperlink" Target="../../../../../../../../../../:f:/g/personal/jchaparro_mincit_gov_co/IgAsi98cOOJ8T5FZkwCu5XPcAfx4yYjA5wu5HrLwHYloGAI?e=572u5k" TargetMode="External"/><Relationship Id="rId26" Type="http://schemas.openxmlformats.org/officeDocument/2006/relationships/hyperlink" Target="../../../../../../../../../../:f:/g/personal/jchaparro_mincit_gov_co/IgB37tzW9JxIR6jpy1N4__WaAd-0wAWtHf9zYo_nrMsWRqc?e=OUs0ua" TargetMode="External"/><Relationship Id="rId3" Type="http://schemas.openxmlformats.org/officeDocument/2006/relationships/hyperlink" Target="../../../../../../../../../../:f:/g/personal/jchaparro_mincit_gov_co/IgBKUzTXCmMFSY-JNqi_vdDVAZqz6LS7qesBNup_93bSZqg?e=e8cpct" TargetMode="External"/><Relationship Id="rId21" Type="http://schemas.openxmlformats.org/officeDocument/2006/relationships/hyperlink" Target="../../../../../../../../../../:f:/g/personal/jchaparro_mincit_gov_co/IgBj4AepXnY1Rbvhi9BZ4BR0AcgEiEvemJHbBdMIgQ5tUhg?e=9yNXdx" TargetMode="External"/><Relationship Id="rId7" Type="http://schemas.openxmlformats.org/officeDocument/2006/relationships/hyperlink" Target="../../../../../../../../../../:f:/g/personal/jchaparro_mincit_gov_co/IgCyRRYyYn67RbukKTCH-t9MAc2_2kOu3_XWihb1-xgxCZs?e=3tIZBK" TargetMode="External"/><Relationship Id="rId12" Type="http://schemas.openxmlformats.org/officeDocument/2006/relationships/hyperlink" Target="../../../../../../../../../../:f:/g/personal/jchaparro_mincit_gov_co/IgClagzgPf3SSqeXe6mTdGF3ASCmvWsu4nXb_0sc0T7TDR0?e=ciaayn" TargetMode="External"/><Relationship Id="rId17" Type="http://schemas.openxmlformats.org/officeDocument/2006/relationships/hyperlink" Target="../../../../../../../../../../:f:/g/personal/jchaparro_mincit_gov_co/IgBkVEOJk3uuSaRfUGrhWIJyAdUNBe4O7dp6yjlwFQrpaBk?e=MoCJk8" TargetMode="External"/><Relationship Id="rId25" Type="http://schemas.openxmlformats.org/officeDocument/2006/relationships/hyperlink" Target="../../../../../../../../../../:f:/g/personal/jchaparro_mincit_gov_co/IgDLNeatwhR0SZgTHUqKHgelAYvSe2AYEHZZX0W_3C2u7fQ?e=lVQSab" TargetMode="External"/><Relationship Id="rId2" Type="http://schemas.openxmlformats.org/officeDocument/2006/relationships/hyperlink" Target="../../../../../../../../../../:f:/g/personal/jchaparro_mincit_gov_co/IgAr9ev0LwT8Q4lkrXmaupIqAas2bkTlhlkvc9J1mIkUAYo?e=49BSdd" TargetMode="External"/><Relationship Id="rId16" Type="http://schemas.openxmlformats.org/officeDocument/2006/relationships/hyperlink" Target="../../../../../../../../../../:f:/g/personal/jchaparro_mincit_gov_co/IgA0wyNWlJutSqwDtYRCfeE-AWJxj25KsmVeUsAQI-golpo?e=tybzFN" TargetMode="External"/><Relationship Id="rId20" Type="http://schemas.openxmlformats.org/officeDocument/2006/relationships/hyperlink" Target="../../../../../../../../../../:f:/g/personal/jchaparro_mincit_gov_co/IgAl8tMK4xeNRYFGoJbfaCG1ARZoSE29xrs0jtQHUkmN6AU?e=DJ3oc7" TargetMode="External"/><Relationship Id="rId29" Type="http://schemas.openxmlformats.org/officeDocument/2006/relationships/vmlDrawing" Target="../drawings/vmlDrawing1.vml"/><Relationship Id="rId1" Type="http://schemas.openxmlformats.org/officeDocument/2006/relationships/hyperlink" Target="../../../../../../../../../../:f:/g/personal/jchaparro_mincit_gov_co/IgA4uQPh1nWkQ44pogCaZQNVAQz9H43-fFKglv5afXLX96I?e=qkxIls" TargetMode="External"/><Relationship Id="rId6" Type="http://schemas.openxmlformats.org/officeDocument/2006/relationships/hyperlink" Target="../../../../../../../../../../:f:/g/personal/jchaparro_mincit_gov_co/IgAMA3LWTsCeR7fMRmcS9sB3AeqFsat4BElTdEYNI6Z1ZRs?e=qJhBg3" TargetMode="External"/><Relationship Id="rId11" Type="http://schemas.openxmlformats.org/officeDocument/2006/relationships/hyperlink" Target="../../../../../../../../../../:f:/g/personal/jchaparro_mincit_gov_co/IgDSvHjQp8tdQYkIzZqYzStSAUXZfy0xwtaDZCi0QT26x2w?e=KvFfs9" TargetMode="External"/><Relationship Id="rId24" Type="http://schemas.openxmlformats.org/officeDocument/2006/relationships/hyperlink" Target="../../../../../../../../../../:f:/g/personal/jchaparro_mincit_gov_co/IgB0hAvrK-acS5TLvlt3wAxlAQfAeGOVpMEexTCQX3FAlsQ?e=XBcLPt" TargetMode="External"/><Relationship Id="rId5" Type="http://schemas.openxmlformats.org/officeDocument/2006/relationships/hyperlink" Target="../../../../../../../../../../:f:/g/personal/jchaparro_mincit_gov_co/IgCm6nvokwkQQbIhwm-uejyHASznKlfvg37AE7fJ6YyvKx8?e=oua945" TargetMode="External"/><Relationship Id="rId15" Type="http://schemas.openxmlformats.org/officeDocument/2006/relationships/hyperlink" Target="../../../../../../../../../../:f:/g/personal/jchaparro_mincit_gov_co/IgDBR2mNKvM9SaNltJV-ZzY1AbSxKIBLq0HMZjTURS5Y0lQ?e=JMkp5v" TargetMode="External"/><Relationship Id="rId23" Type="http://schemas.openxmlformats.org/officeDocument/2006/relationships/hyperlink" Target="../../../../../../../../../../:f:/g/personal/jchaparro_mincit_gov_co/IgDvGtp9-SkhQ5Md5v7NRTQkAY9f1hbd-MQeCetm6944mP8?e=xDqw8F" TargetMode="External"/><Relationship Id="rId28" Type="http://schemas.openxmlformats.org/officeDocument/2006/relationships/drawing" Target="../drawings/drawing1.xml"/><Relationship Id="rId10" Type="http://schemas.openxmlformats.org/officeDocument/2006/relationships/hyperlink" Target="../../../../../../../../../../:f:/g/personal/jchaparro_mincit_gov_co/IgA1Kz9Pon7NT7TKYlhuR3uEAa3GxEq2ZFS0dMjCvqdZhug?e=vcrJru" TargetMode="External"/><Relationship Id="rId19" Type="http://schemas.openxmlformats.org/officeDocument/2006/relationships/hyperlink" Target="../../../../../../../../../../:f:/g/personal/jchaparro_mincit_gov_co/IgB232nMQDsqTIk_DKlAHa1WAeRrCEsS_0G9v-DGvhDBdTM?e=PdHE6Q" TargetMode="External"/><Relationship Id="rId4" Type="http://schemas.openxmlformats.org/officeDocument/2006/relationships/hyperlink" Target="../../../../../../../../../../:f:/g/personal/jchaparro_mincit_gov_co/IgBtkemOREkLR4ppyV0WSM2QAZyk7dKqKfMYLb1A1wMSpIU?e=8sldJF" TargetMode="External"/><Relationship Id="rId9" Type="http://schemas.openxmlformats.org/officeDocument/2006/relationships/hyperlink" Target="../../../../../../../../../../:f:/g/personal/jchaparro_mincit_gov_co/IgBcXIr5sBzHS7mQMwcfcD_PAVV6w2dFytES7QO65P1OjDY?e=0gMZka" TargetMode="External"/><Relationship Id="rId14" Type="http://schemas.openxmlformats.org/officeDocument/2006/relationships/hyperlink" Target="../../../../../../../../../../:f:/g/personal/jchaparro_mincit_gov_co/IgD7f8K1q0x4TIAmsoAe5kJ0AQa2nI-AlbAXha_TEmoKQYs?e=3mJMX9" TargetMode="External"/><Relationship Id="rId22" Type="http://schemas.openxmlformats.org/officeDocument/2006/relationships/hyperlink" Target="../../../../../../../../../../:f:/g/personal/jchaparro_mincit_gov_co/IgD845NLBQbPTYtt0lIfPEtwAfmTY5stdUjOg83wyuExMHo?e=Xzmfa7" TargetMode="External"/><Relationship Id="rId27" Type="http://schemas.openxmlformats.org/officeDocument/2006/relationships/hyperlink" Target="../../../../../../../../../../:f:/g/personal/jchaparro_mincit_gov_co/IgBkjQRzLCNxQLMJcVQ2ZGEpAVTF0Lgt7zqfstGFx2G_soI?e=SyqgJX" TargetMode="Externa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f:/g/personal/jchaparro_mincit_gov_co/IgAEwZeFM2YBT7PASyrD0RH8AU5PGGDiIeQKouHuwQ0xbJc?e=ueWePK" TargetMode="External"/><Relationship Id="rId13" Type="http://schemas.openxmlformats.org/officeDocument/2006/relationships/hyperlink" Target="../../../../../../../../../../:f:/g/personal/jchaparro_mincit_gov_co/IgAvSLYmtsQVS7uM4JYcRNwTAVJ9f_UMuyDUBd7Ppj_fRDY?e=v0c15Z" TargetMode="External"/><Relationship Id="rId18" Type="http://schemas.openxmlformats.org/officeDocument/2006/relationships/hyperlink" Target="../../../../../../../../../../:f:/g/personal/jchaparro_mincit_gov_co/IgA5pvrSFJxSQrXeV6jaj3VdAbsXjxwVwPFx1jcI179RWKQ?e=z34mKu" TargetMode="External"/><Relationship Id="rId26" Type="http://schemas.openxmlformats.org/officeDocument/2006/relationships/vmlDrawing" Target="../drawings/vmlDrawing3.vml"/><Relationship Id="rId3" Type="http://schemas.openxmlformats.org/officeDocument/2006/relationships/hyperlink" Target="../../../../../../../../../../:f:/g/personal/jchaparro_mincit_gov_co/IgCUVoqOWo3ZQZahGZsX40C0Ac8tMm3K-r844lIpFHY16Kc?e=24w0VH" TargetMode="External"/><Relationship Id="rId21" Type="http://schemas.openxmlformats.org/officeDocument/2006/relationships/hyperlink" Target="../../../../../../../../../../:f:/g/personal/jchaparro_mincit_gov_co/IgBxWfXiU-FFSKzkGnn-UPXUAU3tOfQTRSZQl1fmCVRwvUI?e=k2Nyn4" TargetMode="External"/><Relationship Id="rId7" Type="http://schemas.openxmlformats.org/officeDocument/2006/relationships/hyperlink" Target="../../../../../../../../../../:f:/g/personal/jchaparro_mincit_gov_co/IgAXFForC3rPRJAfHLSiR522AYSWb3kbKQX6IdvINvpmlZA?e=1pp8Gj" TargetMode="External"/><Relationship Id="rId12" Type="http://schemas.openxmlformats.org/officeDocument/2006/relationships/hyperlink" Target="../../../../../../../../../../:f:/g/personal/jchaparro_mincit_gov_co/IgBngykC8NOlQIJSDi8_DfP9AaC88ImuHG2boMvOMPZMb-I?e=uB1nat" TargetMode="External"/><Relationship Id="rId17" Type="http://schemas.openxmlformats.org/officeDocument/2006/relationships/hyperlink" Target="../../../../../../../../../../:f:/g/personal/jchaparro_mincit_gov_co/IgAuxEyHMEwyQ4mO8hfNpEs-AfTjuXs4mZEy-fbIWFXBCyI?e=AoEaeU" TargetMode="External"/><Relationship Id="rId25" Type="http://schemas.openxmlformats.org/officeDocument/2006/relationships/vmlDrawing" Target="../drawings/vmlDrawing2.vml"/><Relationship Id="rId2" Type="http://schemas.openxmlformats.org/officeDocument/2006/relationships/hyperlink" Target="../../../../../../../../../../:f:/g/personal/jchaparro_mincit_gov_co/IgD506qrzIPeQorRTLcnaZzNAZngYXyYZAoPpFRY29gULb8?e=LVaSFZ" TargetMode="External"/><Relationship Id="rId16" Type="http://schemas.openxmlformats.org/officeDocument/2006/relationships/hyperlink" Target="../../../../../../../../../../:f:/g/personal/jchaparro_mincit_gov_co/IgBvq3nXMHvrS4jH7_45S6zOARADfPQShDyXhJJGewLtrsA?e=XijnSn" TargetMode="External"/><Relationship Id="rId20" Type="http://schemas.openxmlformats.org/officeDocument/2006/relationships/hyperlink" Target="../../../../../../../../../../:f:/g/personal/jchaparro_mincit_gov_co/IgAsQYDDCS2IRa8EBZDe8F2VAQ2t_yEtYDuhTvvLpHl2YFc?e=HyiTqk" TargetMode="External"/><Relationship Id="rId1" Type="http://schemas.openxmlformats.org/officeDocument/2006/relationships/hyperlink" Target="../../../../../../../../../../:f:/g/personal/jchaparro_mincit_gov_co/IgD_2Gg16S9dT6BnzVvI6CbHAR0zNW1cdrvSzvlWbZ9YBG4?e=BoEWSy" TargetMode="External"/><Relationship Id="rId6" Type="http://schemas.openxmlformats.org/officeDocument/2006/relationships/hyperlink" Target="../../../../../../../../../../:f:/g/personal/jchaparro_mincit_gov_co/IgC-ZlX50-2qRLVKqHsAcUx4ASF9zWBtdbBX1HFkfXmY0KY?e=rXFAbU" TargetMode="External"/><Relationship Id="rId11" Type="http://schemas.openxmlformats.org/officeDocument/2006/relationships/hyperlink" Target="../../../../../../../../../../:f:/g/personal/jchaparro_mincit_gov_co/IgBkWHH4T5qpSqsSKo_s_KtPAdtGcMrF-QyyPHdvBMmXeDQ?e=P3zWcP" TargetMode="External"/><Relationship Id="rId24" Type="http://schemas.openxmlformats.org/officeDocument/2006/relationships/drawing" Target="../drawings/drawing2.xml"/><Relationship Id="rId5" Type="http://schemas.openxmlformats.org/officeDocument/2006/relationships/hyperlink" Target="../../../../../../../../../../:f:/g/personal/jchaparro_mincit_gov_co/IgCMl1J29m7YSJOB7IUIYhr7AQ08yPgj22HZJ7xafuYzEiY?e=P5fUfz" TargetMode="External"/><Relationship Id="rId15" Type="http://schemas.openxmlformats.org/officeDocument/2006/relationships/hyperlink" Target="../../../../../../../../../../:f:/g/personal/jchaparro_mincit_gov_co/IgC68ipfMLqXQJSHji8GC8oJAXqY7vgIWUnzldcydYlkWTE?e=k9Mszg" TargetMode="External"/><Relationship Id="rId23" Type="http://schemas.openxmlformats.org/officeDocument/2006/relationships/printerSettings" Target="../printerSettings/printerSettings1.bin"/><Relationship Id="rId10" Type="http://schemas.openxmlformats.org/officeDocument/2006/relationships/hyperlink" Target="../../../../../../../../../../:f:/g/personal/jchaparro_mincit_gov_co/IgCeSX_Mr-EFQoiOKsD8elzdAT0otQJiqYDbah_FdAO0DhI?e=rF4LlY" TargetMode="External"/><Relationship Id="rId19" Type="http://schemas.openxmlformats.org/officeDocument/2006/relationships/hyperlink" Target="../../../../../../../../../../:f:/g/personal/jchaparro_mincit_gov_co/IgAsQYDDCS2IRa8EBZDe8F2VAQ2t_yEtYDuhTvvLpHl2YFc?e=O3kPgU" TargetMode="External"/><Relationship Id="rId4" Type="http://schemas.openxmlformats.org/officeDocument/2006/relationships/hyperlink" Target="../../../../../../../../../../:f:/g/personal/jchaparro_mincit_gov_co/IgBTd6oLLVoHQa-EuK7H2iNGAdgb8JKgjzAXQ2MwLXXr_pE?e=8dqaUn" TargetMode="External"/><Relationship Id="rId9" Type="http://schemas.openxmlformats.org/officeDocument/2006/relationships/hyperlink" Target="../../../../../../../../../../:f:/g/personal/jchaparro_mincit_gov_co/IgDQK504IMlVSo_KG5ThQX_WAQWIb_wXAj-1wmoYRc-mLmM?e=9ZRWIJ" TargetMode="External"/><Relationship Id="rId14" Type="http://schemas.openxmlformats.org/officeDocument/2006/relationships/hyperlink" Target="../../../../../../../../../../:f:/g/personal/jchaparro_mincit_gov_co/IgBqoWX0w1OBTLx-sMmTe99YAWWO3iLNTwdkLjQdP3e07Cc?e=akzDZf" TargetMode="External"/><Relationship Id="rId22" Type="http://schemas.openxmlformats.org/officeDocument/2006/relationships/hyperlink" Target="../../../../../../../../../../:f:/g/personal/jchaparro_mincit_gov_co/IgCoCh-xKzYwQbfIuVGK1ZF6AS29wnfHB8gWx1mBWrw-LsI?e=WN9gyU" TargetMode="External"/><Relationship Id="rId27"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L72"/>
  <sheetViews>
    <sheetView topLeftCell="C3" zoomScale="80" zoomScaleNormal="80" workbookViewId="0">
      <selection activeCell="F31" sqref="F31"/>
    </sheetView>
  </sheetViews>
  <sheetFormatPr baseColWidth="10" defaultColWidth="25.453125" defaultRowHeight="10" x14ac:dyDescent="0.2"/>
  <cols>
    <col min="1" max="2" width="7.7265625" style="232" hidden="1" customWidth="1"/>
    <col min="3" max="3" width="18.81640625" style="232" customWidth="1"/>
    <col min="4" max="4" width="17.08984375" style="232" customWidth="1"/>
    <col min="5" max="5" width="16.81640625" style="232" customWidth="1"/>
    <col min="6" max="6" width="11.90625" style="290" customWidth="1"/>
    <col min="7" max="7" width="41.54296875" style="232" customWidth="1"/>
    <col min="8" max="8" width="9.08984375" style="232" customWidth="1"/>
    <col min="9" max="9" width="32.54296875" style="232" customWidth="1"/>
    <col min="10" max="10" width="12.81640625" style="290" customWidth="1"/>
    <col min="11" max="11" width="25.26953125" style="232" customWidth="1"/>
    <col min="12" max="12" width="15.453125" style="290" customWidth="1"/>
    <col min="13" max="13" width="15.1796875" style="289" hidden="1" customWidth="1"/>
    <col min="14" max="14" width="15.1796875" style="290" customWidth="1"/>
    <col min="15" max="15" width="15.1796875" style="291" hidden="1" customWidth="1"/>
    <col min="16" max="16" width="19.08984375" style="232" customWidth="1"/>
    <col min="17" max="17" width="13.1796875" style="290" customWidth="1"/>
    <col min="18" max="18" width="40.54296875" style="232" customWidth="1"/>
    <col min="19" max="19" width="17.453125" style="232" customWidth="1"/>
    <col min="20" max="20" width="27.54296875" style="290" customWidth="1"/>
    <col min="21" max="21" width="19.26953125" style="232" customWidth="1"/>
    <col min="22" max="22" width="21.6328125" style="232" customWidth="1"/>
    <col min="23" max="23" width="10.1796875" style="289" hidden="1" customWidth="1"/>
    <col min="24" max="24" width="20.26953125" style="232" customWidth="1"/>
    <col min="25" max="25" width="10.1796875" style="289" hidden="1" customWidth="1"/>
    <col min="26" max="26" width="19.1796875" style="232" customWidth="1"/>
    <col min="27" max="27" width="35.36328125" style="232" customWidth="1"/>
    <col min="28" max="28" width="18.90625" style="290" customWidth="1"/>
    <col min="29" max="29" width="19.6328125" style="248" customWidth="1"/>
    <col min="30" max="30" width="16.54296875" style="290" customWidth="1"/>
    <col min="31" max="31" width="9.81640625" style="232" hidden="1" customWidth="1"/>
    <col min="32" max="32" width="18.54296875" style="290" customWidth="1"/>
    <col min="33" max="33" width="9.81640625" style="232" hidden="1" customWidth="1"/>
    <col min="34" max="34" width="12" style="232" customWidth="1"/>
    <col min="35" max="35" width="9.81640625" style="232" hidden="1" customWidth="1"/>
    <col min="36" max="36" width="16.7265625" style="232" customWidth="1"/>
    <col min="37" max="37" width="16.81640625" style="232" customWidth="1"/>
    <col min="38" max="38" width="9.26953125" style="290" hidden="1" customWidth="1"/>
    <col min="39" max="39" width="9.1796875" style="232" hidden="1" customWidth="1"/>
    <col min="40" max="40" width="13.36328125" style="232" customWidth="1"/>
    <col min="41" max="41" width="20.7265625" style="232" customWidth="1"/>
    <col min="42" max="43" width="3.90625" style="232" customWidth="1"/>
    <col min="44" max="44" width="58.08984375" style="232" customWidth="1"/>
    <col min="45" max="46" width="3" style="232" customWidth="1"/>
    <col min="47" max="47" width="50.6328125" style="232" customWidth="1"/>
    <col min="48" max="49" width="3" style="232" customWidth="1"/>
    <col min="50" max="50" width="43.1796875" style="232" customWidth="1"/>
    <col min="51" max="52" width="3" style="232" customWidth="1"/>
    <col min="53" max="53" width="43.1796875" style="232" customWidth="1"/>
    <col min="54" max="55" width="3" style="232" customWidth="1"/>
    <col min="56" max="56" width="43.1796875" style="232" customWidth="1"/>
    <col min="57" max="58" width="3" style="232" customWidth="1"/>
    <col min="59" max="59" width="58.26953125" style="232" customWidth="1"/>
    <col min="60" max="60" width="42.81640625" style="232" customWidth="1"/>
    <col min="61" max="61" width="43.81640625" style="232" customWidth="1"/>
    <col min="62" max="16384" width="25.453125" style="232"/>
  </cols>
  <sheetData>
    <row r="1" spans="1:64" ht="79" customHeight="1" x14ac:dyDescent="0.2">
      <c r="A1" s="455"/>
      <c r="B1" s="455"/>
      <c r="C1" s="455"/>
      <c r="D1" s="455"/>
      <c r="E1" s="457" t="s">
        <v>0</v>
      </c>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E1" s="457"/>
      <c r="BF1" s="457"/>
      <c r="BG1" s="457"/>
      <c r="BH1" s="457"/>
      <c r="BI1" s="124" t="s">
        <v>1</v>
      </c>
      <c r="BJ1" s="413"/>
      <c r="BK1" s="413"/>
      <c r="BL1" s="413"/>
    </row>
    <row r="2" spans="1:64" s="248" customFormat="1" ht="10" customHeight="1" thickBot="1" x14ac:dyDescent="0.4">
      <c r="A2" s="231"/>
      <c r="B2" s="231"/>
      <c r="C2" s="231"/>
      <c r="D2" s="231"/>
      <c r="E2" s="231"/>
      <c r="F2" s="242"/>
      <c r="G2" s="231"/>
      <c r="H2" s="231"/>
      <c r="I2" s="231"/>
      <c r="J2" s="242"/>
      <c r="K2" s="231"/>
      <c r="L2" s="242"/>
      <c r="M2" s="300"/>
      <c r="N2" s="242"/>
      <c r="O2" s="301"/>
      <c r="P2" s="231"/>
      <c r="Q2" s="242"/>
      <c r="R2" s="231"/>
      <c r="S2" s="231"/>
      <c r="T2" s="242"/>
      <c r="U2" s="231"/>
      <c r="V2" s="231"/>
      <c r="W2" s="300"/>
      <c r="X2" s="231"/>
      <c r="Y2" s="300"/>
      <c r="Z2" s="231"/>
      <c r="AA2" s="231"/>
      <c r="AB2" s="242"/>
      <c r="AC2" s="231"/>
      <c r="AD2" s="242"/>
      <c r="AE2" s="231"/>
      <c r="AF2" s="242"/>
      <c r="AG2" s="231"/>
      <c r="AH2" s="231"/>
      <c r="AI2" s="231"/>
      <c r="AJ2" s="231"/>
      <c r="AK2" s="231"/>
      <c r="AL2" s="242"/>
      <c r="AM2" s="231"/>
    </row>
    <row r="3" spans="1:64" s="248" customFormat="1" ht="15" customHeight="1" thickBot="1" x14ac:dyDescent="0.4">
      <c r="A3" s="231"/>
      <c r="B3" s="231"/>
      <c r="C3" s="446" t="s">
        <v>2</v>
      </c>
      <c r="D3" s="442" t="s">
        <v>3</v>
      </c>
      <c r="E3" s="442"/>
      <c r="F3" s="234"/>
      <c r="G3" s="447" t="s">
        <v>4</v>
      </c>
      <c r="H3" s="444"/>
      <c r="I3" s="448" t="s">
        <v>5</v>
      </c>
      <c r="J3" s="448"/>
      <c r="K3" s="448"/>
      <c r="L3" s="303"/>
      <c r="M3" s="304"/>
      <c r="N3" s="303"/>
      <c r="O3" s="305"/>
      <c r="P3" s="306"/>
      <c r="Q3" s="303"/>
      <c r="R3" s="306"/>
      <c r="S3" s="231"/>
      <c r="T3" s="303"/>
      <c r="U3" s="306"/>
      <c r="V3" s="237"/>
      <c r="W3" s="238"/>
      <c r="X3" s="239"/>
      <c r="Y3" s="240"/>
      <c r="Z3" s="239"/>
      <c r="AA3" s="239"/>
      <c r="AB3" s="241"/>
      <c r="AC3" s="239"/>
      <c r="AD3" s="241"/>
      <c r="AE3" s="239"/>
      <c r="AF3" s="242"/>
      <c r="AG3" s="306"/>
      <c r="AH3" s="306"/>
      <c r="AI3" s="306"/>
      <c r="AJ3" s="306"/>
      <c r="AK3" s="239"/>
      <c r="AL3" s="242"/>
      <c r="AM3" s="242"/>
    </row>
    <row r="4" spans="1:64" s="248" customFormat="1" ht="17" hidden="1" customHeight="1" thickBot="1" x14ac:dyDescent="0.4">
      <c r="A4" s="231"/>
      <c r="B4" s="231"/>
      <c r="C4" s="446"/>
      <c r="D4" s="233"/>
      <c r="E4" s="233"/>
      <c r="F4" s="243"/>
      <c r="G4" s="444" t="s">
        <v>6</v>
      </c>
      <c r="H4" s="444"/>
      <c r="I4" s="449"/>
      <c r="J4" s="449"/>
      <c r="K4" s="449"/>
      <c r="L4" s="449"/>
      <c r="M4" s="449"/>
      <c r="N4" s="449"/>
      <c r="O4" s="449"/>
      <c r="P4" s="449"/>
      <c r="Q4" s="303"/>
      <c r="R4" s="306"/>
      <c r="S4" s="231"/>
      <c r="T4" s="303"/>
      <c r="U4" s="306"/>
      <c r="V4" s="237"/>
      <c r="W4" s="238"/>
      <c r="X4" s="244"/>
      <c r="Y4" s="245"/>
      <c r="Z4" s="244"/>
      <c r="AA4" s="244"/>
      <c r="AB4" s="241"/>
      <c r="AC4" s="244"/>
      <c r="AD4" s="241"/>
      <c r="AE4" s="244"/>
      <c r="AF4" s="241"/>
      <c r="AG4" s="244"/>
      <c r="AH4" s="231"/>
      <c r="AI4" s="306"/>
      <c r="AJ4" s="306"/>
      <c r="AK4" s="244"/>
      <c r="AL4" s="242"/>
      <c r="AM4" s="242"/>
    </row>
    <row r="5" spans="1:64" s="248" customFormat="1" ht="12" customHeight="1" thickBot="1" x14ac:dyDescent="0.4">
      <c r="A5" s="231"/>
      <c r="B5" s="231"/>
      <c r="C5" s="446"/>
      <c r="D5" s="233"/>
      <c r="E5" s="233"/>
      <c r="F5" s="243"/>
      <c r="G5" s="239"/>
      <c r="H5" s="235"/>
      <c r="I5" s="242"/>
      <c r="J5" s="242"/>
      <c r="K5" s="306"/>
      <c r="L5" s="303"/>
      <c r="M5" s="304"/>
      <c r="N5" s="303"/>
      <c r="O5" s="305"/>
      <c r="P5" s="306"/>
      <c r="Q5" s="303"/>
      <c r="R5" s="306"/>
      <c r="S5" s="231"/>
      <c r="T5" s="303"/>
      <c r="U5" s="306"/>
      <c r="V5" s="237"/>
      <c r="W5" s="238"/>
      <c r="X5" s="244"/>
      <c r="Y5" s="245"/>
      <c r="Z5" s="244"/>
      <c r="AA5" s="244"/>
      <c r="AB5" s="241"/>
      <c r="AC5" s="244"/>
      <c r="AD5" s="241"/>
      <c r="AE5" s="244"/>
      <c r="AF5" s="242"/>
      <c r="AG5" s="306"/>
      <c r="AH5" s="306"/>
      <c r="AI5" s="306"/>
      <c r="AJ5" s="306"/>
      <c r="AK5" s="244"/>
      <c r="AL5" s="242"/>
      <c r="AM5" s="242"/>
    </row>
    <row r="6" spans="1:64" s="248" customFormat="1" ht="17" customHeight="1" thickBot="1" x14ac:dyDescent="0.4">
      <c r="A6" s="231"/>
      <c r="B6" s="231"/>
      <c r="C6" s="446"/>
      <c r="D6" s="442" t="s">
        <v>7</v>
      </c>
      <c r="E6" s="442"/>
      <c r="F6" s="234"/>
      <c r="G6" s="239"/>
      <c r="H6" s="231"/>
      <c r="I6" s="307"/>
      <c r="J6" s="303"/>
      <c r="K6" s="307"/>
      <c r="L6" s="303"/>
      <c r="M6" s="308"/>
      <c r="N6" s="303"/>
      <c r="O6" s="305"/>
      <c r="P6" s="307"/>
      <c r="Q6" s="303"/>
      <c r="R6" s="307"/>
      <c r="S6" s="231"/>
      <c r="T6" s="303"/>
      <c r="U6" s="307"/>
      <c r="V6" s="237"/>
      <c r="W6" s="238"/>
      <c r="X6" s="239"/>
      <c r="Y6" s="240"/>
      <c r="Z6" s="239"/>
      <c r="AA6" s="239"/>
      <c r="AB6" s="241"/>
      <c r="AC6" s="239"/>
      <c r="AD6" s="241"/>
      <c r="AE6" s="239"/>
      <c r="AF6" s="241"/>
      <c r="AG6" s="239"/>
      <c r="AH6" s="239"/>
      <c r="AI6" s="239"/>
      <c r="AJ6" s="239"/>
      <c r="AK6" s="239"/>
      <c r="AL6" s="309"/>
      <c r="AM6" s="309"/>
    </row>
    <row r="7" spans="1:64" s="248" customFormat="1" ht="12" customHeight="1" thickBot="1" x14ac:dyDescent="0.4">
      <c r="A7" s="231"/>
      <c r="B7" s="231"/>
      <c r="C7" s="302"/>
      <c r="D7" s="233"/>
      <c r="E7" s="233"/>
      <c r="F7" s="243"/>
      <c r="G7" s="239"/>
      <c r="H7" s="231"/>
      <c r="I7" s="307"/>
      <c r="J7" s="303"/>
      <c r="K7" s="307"/>
      <c r="L7" s="303"/>
      <c r="M7" s="308"/>
      <c r="N7" s="303"/>
      <c r="O7" s="305"/>
      <c r="P7" s="307"/>
      <c r="Q7" s="303"/>
      <c r="R7" s="307"/>
      <c r="S7" s="231"/>
      <c r="T7" s="303"/>
      <c r="U7" s="307"/>
      <c r="V7" s="237"/>
      <c r="W7" s="238"/>
      <c r="X7" s="239"/>
      <c r="Y7" s="240"/>
      <c r="Z7" s="239"/>
      <c r="AA7" s="239"/>
      <c r="AB7" s="241"/>
      <c r="AC7" s="239"/>
      <c r="AD7" s="241"/>
      <c r="AE7" s="239"/>
      <c r="AF7" s="241"/>
      <c r="AG7" s="239"/>
      <c r="AH7" s="239"/>
      <c r="AI7" s="239"/>
      <c r="AJ7" s="239"/>
      <c r="AK7" s="239"/>
      <c r="AL7" s="309"/>
      <c r="AM7" s="309"/>
    </row>
    <row r="8" spans="1:64" s="248" customFormat="1" ht="15.5" customHeight="1" thickBot="1" x14ac:dyDescent="0.4">
      <c r="A8" s="231"/>
      <c r="B8" s="231"/>
      <c r="C8" s="302"/>
      <c r="D8" s="442" t="s">
        <v>8</v>
      </c>
      <c r="E8" s="443"/>
      <c r="F8" s="234" t="s">
        <v>9</v>
      </c>
      <c r="G8" s="456" t="s">
        <v>10</v>
      </c>
      <c r="H8" s="442"/>
      <c r="I8" s="310" t="s">
        <v>11</v>
      </c>
      <c r="J8" s="303"/>
      <c r="K8" s="307"/>
      <c r="L8" s="303"/>
      <c r="M8" s="308"/>
      <c r="N8" s="303"/>
      <c r="O8" s="305"/>
      <c r="P8" s="307"/>
      <c r="Q8" s="303"/>
      <c r="R8" s="307"/>
      <c r="S8" s="231"/>
      <c r="T8" s="303"/>
      <c r="U8" s="307"/>
      <c r="V8" s="237"/>
      <c r="W8" s="238"/>
      <c r="X8" s="239"/>
      <c r="Y8" s="240"/>
      <c r="Z8" s="239"/>
      <c r="AA8" s="239"/>
      <c r="AB8" s="241"/>
      <c r="AC8" s="239"/>
      <c r="AD8" s="241"/>
      <c r="AE8" s="239"/>
      <c r="AF8" s="241"/>
      <c r="AG8" s="239"/>
      <c r="AH8" s="239"/>
      <c r="AI8" s="239"/>
      <c r="AJ8" s="239"/>
      <c r="AK8" s="239"/>
      <c r="AL8" s="309"/>
      <c r="AM8" s="309"/>
    </row>
    <row r="9" spans="1:64" s="248" customFormat="1" ht="11.5" customHeight="1" x14ac:dyDescent="0.35">
      <c r="A9" s="231"/>
      <c r="B9" s="231"/>
      <c r="C9" s="311"/>
      <c r="D9" s="239"/>
      <c r="E9" s="239"/>
      <c r="F9" s="241"/>
      <c r="G9" s="239"/>
      <c r="H9" s="239"/>
      <c r="I9" s="231"/>
      <c r="J9" s="302"/>
      <c r="K9" s="312"/>
      <c r="L9" s="309"/>
      <c r="M9" s="313"/>
      <c r="N9" s="309"/>
      <c r="O9" s="314"/>
      <c r="P9" s="312"/>
      <c r="Q9" s="309"/>
      <c r="R9" s="312"/>
      <c r="S9" s="312"/>
      <c r="T9" s="309"/>
      <c r="U9" s="312"/>
      <c r="V9" s="309"/>
      <c r="W9" s="314"/>
      <c r="X9" s="239"/>
      <c r="Y9" s="240"/>
      <c r="Z9" s="239"/>
      <c r="AA9" s="239"/>
      <c r="AB9" s="241"/>
      <c r="AC9" s="239"/>
      <c r="AD9" s="241"/>
      <c r="AE9" s="239"/>
      <c r="AF9" s="309"/>
      <c r="AG9" s="312"/>
      <c r="AH9" s="312"/>
      <c r="AI9" s="312"/>
      <c r="AJ9" s="312"/>
      <c r="AK9" s="239"/>
      <c r="AL9" s="309"/>
      <c r="AM9" s="309"/>
    </row>
    <row r="10" spans="1:64" s="248" customFormat="1" ht="17" customHeight="1" x14ac:dyDescent="0.35">
      <c r="A10" s="231"/>
      <c r="B10" s="231"/>
      <c r="C10" s="246" t="s">
        <v>12</v>
      </c>
      <c r="D10" s="246"/>
      <c r="E10" s="246"/>
      <c r="F10" s="247">
        <v>46068</v>
      </c>
      <c r="G10" s="444" t="s">
        <v>13</v>
      </c>
      <c r="H10" s="444"/>
      <c r="I10" s="236">
        <v>17</v>
      </c>
      <c r="J10" s="242"/>
      <c r="K10" s="315"/>
      <c r="L10" s="309"/>
      <c r="M10" s="316"/>
      <c r="N10" s="309"/>
      <c r="O10" s="314"/>
      <c r="P10" s="315"/>
      <c r="Q10" s="309"/>
      <c r="R10" s="315"/>
      <c r="S10" s="312"/>
      <c r="T10" s="309"/>
      <c r="U10" s="309"/>
      <c r="V10" s="438"/>
      <c r="W10" s="438"/>
      <c r="X10" s="438"/>
      <c r="Y10" s="438"/>
      <c r="Z10" s="438"/>
      <c r="AA10" s="438"/>
      <c r="AB10" s="438"/>
      <c r="AC10" s="438"/>
      <c r="AD10" s="438"/>
      <c r="AE10" s="438"/>
      <c r="AF10" s="438"/>
      <c r="AG10" s="438"/>
      <c r="AH10" s="438"/>
      <c r="AI10" s="438"/>
      <c r="AJ10" s="438"/>
      <c r="AK10" s="309"/>
      <c r="AL10" s="309"/>
      <c r="AM10" s="309"/>
    </row>
    <row r="11" spans="1:64" s="248" customFormat="1" ht="15" customHeight="1" x14ac:dyDescent="0.35">
      <c r="A11" s="231"/>
      <c r="B11" s="231"/>
      <c r="C11" s="246"/>
      <c r="D11" s="249"/>
      <c r="E11" s="309"/>
      <c r="F11" s="309"/>
      <c r="G11" s="309"/>
      <c r="H11" s="309"/>
      <c r="I11" s="309"/>
      <c r="J11" s="309"/>
      <c r="K11" s="309"/>
      <c r="L11" s="309"/>
      <c r="M11" s="314"/>
      <c r="N11" s="309"/>
      <c r="O11" s="314"/>
      <c r="P11" s="309"/>
      <c r="Q11" s="309"/>
      <c r="R11" s="309"/>
      <c r="S11" s="309"/>
      <c r="T11" s="309"/>
      <c r="U11" s="309"/>
      <c r="V11" s="309"/>
      <c r="W11" s="314"/>
      <c r="X11" s="309"/>
      <c r="Y11" s="314"/>
      <c r="Z11" s="309"/>
      <c r="AA11" s="309"/>
      <c r="AB11" s="309"/>
      <c r="AC11" s="309"/>
      <c r="AD11" s="309"/>
      <c r="AE11" s="309"/>
      <c r="AF11" s="309"/>
      <c r="AG11" s="309"/>
      <c r="AH11" s="309"/>
      <c r="AI11" s="309"/>
      <c r="AJ11" s="309"/>
      <c r="AK11" s="309"/>
      <c r="AL11" s="309"/>
      <c r="AM11" s="309"/>
    </row>
    <row r="12" spans="1:64" ht="47" customHeight="1" x14ac:dyDescent="0.2">
      <c r="A12" s="445" t="s">
        <v>14</v>
      </c>
      <c r="B12" s="445"/>
      <c r="C12" s="445"/>
      <c r="D12" s="445"/>
      <c r="E12" s="445"/>
      <c r="F12" s="445"/>
      <c r="G12" s="445"/>
      <c r="H12" s="445"/>
      <c r="I12" s="445"/>
      <c r="J12" s="445"/>
      <c r="K12" s="445"/>
      <c r="L12" s="450" t="s">
        <v>15</v>
      </c>
      <c r="M12" s="450"/>
      <c r="N12" s="450"/>
      <c r="O12" s="450"/>
      <c r="P12" s="450"/>
      <c r="Q12" s="450"/>
      <c r="R12" s="459" t="s">
        <v>16</v>
      </c>
      <c r="S12" s="459"/>
      <c r="T12" s="459"/>
      <c r="U12" s="459"/>
      <c r="V12" s="459"/>
      <c r="W12" s="459"/>
      <c r="X12" s="459"/>
      <c r="Y12" s="459"/>
      <c r="Z12" s="459"/>
      <c r="AA12" s="459"/>
      <c r="AB12" s="459"/>
      <c r="AC12" s="459"/>
      <c r="AD12" s="459"/>
      <c r="AE12" s="459"/>
      <c r="AF12" s="461" t="s">
        <v>17</v>
      </c>
      <c r="AG12" s="461"/>
      <c r="AH12" s="461"/>
      <c r="AI12" s="461"/>
      <c r="AJ12" s="461"/>
      <c r="AK12" s="461"/>
      <c r="AL12" s="439" t="s">
        <v>18</v>
      </c>
      <c r="AM12" s="440" t="s">
        <v>19</v>
      </c>
      <c r="AN12" s="537" t="s">
        <v>20</v>
      </c>
      <c r="AO12" s="538"/>
      <c r="AP12" s="538"/>
      <c r="AQ12" s="538"/>
      <c r="AR12" s="538"/>
      <c r="AS12" s="538"/>
      <c r="AT12" s="538"/>
      <c r="AU12" s="538"/>
      <c r="AV12" s="538"/>
      <c r="AW12" s="538"/>
      <c r="AX12" s="538"/>
      <c r="AY12" s="538"/>
      <c r="AZ12" s="538"/>
      <c r="BA12" s="538"/>
      <c r="BB12" s="538"/>
      <c r="BC12" s="538"/>
      <c r="BD12" s="538"/>
      <c r="BE12" s="538"/>
      <c r="BF12" s="538"/>
      <c r="BG12" s="538"/>
      <c r="BH12" s="538"/>
      <c r="BI12" s="539" t="s">
        <v>21</v>
      </c>
    </row>
    <row r="13" spans="1:64" ht="27.75" customHeight="1" x14ac:dyDescent="0.2">
      <c r="A13" s="452" t="s">
        <v>22</v>
      </c>
      <c r="B13" s="452"/>
      <c r="C13" s="452" t="s">
        <v>23</v>
      </c>
      <c r="D13" s="445" t="s">
        <v>24</v>
      </c>
      <c r="E13" s="445" t="s">
        <v>25</v>
      </c>
      <c r="F13" s="445" t="s">
        <v>26</v>
      </c>
      <c r="G13" s="453" t="s">
        <v>27</v>
      </c>
      <c r="H13" s="454" t="s">
        <v>28</v>
      </c>
      <c r="I13" s="445" t="s">
        <v>29</v>
      </c>
      <c r="J13" s="445" t="s">
        <v>30</v>
      </c>
      <c r="K13" s="445" t="s">
        <v>31</v>
      </c>
      <c r="L13" s="450" t="s">
        <v>32</v>
      </c>
      <c r="M13" s="451" t="s">
        <v>33</v>
      </c>
      <c r="N13" s="450" t="s">
        <v>34</v>
      </c>
      <c r="O13" s="451" t="s">
        <v>35</v>
      </c>
      <c r="P13" s="450" t="s">
        <v>36</v>
      </c>
      <c r="Q13" s="458" t="s">
        <v>37</v>
      </c>
      <c r="R13" s="459" t="s">
        <v>38</v>
      </c>
      <c r="S13" s="460" t="s">
        <v>39</v>
      </c>
      <c r="T13" s="460"/>
      <c r="U13" s="459" t="s">
        <v>40</v>
      </c>
      <c r="V13" s="459" t="s">
        <v>997</v>
      </c>
      <c r="W13" s="459"/>
      <c r="X13" s="459" t="s">
        <v>41</v>
      </c>
      <c r="Y13" s="459"/>
      <c r="Z13" s="459" t="s">
        <v>42</v>
      </c>
      <c r="AA13" s="459"/>
      <c r="AB13" s="556" t="s">
        <v>43</v>
      </c>
      <c r="AC13" s="557"/>
      <c r="AD13" s="558"/>
      <c r="AE13" s="459" t="s">
        <v>44</v>
      </c>
      <c r="AF13" s="461" t="s">
        <v>32</v>
      </c>
      <c r="AG13" s="463" t="s">
        <v>33</v>
      </c>
      <c r="AH13" s="461" t="s">
        <v>34</v>
      </c>
      <c r="AI13" s="461" t="s">
        <v>35</v>
      </c>
      <c r="AJ13" s="465" t="s">
        <v>45</v>
      </c>
      <c r="AK13" s="465" t="s">
        <v>46</v>
      </c>
      <c r="AL13" s="439"/>
      <c r="AM13" s="440"/>
      <c r="AN13" s="540" t="s">
        <v>47</v>
      </c>
      <c r="AO13" s="538" t="s">
        <v>48</v>
      </c>
      <c r="AP13" s="538" t="s">
        <v>49</v>
      </c>
      <c r="AQ13" s="538"/>
      <c r="AR13" s="538"/>
      <c r="AS13" s="541" t="s">
        <v>50</v>
      </c>
      <c r="AT13" s="538"/>
      <c r="AU13" s="538"/>
      <c r="AV13" s="538" t="s">
        <v>51</v>
      </c>
      <c r="AW13" s="538"/>
      <c r="AX13" s="538"/>
      <c r="AY13" s="538" t="s">
        <v>52</v>
      </c>
      <c r="AZ13" s="538"/>
      <c r="BA13" s="538"/>
      <c r="BB13" s="538" t="s">
        <v>53</v>
      </c>
      <c r="BC13" s="538"/>
      <c r="BD13" s="538"/>
      <c r="BE13" s="538" t="s">
        <v>54</v>
      </c>
      <c r="BF13" s="538"/>
      <c r="BG13" s="538"/>
      <c r="BH13" s="538" t="s">
        <v>55</v>
      </c>
      <c r="BI13" s="539"/>
    </row>
    <row r="14" spans="1:64" s="253" customFormat="1" ht="60" customHeight="1" x14ac:dyDescent="0.35">
      <c r="A14" s="251" t="s">
        <v>56</v>
      </c>
      <c r="B14" s="251" t="s">
        <v>57</v>
      </c>
      <c r="C14" s="452"/>
      <c r="D14" s="445"/>
      <c r="E14" s="445"/>
      <c r="F14" s="445"/>
      <c r="G14" s="445"/>
      <c r="H14" s="454"/>
      <c r="I14" s="445"/>
      <c r="J14" s="445"/>
      <c r="K14" s="445"/>
      <c r="L14" s="450"/>
      <c r="M14" s="451"/>
      <c r="N14" s="450"/>
      <c r="O14" s="451"/>
      <c r="P14" s="450"/>
      <c r="Q14" s="458"/>
      <c r="R14" s="459"/>
      <c r="S14" s="318" t="s">
        <v>58</v>
      </c>
      <c r="T14" s="318" t="s">
        <v>59</v>
      </c>
      <c r="U14" s="459"/>
      <c r="V14" s="462" t="s">
        <v>60</v>
      </c>
      <c r="W14" s="462"/>
      <c r="X14" s="462" t="s">
        <v>61</v>
      </c>
      <c r="Y14" s="462"/>
      <c r="Z14" s="318" t="s">
        <v>62</v>
      </c>
      <c r="AA14" s="317" t="s">
        <v>63</v>
      </c>
      <c r="AB14" s="317" t="s">
        <v>64</v>
      </c>
      <c r="AC14" s="317" t="s">
        <v>65</v>
      </c>
      <c r="AD14" s="252" t="s">
        <v>66</v>
      </c>
      <c r="AE14" s="459"/>
      <c r="AF14" s="461"/>
      <c r="AG14" s="464"/>
      <c r="AH14" s="461"/>
      <c r="AI14" s="461"/>
      <c r="AJ14" s="465"/>
      <c r="AK14" s="465"/>
      <c r="AL14" s="439"/>
      <c r="AM14" s="440"/>
      <c r="AN14" s="540" t="s">
        <v>47</v>
      </c>
      <c r="AO14" s="538"/>
      <c r="AP14" s="250" t="s">
        <v>67</v>
      </c>
      <c r="AQ14" s="250" t="s">
        <v>68</v>
      </c>
      <c r="AR14" s="250" t="s">
        <v>69</v>
      </c>
      <c r="AS14" s="250" t="s">
        <v>67</v>
      </c>
      <c r="AT14" s="250" t="s">
        <v>68</v>
      </c>
      <c r="AU14" s="250" t="s">
        <v>69</v>
      </c>
      <c r="AV14" s="250" t="s">
        <v>67</v>
      </c>
      <c r="AW14" s="250" t="s">
        <v>68</v>
      </c>
      <c r="AX14" s="250" t="s">
        <v>69</v>
      </c>
      <c r="AY14" s="250" t="s">
        <v>67</v>
      </c>
      <c r="AZ14" s="250" t="s">
        <v>68</v>
      </c>
      <c r="BA14" s="250" t="s">
        <v>69</v>
      </c>
      <c r="BB14" s="250" t="s">
        <v>67</v>
      </c>
      <c r="BC14" s="250" t="s">
        <v>68</v>
      </c>
      <c r="BD14" s="250" t="s">
        <v>69</v>
      </c>
      <c r="BE14" s="250" t="s">
        <v>67</v>
      </c>
      <c r="BF14" s="250" t="s">
        <v>68</v>
      </c>
      <c r="BG14" s="250" t="s">
        <v>69</v>
      </c>
      <c r="BH14" s="538"/>
      <c r="BI14" s="539"/>
    </row>
    <row r="15" spans="1:64" ht="55.5" customHeight="1" x14ac:dyDescent="0.2">
      <c r="A15" s="467" t="s">
        <v>9</v>
      </c>
      <c r="B15" s="426"/>
      <c r="C15" s="468" t="s">
        <v>70</v>
      </c>
      <c r="D15" s="427" t="s">
        <v>71</v>
      </c>
      <c r="E15" s="427" t="s">
        <v>72</v>
      </c>
      <c r="F15" s="258" t="s">
        <v>73</v>
      </c>
      <c r="G15" s="259" t="s">
        <v>74</v>
      </c>
      <c r="H15" s="431" t="s">
        <v>75</v>
      </c>
      <c r="I15" s="466" t="s">
        <v>76</v>
      </c>
      <c r="J15" s="431" t="s">
        <v>77</v>
      </c>
      <c r="K15" s="431" t="s">
        <v>78</v>
      </c>
      <c r="L15" s="431" t="s">
        <v>79</v>
      </c>
      <c r="M15" s="430">
        <f>VLOOKUP(L15,'[2]Datos Validacion'!$C$6:$D$10,2,0)</f>
        <v>0.6</v>
      </c>
      <c r="N15" s="434" t="s">
        <v>80</v>
      </c>
      <c r="O15" s="436">
        <f>VLOOKUP(N15,'[2]Datos Validacion'!$E$6:$F$15,2,0)</f>
        <v>0.8</v>
      </c>
      <c r="P15" s="470" t="s">
        <v>81</v>
      </c>
      <c r="Q15" s="471" t="s">
        <v>82</v>
      </c>
      <c r="R15" s="265" t="s">
        <v>83</v>
      </c>
      <c r="S15" s="255" t="s">
        <v>84</v>
      </c>
      <c r="T15" s="257" t="s">
        <v>85</v>
      </c>
      <c r="U15" s="255" t="s">
        <v>86</v>
      </c>
      <c r="V15" s="255" t="s">
        <v>87</v>
      </c>
      <c r="W15" s="260">
        <f>VLOOKUP(V15,'[2]Datos Validacion'!$K$6:$L$8,2,0)</f>
        <v>0.25</v>
      </c>
      <c r="X15" s="257" t="s">
        <v>88</v>
      </c>
      <c r="Y15" s="260">
        <f>VLOOKUP(X15,'[2]Datos Validacion'!$M$6:$N$7,2,0)</f>
        <v>0.15</v>
      </c>
      <c r="Z15" s="255" t="s">
        <v>89</v>
      </c>
      <c r="AA15" s="472" t="s">
        <v>90</v>
      </c>
      <c r="AB15" s="255" t="s">
        <v>91</v>
      </c>
      <c r="AC15" s="266" t="s">
        <v>92</v>
      </c>
      <c r="AD15" s="267" t="s">
        <v>93</v>
      </c>
      <c r="AE15" s="268">
        <f t="shared" ref="AE15:AE48" si="0">+W15+Y15</f>
        <v>0.4</v>
      </c>
      <c r="AF15" s="269" t="str">
        <f t="shared" ref="AF15:AF24" si="1">IF(AG15&lt;=20%,"MUY BAJA",IF(AG15&lt;=40%,"BAJA",IF(AG15&lt;=60%,"MEDIA",IF(AG15&lt;=80%,"ALTA","MUY ALTA"))))</f>
        <v>BAJA</v>
      </c>
      <c r="AG15" s="269">
        <f>IF(OR(V15="prevenir",V15="detectar"),(M15-(M15*AE15)), M15)</f>
        <v>0.36</v>
      </c>
      <c r="AH15" s="473" t="str">
        <f>IF(AI15&lt;=20%,"LEVE",IF(AI15&lt;=40%,"MENOR",IF(AI15&lt;=60%,"MODERADO",IF(AI15&lt;=80%,"MAYOR","CATASTROFICO"))))</f>
        <v>MAYOR</v>
      </c>
      <c r="AI15" s="473">
        <f>IF(V15="corregir",(O15-(O15*AE15)), O15)</f>
        <v>0.8</v>
      </c>
      <c r="AJ15" s="471" t="s">
        <v>94</v>
      </c>
      <c r="AK15" s="431" t="s">
        <v>95</v>
      </c>
      <c r="AL15" s="441" t="s">
        <v>96</v>
      </c>
      <c r="AM15" s="469"/>
      <c r="AN15" s="428">
        <v>46147</v>
      </c>
      <c r="AO15" s="545" t="s">
        <v>97</v>
      </c>
      <c r="AP15" s="423"/>
      <c r="AQ15" s="423" t="s">
        <v>98</v>
      </c>
      <c r="AR15" s="466" t="s">
        <v>99</v>
      </c>
      <c r="AS15" s="423" t="s">
        <v>98</v>
      </c>
      <c r="AT15" s="534"/>
      <c r="AU15" s="466" t="s">
        <v>100</v>
      </c>
      <c r="AV15" s="423" t="s">
        <v>98</v>
      </c>
      <c r="AW15" s="534"/>
      <c r="AX15" s="466" t="s">
        <v>101</v>
      </c>
      <c r="AY15" s="441" t="s">
        <v>98</v>
      </c>
      <c r="AZ15" s="534"/>
      <c r="BA15" s="466" t="s">
        <v>102</v>
      </c>
      <c r="BB15" s="423" t="s">
        <v>98</v>
      </c>
      <c r="BC15" s="534"/>
      <c r="BD15" s="466" t="s">
        <v>998</v>
      </c>
      <c r="BE15" s="423" t="s">
        <v>98</v>
      </c>
      <c r="BF15" s="534"/>
      <c r="BG15" s="466" t="s">
        <v>102</v>
      </c>
      <c r="BH15" s="545" t="s">
        <v>103</v>
      </c>
      <c r="BI15" s="542" t="s">
        <v>1007</v>
      </c>
    </row>
    <row r="16" spans="1:64" ht="61" customHeight="1" x14ac:dyDescent="0.2">
      <c r="A16" s="467"/>
      <c r="B16" s="426"/>
      <c r="C16" s="468"/>
      <c r="D16" s="427"/>
      <c r="E16" s="427"/>
      <c r="F16" s="258" t="s">
        <v>73</v>
      </c>
      <c r="G16" s="259" t="s">
        <v>104</v>
      </c>
      <c r="H16" s="431"/>
      <c r="I16" s="466"/>
      <c r="J16" s="431"/>
      <c r="K16" s="431"/>
      <c r="L16" s="431"/>
      <c r="M16" s="430"/>
      <c r="N16" s="434"/>
      <c r="O16" s="436"/>
      <c r="P16" s="470"/>
      <c r="Q16" s="471"/>
      <c r="R16" s="265" t="s">
        <v>105</v>
      </c>
      <c r="S16" s="255" t="s">
        <v>84</v>
      </c>
      <c r="T16" s="257" t="s">
        <v>106</v>
      </c>
      <c r="U16" s="255" t="s">
        <v>86</v>
      </c>
      <c r="V16" s="255" t="s">
        <v>87</v>
      </c>
      <c r="W16" s="260">
        <f>VLOOKUP(V16,'[2]Datos Validacion'!$K$6:$L$8,2,0)</f>
        <v>0.25</v>
      </c>
      <c r="X16" s="257" t="s">
        <v>88</v>
      </c>
      <c r="Y16" s="260">
        <f>VLOOKUP(X16,'[2]Datos Validacion'!$M$6:$N$7,2,0)</f>
        <v>0.15</v>
      </c>
      <c r="Z16" s="255" t="s">
        <v>89</v>
      </c>
      <c r="AA16" s="472"/>
      <c r="AB16" s="255" t="s">
        <v>91</v>
      </c>
      <c r="AC16" s="266" t="s">
        <v>92</v>
      </c>
      <c r="AD16" s="267" t="s">
        <v>107</v>
      </c>
      <c r="AE16" s="268">
        <f t="shared" si="0"/>
        <v>0.4</v>
      </c>
      <c r="AF16" s="269" t="str">
        <f t="shared" si="1"/>
        <v>BAJA</v>
      </c>
      <c r="AG16" s="269">
        <f>+AG15-(AG15*AE16)</f>
        <v>0.216</v>
      </c>
      <c r="AH16" s="473"/>
      <c r="AI16" s="473"/>
      <c r="AJ16" s="471"/>
      <c r="AK16" s="431"/>
      <c r="AL16" s="441"/>
      <c r="AM16" s="469"/>
      <c r="AN16" s="424"/>
      <c r="AO16" s="545"/>
      <c r="AP16" s="424"/>
      <c r="AQ16" s="424"/>
      <c r="AR16" s="466"/>
      <c r="AS16" s="424"/>
      <c r="AT16" s="535"/>
      <c r="AU16" s="466"/>
      <c r="AV16" s="424"/>
      <c r="AW16" s="535"/>
      <c r="AX16" s="466"/>
      <c r="AY16" s="441"/>
      <c r="AZ16" s="535"/>
      <c r="BA16" s="466"/>
      <c r="BB16" s="424"/>
      <c r="BC16" s="535"/>
      <c r="BD16" s="466"/>
      <c r="BE16" s="424"/>
      <c r="BF16" s="535"/>
      <c r="BG16" s="466"/>
      <c r="BH16" s="545"/>
      <c r="BI16" s="543"/>
    </row>
    <row r="17" spans="1:61" ht="118.5" customHeight="1" x14ac:dyDescent="0.2">
      <c r="A17" s="467"/>
      <c r="B17" s="426"/>
      <c r="C17" s="468"/>
      <c r="D17" s="427"/>
      <c r="E17" s="427"/>
      <c r="F17" s="258" t="s">
        <v>73</v>
      </c>
      <c r="G17" s="271" t="s">
        <v>108</v>
      </c>
      <c r="H17" s="431"/>
      <c r="I17" s="466"/>
      <c r="J17" s="431"/>
      <c r="K17" s="431"/>
      <c r="L17" s="431"/>
      <c r="M17" s="430"/>
      <c r="N17" s="434"/>
      <c r="O17" s="436"/>
      <c r="P17" s="470"/>
      <c r="Q17" s="471"/>
      <c r="R17" s="265" t="s">
        <v>109</v>
      </c>
      <c r="S17" s="255" t="s">
        <v>84</v>
      </c>
      <c r="T17" s="257" t="s">
        <v>106</v>
      </c>
      <c r="U17" s="255" t="s">
        <v>86</v>
      </c>
      <c r="V17" s="255" t="s">
        <v>87</v>
      </c>
      <c r="W17" s="260">
        <f>VLOOKUP(V17,'[2]Datos Validacion'!$K$6:$L$8,2,0)</f>
        <v>0.25</v>
      </c>
      <c r="X17" s="257" t="s">
        <v>88</v>
      </c>
      <c r="Y17" s="260">
        <f>VLOOKUP(X17,'[2]Datos Validacion'!$M$6:$N$7,2,0)</f>
        <v>0.15</v>
      </c>
      <c r="Z17" s="255" t="s">
        <v>89</v>
      </c>
      <c r="AA17" s="259" t="s">
        <v>110</v>
      </c>
      <c r="AB17" s="255" t="s">
        <v>91</v>
      </c>
      <c r="AC17" s="266" t="s">
        <v>111</v>
      </c>
      <c r="AD17" s="267" t="s">
        <v>112</v>
      </c>
      <c r="AE17" s="268">
        <f t="shared" si="0"/>
        <v>0.4</v>
      </c>
      <c r="AF17" s="269" t="str">
        <f t="shared" si="1"/>
        <v>MUY BAJA</v>
      </c>
      <c r="AG17" s="272">
        <f>+AG16-(AG16*AE17)</f>
        <v>0.12959999999999999</v>
      </c>
      <c r="AH17" s="473"/>
      <c r="AI17" s="473"/>
      <c r="AJ17" s="471"/>
      <c r="AK17" s="431"/>
      <c r="AL17" s="441"/>
      <c r="AM17" s="469"/>
      <c r="AN17" s="486"/>
      <c r="AO17" s="545"/>
      <c r="AP17" s="486"/>
      <c r="AQ17" s="486"/>
      <c r="AR17" s="466"/>
      <c r="AS17" s="486"/>
      <c r="AT17" s="536"/>
      <c r="AU17" s="466"/>
      <c r="AV17" s="486"/>
      <c r="AW17" s="536"/>
      <c r="AX17" s="466"/>
      <c r="AY17" s="441"/>
      <c r="AZ17" s="536"/>
      <c r="BA17" s="466"/>
      <c r="BB17" s="486"/>
      <c r="BC17" s="536"/>
      <c r="BD17" s="466"/>
      <c r="BE17" s="486"/>
      <c r="BF17" s="536"/>
      <c r="BG17" s="466"/>
      <c r="BH17" s="545"/>
      <c r="BI17" s="544"/>
    </row>
    <row r="18" spans="1:61" ht="51.5" customHeight="1" x14ac:dyDescent="0.2">
      <c r="A18" s="467" t="s">
        <v>9</v>
      </c>
      <c r="B18" s="426"/>
      <c r="C18" s="468" t="s">
        <v>113</v>
      </c>
      <c r="D18" s="431" t="s">
        <v>114</v>
      </c>
      <c r="E18" s="431" t="s">
        <v>115</v>
      </c>
      <c r="F18" s="431" t="s">
        <v>73</v>
      </c>
      <c r="G18" s="472" t="s">
        <v>116</v>
      </c>
      <c r="H18" s="431" t="s">
        <v>117</v>
      </c>
      <c r="I18" s="475" t="s">
        <v>118</v>
      </c>
      <c r="J18" s="431" t="s">
        <v>77</v>
      </c>
      <c r="K18" s="431" t="s">
        <v>119</v>
      </c>
      <c r="L18" s="431" t="s">
        <v>120</v>
      </c>
      <c r="M18" s="430">
        <f>VLOOKUP(L18,'[2]Datos Validacion'!$C$6:$D$10,2,0)</f>
        <v>0.4</v>
      </c>
      <c r="N18" s="434" t="s">
        <v>80</v>
      </c>
      <c r="O18" s="436">
        <f>VLOOKUP(N18,'[2]Datos Validacion'!$E$6:$F$15,2,0)</f>
        <v>0.8</v>
      </c>
      <c r="P18" s="470" t="s">
        <v>81</v>
      </c>
      <c r="Q18" s="471" t="s">
        <v>94</v>
      </c>
      <c r="R18" s="265" t="s">
        <v>121</v>
      </c>
      <c r="S18" s="255" t="s">
        <v>84</v>
      </c>
      <c r="T18" s="257" t="s">
        <v>122</v>
      </c>
      <c r="U18" s="255" t="s">
        <v>86</v>
      </c>
      <c r="V18" s="255" t="s">
        <v>87</v>
      </c>
      <c r="W18" s="260">
        <f>VLOOKUP(V18,'[2]Datos Validacion'!$K$6:$L$8,2,0)</f>
        <v>0.25</v>
      </c>
      <c r="X18" s="257" t="s">
        <v>88</v>
      </c>
      <c r="Y18" s="260">
        <f>VLOOKUP(X18,'[2]Datos Validacion'!$M$6:$N$7,2,0)</f>
        <v>0.15</v>
      </c>
      <c r="Z18" s="255" t="s">
        <v>89</v>
      </c>
      <c r="AA18" s="259" t="s">
        <v>123</v>
      </c>
      <c r="AB18" s="255" t="s">
        <v>91</v>
      </c>
      <c r="AC18" s="266" t="s">
        <v>124</v>
      </c>
      <c r="AD18" s="267" t="s">
        <v>93</v>
      </c>
      <c r="AE18" s="268">
        <f t="shared" si="0"/>
        <v>0.4</v>
      </c>
      <c r="AF18" s="269" t="str">
        <f t="shared" si="1"/>
        <v>BAJA</v>
      </c>
      <c r="AG18" s="269">
        <f>IF(OR(V18="prevenir",V18="detectar"),(M18-(M18*AE18)), M18)</f>
        <v>0.24</v>
      </c>
      <c r="AH18" s="473" t="str">
        <f>IF(AI18&lt;=20%,"LEVE",IF(AI18&lt;=40%,"MENOR",IF(AI18&lt;=60%,"MODERADO",IF(AI18&lt;=80%,"MAYOR","CATASTROFICO"))))</f>
        <v>MAYOR</v>
      </c>
      <c r="AI18" s="473">
        <f>IF(V18="corregir",(O18-(O18*AE18)), O18)</f>
        <v>0.8</v>
      </c>
      <c r="AJ18" s="471" t="s">
        <v>94</v>
      </c>
      <c r="AK18" s="431" t="s">
        <v>95</v>
      </c>
      <c r="AL18" s="441" t="s">
        <v>125</v>
      </c>
      <c r="AM18" s="469"/>
      <c r="AN18" s="428">
        <v>46149</v>
      </c>
      <c r="AO18" s="421" t="s">
        <v>126</v>
      </c>
      <c r="AP18" s="423"/>
      <c r="AQ18" s="423" t="s">
        <v>98</v>
      </c>
      <c r="AR18" s="431" t="s">
        <v>127</v>
      </c>
      <c r="AS18" s="423" t="s">
        <v>98</v>
      </c>
      <c r="AT18" s="423"/>
      <c r="AU18" s="421" t="s">
        <v>128</v>
      </c>
      <c r="AV18" s="423" t="s">
        <v>98</v>
      </c>
      <c r="AW18" s="423"/>
      <c r="AX18" s="421" t="s">
        <v>129</v>
      </c>
      <c r="AY18" s="423"/>
      <c r="AZ18" s="423" t="s">
        <v>98</v>
      </c>
      <c r="BA18" s="421" t="s">
        <v>130</v>
      </c>
      <c r="BB18" s="423" t="s">
        <v>98</v>
      </c>
      <c r="BC18" s="423"/>
      <c r="BD18" s="421" t="s">
        <v>131</v>
      </c>
      <c r="BE18" s="423"/>
      <c r="BF18" s="423" t="s">
        <v>98</v>
      </c>
      <c r="BG18" s="421" t="s">
        <v>132</v>
      </c>
      <c r="BH18" s="421"/>
      <c r="BI18" s="542" t="s">
        <v>1008</v>
      </c>
    </row>
    <row r="19" spans="1:61" ht="51.5" customHeight="1" x14ac:dyDescent="0.2">
      <c r="A19" s="467"/>
      <c r="B19" s="426"/>
      <c r="C19" s="468"/>
      <c r="D19" s="431"/>
      <c r="E19" s="431"/>
      <c r="F19" s="431"/>
      <c r="G19" s="472"/>
      <c r="H19" s="431"/>
      <c r="I19" s="475"/>
      <c r="J19" s="431"/>
      <c r="K19" s="431"/>
      <c r="L19" s="431"/>
      <c r="M19" s="430"/>
      <c r="N19" s="434"/>
      <c r="O19" s="436"/>
      <c r="P19" s="470"/>
      <c r="Q19" s="471"/>
      <c r="R19" s="265" t="s">
        <v>133</v>
      </c>
      <c r="S19" s="255" t="s">
        <v>84</v>
      </c>
      <c r="T19" s="257" t="s">
        <v>134</v>
      </c>
      <c r="U19" s="255" t="s">
        <v>86</v>
      </c>
      <c r="V19" s="255" t="s">
        <v>87</v>
      </c>
      <c r="W19" s="260">
        <f>VLOOKUP(V19,'[2]Datos Validacion'!$K$6:$L$8,2,0)</f>
        <v>0.25</v>
      </c>
      <c r="X19" s="257" t="s">
        <v>88</v>
      </c>
      <c r="Y19" s="260">
        <f>VLOOKUP(X19,'[2]Datos Validacion'!$M$6:$N$7,2,0)</f>
        <v>0.15</v>
      </c>
      <c r="Z19" s="255" t="s">
        <v>89</v>
      </c>
      <c r="AA19" s="259" t="s">
        <v>123</v>
      </c>
      <c r="AB19" s="255" t="s">
        <v>91</v>
      </c>
      <c r="AC19" s="274" t="s">
        <v>135</v>
      </c>
      <c r="AD19" s="267" t="s">
        <v>107</v>
      </c>
      <c r="AE19" s="268">
        <f t="shared" si="0"/>
        <v>0.4</v>
      </c>
      <c r="AF19" s="269" t="str">
        <f t="shared" si="1"/>
        <v>MUY BAJA</v>
      </c>
      <c r="AG19" s="269">
        <f>+AG18-(AG18*AE19)</f>
        <v>0.14399999999999999</v>
      </c>
      <c r="AH19" s="473"/>
      <c r="AI19" s="473"/>
      <c r="AJ19" s="471"/>
      <c r="AK19" s="431"/>
      <c r="AL19" s="474"/>
      <c r="AM19" s="469"/>
      <c r="AN19" s="424"/>
      <c r="AO19" s="422"/>
      <c r="AP19" s="424"/>
      <c r="AQ19" s="424"/>
      <c r="AR19" s="431"/>
      <c r="AS19" s="424"/>
      <c r="AT19" s="424"/>
      <c r="AU19" s="422"/>
      <c r="AV19" s="424"/>
      <c r="AW19" s="424"/>
      <c r="AX19" s="422"/>
      <c r="AY19" s="424"/>
      <c r="AZ19" s="424"/>
      <c r="BA19" s="422"/>
      <c r="BB19" s="424"/>
      <c r="BC19" s="424"/>
      <c r="BD19" s="422"/>
      <c r="BE19" s="424"/>
      <c r="BF19" s="424"/>
      <c r="BG19" s="422"/>
      <c r="BH19" s="422"/>
      <c r="BI19" s="543"/>
    </row>
    <row r="20" spans="1:61" ht="51.5" customHeight="1" x14ac:dyDescent="0.2">
      <c r="A20" s="467"/>
      <c r="B20" s="426"/>
      <c r="C20" s="468"/>
      <c r="D20" s="431"/>
      <c r="E20" s="431"/>
      <c r="F20" s="431"/>
      <c r="G20" s="472"/>
      <c r="H20" s="431"/>
      <c r="I20" s="475"/>
      <c r="J20" s="431"/>
      <c r="K20" s="431"/>
      <c r="L20" s="431"/>
      <c r="M20" s="430"/>
      <c r="N20" s="434"/>
      <c r="O20" s="436"/>
      <c r="P20" s="470"/>
      <c r="Q20" s="471"/>
      <c r="R20" s="265" t="s">
        <v>136</v>
      </c>
      <c r="S20" s="255" t="s">
        <v>84</v>
      </c>
      <c r="T20" s="257" t="s">
        <v>137</v>
      </c>
      <c r="U20" s="255" t="s">
        <v>86</v>
      </c>
      <c r="V20" s="255" t="s">
        <v>87</v>
      </c>
      <c r="W20" s="260">
        <f>VLOOKUP(V20,'[2]Datos Validacion'!$K$6:$L$8,2,0)</f>
        <v>0.25</v>
      </c>
      <c r="X20" s="257" t="s">
        <v>88</v>
      </c>
      <c r="Y20" s="260">
        <f>VLOOKUP(X20,'[2]Datos Validacion'!$M$6:$N$7,2,0)</f>
        <v>0.15</v>
      </c>
      <c r="Z20" s="255" t="s">
        <v>89</v>
      </c>
      <c r="AA20" s="259" t="s">
        <v>138</v>
      </c>
      <c r="AB20" s="255" t="s">
        <v>91</v>
      </c>
      <c r="AC20" s="266" t="s">
        <v>139</v>
      </c>
      <c r="AD20" s="267" t="s">
        <v>112</v>
      </c>
      <c r="AE20" s="268">
        <f t="shared" si="0"/>
        <v>0.4</v>
      </c>
      <c r="AF20" s="269" t="str">
        <f t="shared" si="1"/>
        <v>MUY BAJA</v>
      </c>
      <c r="AG20" s="269">
        <f>+AG19-(AG19*AE20)</f>
        <v>8.6399999999999991E-2</v>
      </c>
      <c r="AH20" s="473"/>
      <c r="AI20" s="473"/>
      <c r="AJ20" s="471"/>
      <c r="AK20" s="431"/>
      <c r="AL20" s="474"/>
      <c r="AM20" s="469"/>
      <c r="AN20" s="424"/>
      <c r="AO20" s="422"/>
      <c r="AP20" s="424"/>
      <c r="AQ20" s="424"/>
      <c r="AR20" s="431"/>
      <c r="AS20" s="424"/>
      <c r="AT20" s="424"/>
      <c r="AU20" s="422"/>
      <c r="AV20" s="424"/>
      <c r="AW20" s="424"/>
      <c r="AX20" s="422"/>
      <c r="AY20" s="424"/>
      <c r="AZ20" s="424"/>
      <c r="BA20" s="422"/>
      <c r="BB20" s="424"/>
      <c r="BC20" s="424"/>
      <c r="BD20" s="422"/>
      <c r="BE20" s="424"/>
      <c r="BF20" s="424"/>
      <c r="BG20" s="422"/>
      <c r="BH20" s="422"/>
      <c r="BI20" s="543"/>
    </row>
    <row r="21" spans="1:61" ht="51.5" customHeight="1" x14ac:dyDescent="0.2">
      <c r="A21" s="467"/>
      <c r="B21" s="426"/>
      <c r="C21" s="468"/>
      <c r="D21" s="431"/>
      <c r="E21" s="431"/>
      <c r="F21" s="431" t="s">
        <v>73</v>
      </c>
      <c r="G21" s="472" t="s">
        <v>140</v>
      </c>
      <c r="H21" s="431"/>
      <c r="I21" s="475"/>
      <c r="J21" s="431"/>
      <c r="K21" s="431"/>
      <c r="L21" s="431"/>
      <c r="M21" s="430"/>
      <c r="N21" s="434"/>
      <c r="O21" s="436"/>
      <c r="P21" s="470"/>
      <c r="Q21" s="471"/>
      <c r="R21" s="265" t="s">
        <v>141</v>
      </c>
      <c r="S21" s="255" t="s">
        <v>84</v>
      </c>
      <c r="T21" s="257" t="s">
        <v>142</v>
      </c>
      <c r="U21" s="255" t="s">
        <v>86</v>
      </c>
      <c r="V21" s="255" t="s">
        <v>87</v>
      </c>
      <c r="W21" s="260">
        <f>VLOOKUP(V21,'[2]Datos Validacion'!$K$6:$L$8,2,0)</f>
        <v>0.25</v>
      </c>
      <c r="X21" s="257" t="s">
        <v>88</v>
      </c>
      <c r="Y21" s="260">
        <f>VLOOKUP(X21,'[2]Datos Validacion'!$M$6:$N$7,2,0)</f>
        <v>0.15</v>
      </c>
      <c r="Z21" s="255" t="s">
        <v>89</v>
      </c>
      <c r="AA21" s="259" t="s">
        <v>123</v>
      </c>
      <c r="AB21" s="255" t="s">
        <v>91</v>
      </c>
      <c r="AC21" s="274" t="s">
        <v>143</v>
      </c>
      <c r="AD21" s="267" t="s">
        <v>144</v>
      </c>
      <c r="AE21" s="268">
        <f t="shared" si="0"/>
        <v>0.4</v>
      </c>
      <c r="AF21" s="269" t="str">
        <f t="shared" si="1"/>
        <v>MUY BAJA</v>
      </c>
      <c r="AG21" s="269">
        <f>+AG20-(AG20*AE21)</f>
        <v>5.183999999999999E-2</v>
      </c>
      <c r="AH21" s="473"/>
      <c r="AI21" s="473"/>
      <c r="AJ21" s="471"/>
      <c r="AK21" s="431"/>
      <c r="AL21" s="474"/>
      <c r="AM21" s="469"/>
      <c r="AN21" s="424"/>
      <c r="AO21" s="422"/>
      <c r="AP21" s="424"/>
      <c r="AQ21" s="424"/>
      <c r="AR21" s="431"/>
      <c r="AS21" s="424"/>
      <c r="AT21" s="424"/>
      <c r="AU21" s="422"/>
      <c r="AV21" s="424"/>
      <c r="AW21" s="424"/>
      <c r="AX21" s="422"/>
      <c r="AY21" s="424"/>
      <c r="AZ21" s="424"/>
      <c r="BA21" s="422"/>
      <c r="BB21" s="424"/>
      <c r="BC21" s="424"/>
      <c r="BD21" s="422"/>
      <c r="BE21" s="424"/>
      <c r="BF21" s="424"/>
      <c r="BG21" s="422"/>
      <c r="BH21" s="422"/>
      <c r="BI21" s="543"/>
    </row>
    <row r="22" spans="1:61" ht="51.5" customHeight="1" x14ac:dyDescent="0.2">
      <c r="A22" s="467"/>
      <c r="B22" s="426"/>
      <c r="C22" s="468"/>
      <c r="D22" s="431"/>
      <c r="E22" s="431"/>
      <c r="F22" s="431"/>
      <c r="G22" s="472"/>
      <c r="H22" s="431"/>
      <c r="I22" s="475"/>
      <c r="J22" s="431"/>
      <c r="K22" s="431"/>
      <c r="L22" s="431"/>
      <c r="M22" s="430"/>
      <c r="N22" s="434"/>
      <c r="O22" s="436"/>
      <c r="P22" s="470"/>
      <c r="Q22" s="471"/>
      <c r="R22" s="265" t="s">
        <v>145</v>
      </c>
      <c r="S22" s="255" t="s">
        <v>84</v>
      </c>
      <c r="T22" s="257" t="s">
        <v>137</v>
      </c>
      <c r="U22" s="255" t="s">
        <v>86</v>
      </c>
      <c r="V22" s="255" t="s">
        <v>87</v>
      </c>
      <c r="W22" s="260">
        <f>VLOOKUP(V22,'[2]Datos Validacion'!$K$6:$L$8,2,0)</f>
        <v>0.25</v>
      </c>
      <c r="X22" s="257" t="s">
        <v>88</v>
      </c>
      <c r="Y22" s="260">
        <f>VLOOKUP(X22,'[2]Datos Validacion'!$M$6:$N$7,2,0)</f>
        <v>0.15</v>
      </c>
      <c r="Z22" s="255" t="s">
        <v>89</v>
      </c>
      <c r="AA22" s="259" t="s">
        <v>123</v>
      </c>
      <c r="AB22" s="255" t="s">
        <v>91</v>
      </c>
      <c r="AC22" s="274" t="s">
        <v>146</v>
      </c>
      <c r="AD22" s="267" t="s">
        <v>147</v>
      </c>
      <c r="AE22" s="268">
        <f t="shared" si="0"/>
        <v>0.4</v>
      </c>
      <c r="AF22" s="269" t="str">
        <f t="shared" si="1"/>
        <v>MUY BAJA</v>
      </c>
      <c r="AG22" s="269">
        <f>+AG21-(AG21*AE22)</f>
        <v>3.1103999999999993E-2</v>
      </c>
      <c r="AH22" s="473"/>
      <c r="AI22" s="473"/>
      <c r="AJ22" s="471"/>
      <c r="AK22" s="431"/>
      <c r="AL22" s="474"/>
      <c r="AM22" s="469"/>
      <c r="AN22" s="424"/>
      <c r="AO22" s="422"/>
      <c r="AP22" s="424"/>
      <c r="AQ22" s="424"/>
      <c r="AR22" s="431"/>
      <c r="AS22" s="424"/>
      <c r="AT22" s="424"/>
      <c r="AU22" s="422"/>
      <c r="AV22" s="424"/>
      <c r="AW22" s="424"/>
      <c r="AX22" s="422"/>
      <c r="AY22" s="424"/>
      <c r="AZ22" s="424"/>
      <c r="BA22" s="422"/>
      <c r="BB22" s="424"/>
      <c r="BC22" s="424"/>
      <c r="BD22" s="422"/>
      <c r="BE22" s="424"/>
      <c r="BF22" s="424"/>
      <c r="BG22" s="422"/>
      <c r="BH22" s="422"/>
      <c r="BI22" s="543"/>
    </row>
    <row r="23" spans="1:61" ht="51.5" customHeight="1" x14ac:dyDescent="0.2">
      <c r="A23" s="467"/>
      <c r="B23" s="426"/>
      <c r="C23" s="468"/>
      <c r="D23" s="431"/>
      <c r="E23" s="431"/>
      <c r="F23" s="431"/>
      <c r="G23" s="472"/>
      <c r="H23" s="431"/>
      <c r="I23" s="475"/>
      <c r="J23" s="431"/>
      <c r="K23" s="431"/>
      <c r="L23" s="431"/>
      <c r="M23" s="430"/>
      <c r="N23" s="434"/>
      <c r="O23" s="436"/>
      <c r="P23" s="470"/>
      <c r="Q23" s="471"/>
      <c r="R23" s="265" t="s">
        <v>148</v>
      </c>
      <c r="S23" s="255" t="s">
        <v>84</v>
      </c>
      <c r="T23" s="257" t="s">
        <v>137</v>
      </c>
      <c r="U23" s="255" t="s">
        <v>86</v>
      </c>
      <c r="V23" s="255" t="s">
        <v>87</v>
      </c>
      <c r="W23" s="260">
        <f>VLOOKUP(V23,'[2]Datos Validacion'!$K$6:$L$8,2,0)</f>
        <v>0.25</v>
      </c>
      <c r="X23" s="257" t="s">
        <v>88</v>
      </c>
      <c r="Y23" s="260">
        <f>VLOOKUP(X23,'[2]Datos Validacion'!$M$6:$N$7,2,0)</f>
        <v>0.15</v>
      </c>
      <c r="Z23" s="255" t="s">
        <v>89</v>
      </c>
      <c r="AA23" s="259" t="s">
        <v>123</v>
      </c>
      <c r="AB23" s="255" t="s">
        <v>91</v>
      </c>
      <c r="AC23" s="274" t="s">
        <v>146</v>
      </c>
      <c r="AD23" s="267" t="s">
        <v>149</v>
      </c>
      <c r="AE23" s="268">
        <f t="shared" si="0"/>
        <v>0.4</v>
      </c>
      <c r="AF23" s="269" t="str">
        <f t="shared" si="1"/>
        <v>MUY BAJA</v>
      </c>
      <c r="AG23" s="272">
        <f>+AG22-(AG22*AE23)</f>
        <v>1.8662399999999996E-2</v>
      </c>
      <c r="AH23" s="473"/>
      <c r="AI23" s="473"/>
      <c r="AJ23" s="471"/>
      <c r="AK23" s="431"/>
      <c r="AL23" s="474"/>
      <c r="AM23" s="469"/>
      <c r="AN23" s="486"/>
      <c r="AO23" s="487"/>
      <c r="AP23" s="486"/>
      <c r="AQ23" s="486"/>
      <c r="AR23" s="431"/>
      <c r="AS23" s="486"/>
      <c r="AT23" s="486"/>
      <c r="AU23" s="487"/>
      <c r="AV23" s="486"/>
      <c r="AW23" s="486"/>
      <c r="AX23" s="487"/>
      <c r="AY23" s="486"/>
      <c r="AZ23" s="486"/>
      <c r="BA23" s="487"/>
      <c r="BB23" s="486"/>
      <c r="BC23" s="486"/>
      <c r="BD23" s="487"/>
      <c r="BE23" s="486"/>
      <c r="BF23" s="486"/>
      <c r="BG23" s="487"/>
      <c r="BH23" s="487"/>
      <c r="BI23" s="544"/>
    </row>
    <row r="24" spans="1:61" ht="38.5" customHeight="1" x14ac:dyDescent="0.2">
      <c r="A24" s="467" t="s">
        <v>9</v>
      </c>
      <c r="B24" s="426"/>
      <c r="C24" s="468" t="s">
        <v>113</v>
      </c>
      <c r="D24" s="431" t="s">
        <v>150</v>
      </c>
      <c r="E24" s="431" t="s">
        <v>151</v>
      </c>
      <c r="F24" s="258" t="s">
        <v>73</v>
      </c>
      <c r="G24" s="259" t="s">
        <v>152</v>
      </c>
      <c r="H24" s="431" t="s">
        <v>153</v>
      </c>
      <c r="I24" s="475" t="s">
        <v>154</v>
      </c>
      <c r="J24" s="431" t="s">
        <v>77</v>
      </c>
      <c r="K24" s="431" t="s">
        <v>155</v>
      </c>
      <c r="L24" s="431" t="s">
        <v>156</v>
      </c>
      <c r="M24" s="430">
        <f>VLOOKUP(L24,'[2]Datos Validacion'!$C$6:$D$10,2,0)</f>
        <v>0.2</v>
      </c>
      <c r="N24" s="434" t="s">
        <v>157</v>
      </c>
      <c r="O24" s="436">
        <f>VLOOKUP(N24,'[2]Datos Validacion'!$E$6:$F$15,2,0)</f>
        <v>0.6</v>
      </c>
      <c r="P24" s="470" t="s">
        <v>158</v>
      </c>
      <c r="Q24" s="471" t="s">
        <v>159</v>
      </c>
      <c r="R24" s="476" t="s">
        <v>160</v>
      </c>
      <c r="S24" s="426" t="s">
        <v>84</v>
      </c>
      <c r="T24" s="427" t="s">
        <v>161</v>
      </c>
      <c r="U24" s="426" t="s">
        <v>86</v>
      </c>
      <c r="V24" s="426" t="s">
        <v>87</v>
      </c>
      <c r="W24" s="430">
        <f>VLOOKUP(V24,'[2]Datos Validacion'!$K$6:$L$8,2,0)</f>
        <v>0.25</v>
      </c>
      <c r="X24" s="427" t="s">
        <v>88</v>
      </c>
      <c r="Y24" s="430">
        <f>VLOOKUP(X24,'[2]Datos Validacion'!$M$6:$N$7,2,0)</f>
        <v>0.15</v>
      </c>
      <c r="Z24" s="426" t="s">
        <v>89</v>
      </c>
      <c r="AA24" s="472" t="s">
        <v>162</v>
      </c>
      <c r="AB24" s="426" t="s">
        <v>91</v>
      </c>
      <c r="AC24" s="479" t="s">
        <v>163</v>
      </c>
      <c r="AD24" s="480" t="s">
        <v>93</v>
      </c>
      <c r="AE24" s="482">
        <f t="shared" si="0"/>
        <v>0.4</v>
      </c>
      <c r="AF24" s="473" t="str">
        <f t="shared" si="1"/>
        <v>MUY BAJA</v>
      </c>
      <c r="AG24" s="477">
        <f>IF(OR(V24="prevenir",V24="detectar"),(M24-(M24*AE24)), M24)</f>
        <v>0.12</v>
      </c>
      <c r="AH24" s="473" t="str">
        <f>IF(AI24&lt;=20%,"LEVE",IF(AI24&lt;=40%,"MENOR",IF(AI24&lt;=60%,"MODERADO",IF(AI24&lt;=80%,"MAYOR","CATASTROFICO"))))</f>
        <v>MODERADO</v>
      </c>
      <c r="AI24" s="473">
        <f>IF(V24="corregir",(O24-(O24*AE24)), O24)</f>
        <v>0.6</v>
      </c>
      <c r="AJ24" s="471" t="s">
        <v>159</v>
      </c>
      <c r="AK24" s="431" t="s">
        <v>95</v>
      </c>
      <c r="AL24" s="469"/>
      <c r="AM24" s="455"/>
      <c r="AN24" s="428">
        <v>46149</v>
      </c>
      <c r="AO24" s="421" t="s">
        <v>164</v>
      </c>
      <c r="AP24" s="423"/>
      <c r="AQ24" s="421" t="s">
        <v>9</v>
      </c>
      <c r="AR24" s="421" t="s">
        <v>165</v>
      </c>
      <c r="AS24" s="423" t="s">
        <v>9</v>
      </c>
      <c r="AT24" s="423"/>
      <c r="AU24" s="421" t="s">
        <v>166</v>
      </c>
      <c r="AV24" s="423" t="s">
        <v>9</v>
      </c>
      <c r="AW24" s="423"/>
      <c r="AX24" s="421" t="s">
        <v>167</v>
      </c>
      <c r="AY24" s="421" t="s">
        <v>9</v>
      </c>
      <c r="AZ24" s="423"/>
      <c r="BA24" s="421" t="s">
        <v>168</v>
      </c>
      <c r="BB24" s="423" t="s">
        <v>9</v>
      </c>
      <c r="BC24" s="423"/>
      <c r="BD24" s="421" t="s">
        <v>169</v>
      </c>
      <c r="BE24" s="421" t="s">
        <v>9</v>
      </c>
      <c r="BF24" s="423"/>
      <c r="BG24" s="421" t="s">
        <v>170</v>
      </c>
      <c r="BH24" s="421"/>
      <c r="BI24" s="542" t="s">
        <v>1010</v>
      </c>
    </row>
    <row r="25" spans="1:61" ht="36.5" customHeight="1" x14ac:dyDescent="0.2">
      <c r="A25" s="467"/>
      <c r="B25" s="426"/>
      <c r="C25" s="468"/>
      <c r="D25" s="431"/>
      <c r="E25" s="431"/>
      <c r="F25" s="258" t="s">
        <v>73</v>
      </c>
      <c r="G25" s="259" t="s">
        <v>171</v>
      </c>
      <c r="H25" s="431"/>
      <c r="I25" s="475"/>
      <c r="J25" s="431"/>
      <c r="K25" s="431"/>
      <c r="L25" s="431"/>
      <c r="M25" s="430"/>
      <c r="N25" s="434"/>
      <c r="O25" s="436"/>
      <c r="P25" s="470"/>
      <c r="Q25" s="471"/>
      <c r="R25" s="476"/>
      <c r="S25" s="426"/>
      <c r="T25" s="427"/>
      <c r="U25" s="426"/>
      <c r="V25" s="426"/>
      <c r="W25" s="430"/>
      <c r="X25" s="427"/>
      <c r="Y25" s="430"/>
      <c r="Z25" s="426"/>
      <c r="AA25" s="472"/>
      <c r="AB25" s="426"/>
      <c r="AC25" s="479"/>
      <c r="AD25" s="481"/>
      <c r="AE25" s="482"/>
      <c r="AF25" s="473"/>
      <c r="AG25" s="478"/>
      <c r="AH25" s="473"/>
      <c r="AI25" s="473"/>
      <c r="AJ25" s="471"/>
      <c r="AK25" s="431"/>
      <c r="AL25" s="469"/>
      <c r="AM25" s="455"/>
      <c r="AN25" s="424"/>
      <c r="AO25" s="422"/>
      <c r="AP25" s="424"/>
      <c r="AQ25" s="422"/>
      <c r="AR25" s="422"/>
      <c r="AS25" s="424"/>
      <c r="AT25" s="424"/>
      <c r="AU25" s="422"/>
      <c r="AV25" s="424"/>
      <c r="AW25" s="424"/>
      <c r="AX25" s="422"/>
      <c r="AY25" s="422"/>
      <c r="AZ25" s="424"/>
      <c r="BA25" s="422"/>
      <c r="BB25" s="424"/>
      <c r="BC25" s="424"/>
      <c r="BD25" s="422"/>
      <c r="BE25" s="422"/>
      <c r="BF25" s="424"/>
      <c r="BG25" s="422"/>
      <c r="BH25" s="422"/>
      <c r="BI25" s="543"/>
    </row>
    <row r="26" spans="1:61" ht="40" x14ac:dyDescent="0.2">
      <c r="A26" s="467"/>
      <c r="B26" s="426"/>
      <c r="C26" s="468"/>
      <c r="D26" s="431"/>
      <c r="E26" s="431"/>
      <c r="F26" s="258" t="s">
        <v>73</v>
      </c>
      <c r="G26" s="259" t="s">
        <v>172</v>
      </c>
      <c r="H26" s="431"/>
      <c r="I26" s="475"/>
      <c r="J26" s="431"/>
      <c r="K26" s="431"/>
      <c r="L26" s="431"/>
      <c r="M26" s="430"/>
      <c r="N26" s="434"/>
      <c r="O26" s="436"/>
      <c r="P26" s="470"/>
      <c r="Q26" s="471"/>
      <c r="R26" s="259" t="s">
        <v>173</v>
      </c>
      <c r="S26" s="255" t="s">
        <v>84</v>
      </c>
      <c r="T26" s="257" t="s">
        <v>174</v>
      </c>
      <c r="U26" s="255" t="s">
        <v>86</v>
      </c>
      <c r="V26" s="255" t="s">
        <v>87</v>
      </c>
      <c r="W26" s="260">
        <f>VLOOKUP(V26,'[2]Datos Validacion'!$K$6:$L$8,2,0)</f>
        <v>0.25</v>
      </c>
      <c r="X26" s="257" t="s">
        <v>88</v>
      </c>
      <c r="Y26" s="260">
        <f>VLOOKUP(X26,'[2]Datos Validacion'!$M$6:$N$7,2,0)</f>
        <v>0.15</v>
      </c>
      <c r="Z26" s="255" t="s">
        <v>89</v>
      </c>
      <c r="AA26" s="259" t="s">
        <v>175</v>
      </c>
      <c r="AB26" s="255" t="s">
        <v>91</v>
      </c>
      <c r="AC26" s="266" t="s">
        <v>176</v>
      </c>
      <c r="AD26" s="267" t="s">
        <v>107</v>
      </c>
      <c r="AE26" s="268">
        <f t="shared" si="0"/>
        <v>0.4</v>
      </c>
      <c r="AF26" s="269" t="str">
        <f t="shared" ref="AF26:AF33" si="2">IF(AG26&lt;=20%,"MUY BAJA",IF(AG26&lt;=40%,"BAJA",IF(AG26&lt;=60%,"MEDIA",IF(AG26&lt;=80%,"ALTA","MUY ALTA"))))</f>
        <v>MUY BAJA</v>
      </c>
      <c r="AG26" s="272">
        <f>+AG24-(AG24*AE26)</f>
        <v>7.1999999999999995E-2</v>
      </c>
      <c r="AH26" s="473"/>
      <c r="AI26" s="473"/>
      <c r="AJ26" s="471"/>
      <c r="AK26" s="431"/>
      <c r="AL26" s="469"/>
      <c r="AM26" s="455"/>
      <c r="AN26" s="486"/>
      <c r="AO26" s="487"/>
      <c r="AP26" s="486"/>
      <c r="AQ26" s="487"/>
      <c r="AR26" s="487"/>
      <c r="AS26" s="486"/>
      <c r="AT26" s="486"/>
      <c r="AU26" s="487"/>
      <c r="AV26" s="486"/>
      <c r="AW26" s="486"/>
      <c r="AX26" s="487"/>
      <c r="AY26" s="487"/>
      <c r="AZ26" s="486"/>
      <c r="BA26" s="487"/>
      <c r="BB26" s="486"/>
      <c r="BC26" s="486"/>
      <c r="BD26" s="487"/>
      <c r="BE26" s="487"/>
      <c r="BF26" s="486"/>
      <c r="BG26" s="487"/>
      <c r="BH26" s="487"/>
      <c r="BI26" s="544"/>
    </row>
    <row r="27" spans="1:61" ht="101.25" customHeight="1" x14ac:dyDescent="0.2">
      <c r="A27" s="467" t="s">
        <v>9</v>
      </c>
      <c r="B27" s="426"/>
      <c r="C27" s="485" t="s">
        <v>177</v>
      </c>
      <c r="D27" s="431" t="s">
        <v>178</v>
      </c>
      <c r="E27" s="431" t="s">
        <v>179</v>
      </c>
      <c r="F27" s="431" t="s">
        <v>73</v>
      </c>
      <c r="G27" s="483" t="s">
        <v>180</v>
      </c>
      <c r="H27" s="431" t="s">
        <v>181</v>
      </c>
      <c r="I27" s="483" t="s">
        <v>182</v>
      </c>
      <c r="J27" s="431" t="s">
        <v>77</v>
      </c>
      <c r="K27" s="484" t="s">
        <v>183</v>
      </c>
      <c r="L27" s="431" t="s">
        <v>120</v>
      </c>
      <c r="M27" s="430">
        <f>VLOOKUP(L27,'[2]Datos Validacion'!$C$6:$D$10,2,0)</f>
        <v>0.4</v>
      </c>
      <c r="N27" s="434" t="s">
        <v>157</v>
      </c>
      <c r="O27" s="436">
        <f>VLOOKUP(N27,'[2]Datos Validacion'!$E$6:$F$15,2,0)</f>
        <v>0.6</v>
      </c>
      <c r="P27" s="470" t="s">
        <v>158</v>
      </c>
      <c r="Q27" s="471" t="s">
        <v>159</v>
      </c>
      <c r="R27" s="276" t="s">
        <v>184</v>
      </c>
      <c r="S27" s="255" t="s">
        <v>84</v>
      </c>
      <c r="T27" s="257" t="s">
        <v>185</v>
      </c>
      <c r="U27" s="255" t="s">
        <v>86</v>
      </c>
      <c r="V27" s="255" t="s">
        <v>87</v>
      </c>
      <c r="W27" s="260">
        <f>VLOOKUP(V27,'[2]Datos Validacion'!$K$6:$L$8,2,0)</f>
        <v>0.25</v>
      </c>
      <c r="X27" s="257" t="s">
        <v>88</v>
      </c>
      <c r="Y27" s="260">
        <f>VLOOKUP(X27,'[2]Datos Validacion'!$M$6:$N$7,2,0)</f>
        <v>0.15</v>
      </c>
      <c r="Z27" s="255" t="s">
        <v>89</v>
      </c>
      <c r="AA27" s="259" t="s">
        <v>186</v>
      </c>
      <c r="AB27" s="255" t="s">
        <v>91</v>
      </c>
      <c r="AC27" s="266" t="s">
        <v>187</v>
      </c>
      <c r="AD27" s="267" t="s">
        <v>93</v>
      </c>
      <c r="AE27" s="268">
        <f t="shared" si="0"/>
        <v>0.4</v>
      </c>
      <c r="AF27" s="269" t="str">
        <f t="shared" si="2"/>
        <v>BAJA</v>
      </c>
      <c r="AG27" s="269">
        <f>IF(OR(V27="prevenir",V27="detectar"),(M27-(M27*AE27)), M27)</f>
        <v>0.24</v>
      </c>
      <c r="AH27" s="473" t="str">
        <f>IF(AI27&lt;=20%,"LEVE",IF(AI27&lt;=40%,"MENOR",IF(AI27&lt;=60%,"MODERADO",IF(AI27&lt;=80%,"MAYOR","CATASTROFICO"))))</f>
        <v>MODERADO</v>
      </c>
      <c r="AI27" s="473">
        <f>IF(V27="corregir",(O27-(O27*AE27)), O27)</f>
        <v>0.6</v>
      </c>
      <c r="AJ27" s="471" t="s">
        <v>159</v>
      </c>
      <c r="AK27" s="431" t="s">
        <v>95</v>
      </c>
      <c r="AL27" s="469"/>
      <c r="AM27" s="431" t="s">
        <v>188</v>
      </c>
      <c r="AN27" s="428">
        <v>46153</v>
      </c>
      <c r="AO27" s="421" t="s">
        <v>189</v>
      </c>
      <c r="AP27" s="423" t="s">
        <v>98</v>
      </c>
      <c r="AQ27" s="423"/>
      <c r="AR27" s="421" t="s">
        <v>190</v>
      </c>
      <c r="AS27" s="423" t="s">
        <v>98</v>
      </c>
      <c r="AT27" s="423"/>
      <c r="AU27" s="421" t="s">
        <v>191</v>
      </c>
      <c r="AV27" s="423" t="s">
        <v>98</v>
      </c>
      <c r="AW27" s="423"/>
      <c r="AX27" s="421" t="s">
        <v>192</v>
      </c>
      <c r="AY27" s="423" t="s">
        <v>98</v>
      </c>
      <c r="AZ27" s="423"/>
      <c r="BA27" s="421" t="s">
        <v>193</v>
      </c>
      <c r="BB27" s="423" t="s">
        <v>98</v>
      </c>
      <c r="BC27" s="423"/>
      <c r="BD27" s="421" t="s">
        <v>194</v>
      </c>
      <c r="BE27" s="423"/>
      <c r="BF27" s="423" t="s">
        <v>98</v>
      </c>
      <c r="BG27" s="421" t="s">
        <v>195</v>
      </c>
      <c r="BH27" s="546" t="s">
        <v>192</v>
      </c>
      <c r="BI27" s="542" t="s">
        <v>1011</v>
      </c>
    </row>
    <row r="28" spans="1:61" ht="45" customHeight="1" x14ac:dyDescent="0.2">
      <c r="A28" s="467"/>
      <c r="B28" s="426"/>
      <c r="C28" s="485"/>
      <c r="D28" s="431"/>
      <c r="E28" s="431"/>
      <c r="F28" s="431"/>
      <c r="G28" s="483"/>
      <c r="H28" s="431"/>
      <c r="I28" s="483"/>
      <c r="J28" s="431"/>
      <c r="K28" s="484"/>
      <c r="L28" s="431"/>
      <c r="M28" s="430"/>
      <c r="N28" s="434"/>
      <c r="O28" s="436"/>
      <c r="P28" s="470"/>
      <c r="Q28" s="471"/>
      <c r="R28" s="277" t="s">
        <v>196</v>
      </c>
      <c r="S28" s="278" t="s">
        <v>84</v>
      </c>
      <c r="T28" s="256" t="s">
        <v>197</v>
      </c>
      <c r="U28" s="278" t="s">
        <v>86</v>
      </c>
      <c r="V28" s="278" t="s">
        <v>198</v>
      </c>
      <c r="W28" s="279">
        <f>VLOOKUP(V28,'[3]Datos Validacion'!$K$6:$L$8,2,0)</f>
        <v>0.15</v>
      </c>
      <c r="X28" s="256" t="s">
        <v>88</v>
      </c>
      <c r="Y28" s="279">
        <f>VLOOKUP(X28,'[3]Datos Validacion'!$M$6:$N$7,2,0)</f>
        <v>0.15</v>
      </c>
      <c r="Z28" s="278" t="s">
        <v>89</v>
      </c>
      <c r="AA28" s="280" t="s">
        <v>199</v>
      </c>
      <c r="AB28" s="278" t="s">
        <v>91</v>
      </c>
      <c r="AC28" s="281" t="s">
        <v>200</v>
      </c>
      <c r="AD28" s="267" t="s">
        <v>107</v>
      </c>
      <c r="AE28" s="282">
        <f t="shared" si="0"/>
        <v>0.3</v>
      </c>
      <c r="AF28" s="269" t="str">
        <f t="shared" si="2"/>
        <v>MUY BAJA</v>
      </c>
      <c r="AG28" s="283">
        <f>+AG27-(AG27*AE28)</f>
        <v>0.16799999999999998</v>
      </c>
      <c r="AH28" s="473"/>
      <c r="AI28" s="473"/>
      <c r="AJ28" s="471"/>
      <c r="AK28" s="431"/>
      <c r="AL28" s="469"/>
      <c r="AM28" s="431"/>
      <c r="AN28" s="486"/>
      <c r="AO28" s="487"/>
      <c r="AP28" s="486"/>
      <c r="AQ28" s="486"/>
      <c r="AR28" s="487"/>
      <c r="AS28" s="486"/>
      <c r="AT28" s="486"/>
      <c r="AU28" s="487"/>
      <c r="AV28" s="486"/>
      <c r="AW28" s="486"/>
      <c r="AX28" s="487"/>
      <c r="AY28" s="486"/>
      <c r="AZ28" s="486"/>
      <c r="BA28" s="487"/>
      <c r="BB28" s="486"/>
      <c r="BC28" s="486"/>
      <c r="BD28" s="487"/>
      <c r="BE28" s="486"/>
      <c r="BF28" s="486"/>
      <c r="BG28" s="487"/>
      <c r="BH28" s="547"/>
      <c r="BI28" s="544"/>
    </row>
    <row r="29" spans="1:61" ht="30" x14ac:dyDescent="0.2">
      <c r="A29" s="467" t="s">
        <v>9</v>
      </c>
      <c r="B29" s="426"/>
      <c r="C29" s="485" t="s">
        <v>177</v>
      </c>
      <c r="D29" s="489" t="s">
        <v>201</v>
      </c>
      <c r="E29" s="489" t="s">
        <v>201</v>
      </c>
      <c r="F29" s="362" t="s">
        <v>202</v>
      </c>
      <c r="G29" s="277" t="s">
        <v>203</v>
      </c>
      <c r="H29" s="431" t="s">
        <v>204</v>
      </c>
      <c r="I29" s="488" t="s">
        <v>205</v>
      </c>
      <c r="J29" s="431" t="s">
        <v>77</v>
      </c>
      <c r="K29" s="485" t="s">
        <v>206</v>
      </c>
      <c r="L29" s="431" t="s">
        <v>79</v>
      </c>
      <c r="M29" s="430">
        <f>VLOOKUP(L29,'[2]Datos Validacion'!$C$6:$D$10,2,0)</f>
        <v>0.6</v>
      </c>
      <c r="N29" s="434" t="s">
        <v>157</v>
      </c>
      <c r="O29" s="436">
        <f>VLOOKUP(N29,'[2]Datos Validacion'!$E$6:$F$15,2,0)</f>
        <v>0.6</v>
      </c>
      <c r="P29" s="470" t="s">
        <v>207</v>
      </c>
      <c r="Q29" s="471" t="s">
        <v>159</v>
      </c>
      <c r="R29" s="265" t="s">
        <v>208</v>
      </c>
      <c r="S29" s="255" t="s">
        <v>84</v>
      </c>
      <c r="T29" s="257" t="s">
        <v>209</v>
      </c>
      <c r="U29" s="255" t="s">
        <v>86</v>
      </c>
      <c r="V29" s="255" t="s">
        <v>87</v>
      </c>
      <c r="W29" s="260">
        <f>VLOOKUP(V29,'[2]Datos Validacion'!$K$6:$L$8,2,0)</f>
        <v>0.25</v>
      </c>
      <c r="X29" s="257" t="s">
        <v>210</v>
      </c>
      <c r="Y29" s="260">
        <f>VLOOKUP(X29,'[2]Datos Validacion'!$M$6:$N$7,2,0)</f>
        <v>0.25</v>
      </c>
      <c r="Z29" s="255" t="s">
        <v>89</v>
      </c>
      <c r="AA29" s="259" t="s">
        <v>211</v>
      </c>
      <c r="AB29" s="255" t="s">
        <v>91</v>
      </c>
      <c r="AC29" s="266" t="s">
        <v>212</v>
      </c>
      <c r="AD29" s="267" t="s">
        <v>93</v>
      </c>
      <c r="AE29" s="268">
        <f t="shared" si="0"/>
        <v>0.5</v>
      </c>
      <c r="AF29" s="269" t="str">
        <f t="shared" si="2"/>
        <v>BAJA</v>
      </c>
      <c r="AG29" s="269">
        <f>IF(OR(V29="prevenir",V29="detectar"),(M29-(M29*AE29)), M29)</f>
        <v>0.3</v>
      </c>
      <c r="AH29" s="473" t="str">
        <f>IF(AI29&lt;=20%,"LEVE",IF(AI29&lt;=40%,"MENOR",IF(AI29&lt;=60%,"MODERADO",IF(AI29&lt;=80%,"MAYOR","CATASTROFICO"))))</f>
        <v>MODERADO</v>
      </c>
      <c r="AI29" s="473">
        <f>IF(V29="corregir",(O29-(O29*AE29)), O29)</f>
        <v>0.6</v>
      </c>
      <c r="AJ29" s="471" t="s">
        <v>159</v>
      </c>
      <c r="AK29" s="431" t="s">
        <v>95</v>
      </c>
      <c r="AL29" s="469"/>
      <c r="AM29" s="469"/>
      <c r="AN29" s="428">
        <v>46153</v>
      </c>
      <c r="AO29" s="421" t="s">
        <v>213</v>
      </c>
      <c r="AP29" s="423"/>
      <c r="AQ29" s="423" t="s">
        <v>9</v>
      </c>
      <c r="AR29" s="494" t="s">
        <v>214</v>
      </c>
      <c r="AS29" s="423" t="s">
        <v>9</v>
      </c>
      <c r="AT29" s="423"/>
      <c r="AU29" s="421" t="s">
        <v>215</v>
      </c>
      <c r="AV29" s="423" t="s">
        <v>9</v>
      </c>
      <c r="AW29" s="423"/>
      <c r="AX29" s="421" t="s">
        <v>216</v>
      </c>
      <c r="AY29" s="423" t="s">
        <v>9</v>
      </c>
      <c r="AZ29" s="423"/>
      <c r="BA29" s="421" t="s">
        <v>217</v>
      </c>
      <c r="BB29" s="423" t="s">
        <v>9</v>
      </c>
      <c r="BC29" s="423"/>
      <c r="BD29" s="421" t="s">
        <v>218</v>
      </c>
      <c r="BE29" s="423" t="s">
        <v>9</v>
      </c>
      <c r="BF29" s="423"/>
      <c r="BG29" s="421" t="s">
        <v>219</v>
      </c>
      <c r="BH29" s="421" t="s">
        <v>220</v>
      </c>
      <c r="BI29" s="542" t="s">
        <v>1012</v>
      </c>
    </row>
    <row r="30" spans="1:61" ht="142.5" customHeight="1" x14ac:dyDescent="0.2">
      <c r="A30" s="467"/>
      <c r="B30" s="426"/>
      <c r="C30" s="485"/>
      <c r="D30" s="489"/>
      <c r="E30" s="489"/>
      <c r="F30" s="362" t="s">
        <v>202</v>
      </c>
      <c r="G30" s="259" t="s">
        <v>221</v>
      </c>
      <c r="H30" s="431"/>
      <c r="I30" s="488"/>
      <c r="J30" s="431"/>
      <c r="K30" s="485"/>
      <c r="L30" s="431"/>
      <c r="M30" s="430"/>
      <c r="N30" s="434"/>
      <c r="O30" s="436"/>
      <c r="P30" s="470"/>
      <c r="Q30" s="471"/>
      <c r="R30" s="265" t="s">
        <v>222</v>
      </c>
      <c r="S30" s="255" t="s">
        <v>84</v>
      </c>
      <c r="T30" s="257" t="s">
        <v>223</v>
      </c>
      <c r="U30" s="255" t="s">
        <v>86</v>
      </c>
      <c r="V30" s="255" t="s">
        <v>87</v>
      </c>
      <c r="W30" s="260">
        <f>VLOOKUP(V30,'[2]Datos Validacion'!$K$6:$L$8,2,0)</f>
        <v>0.25</v>
      </c>
      <c r="X30" s="257" t="s">
        <v>88</v>
      </c>
      <c r="Y30" s="260">
        <f>VLOOKUP(X30,'[2]Datos Validacion'!$M$6:$N$7,2,0)</f>
        <v>0.15</v>
      </c>
      <c r="Z30" s="255" t="s">
        <v>89</v>
      </c>
      <c r="AA30" s="259" t="s">
        <v>211</v>
      </c>
      <c r="AB30" s="255" t="s">
        <v>91</v>
      </c>
      <c r="AC30" s="266" t="s">
        <v>224</v>
      </c>
      <c r="AD30" s="267" t="s">
        <v>107</v>
      </c>
      <c r="AE30" s="268">
        <f t="shared" si="0"/>
        <v>0.4</v>
      </c>
      <c r="AF30" s="269" t="str">
        <f t="shared" si="2"/>
        <v>MUY BAJA</v>
      </c>
      <c r="AG30" s="283">
        <f>+AG29-(AG29*AE30)</f>
        <v>0.18</v>
      </c>
      <c r="AH30" s="473"/>
      <c r="AI30" s="473"/>
      <c r="AJ30" s="471"/>
      <c r="AK30" s="431"/>
      <c r="AL30" s="469"/>
      <c r="AM30" s="469"/>
      <c r="AN30" s="486"/>
      <c r="AO30" s="487"/>
      <c r="AP30" s="486"/>
      <c r="AQ30" s="486"/>
      <c r="AR30" s="495"/>
      <c r="AS30" s="486"/>
      <c r="AT30" s="486"/>
      <c r="AU30" s="487"/>
      <c r="AV30" s="486"/>
      <c r="AW30" s="486"/>
      <c r="AX30" s="487"/>
      <c r="AY30" s="486"/>
      <c r="AZ30" s="486"/>
      <c r="BA30" s="487"/>
      <c r="BB30" s="486"/>
      <c r="BC30" s="486"/>
      <c r="BD30" s="487"/>
      <c r="BE30" s="486"/>
      <c r="BF30" s="486"/>
      <c r="BG30" s="487"/>
      <c r="BH30" s="487"/>
      <c r="BI30" s="544"/>
    </row>
    <row r="31" spans="1:61" s="330" customFormat="1" ht="103.5" customHeight="1" x14ac:dyDescent="0.35">
      <c r="A31" s="496" t="s">
        <v>9</v>
      </c>
      <c r="B31" s="497"/>
      <c r="C31" s="485" t="s">
        <v>225</v>
      </c>
      <c r="D31" s="431" t="s">
        <v>226</v>
      </c>
      <c r="E31" s="431" t="s">
        <v>227</v>
      </c>
      <c r="F31" s="258" t="s">
        <v>73</v>
      </c>
      <c r="G31" s="359" t="s">
        <v>228</v>
      </c>
      <c r="H31" s="431" t="s">
        <v>229</v>
      </c>
      <c r="I31" s="498" t="s">
        <v>230</v>
      </c>
      <c r="J31" s="498" t="s">
        <v>77</v>
      </c>
      <c r="K31" s="505" t="s">
        <v>231</v>
      </c>
      <c r="L31" s="431" t="s">
        <v>232</v>
      </c>
      <c r="M31" s="504">
        <f>VLOOKUP(L31,'[2]Datos Validacion'!$C$6:$D$10,2,0)</f>
        <v>1</v>
      </c>
      <c r="N31" s="514" t="s">
        <v>80</v>
      </c>
      <c r="O31" s="513">
        <f>VLOOKUP(N31,'[2]Datos Validacion'!$E$6:$F$15,2,0)</f>
        <v>0.8</v>
      </c>
      <c r="P31" s="505" t="s">
        <v>81</v>
      </c>
      <c r="Q31" s="503" t="s">
        <v>94</v>
      </c>
      <c r="R31" s="359" t="s">
        <v>233</v>
      </c>
      <c r="S31" s="359" t="s">
        <v>84</v>
      </c>
      <c r="T31" s="359" t="s">
        <v>234</v>
      </c>
      <c r="U31" s="359" t="s">
        <v>86</v>
      </c>
      <c r="V31" s="359" t="s">
        <v>198</v>
      </c>
      <c r="W31" s="366">
        <f>VLOOKUP(V31,'[2]Datos Validacion'!$K$6:$L$8,2,0)</f>
        <v>0.15</v>
      </c>
      <c r="X31" s="359" t="s">
        <v>210</v>
      </c>
      <c r="Y31" s="366">
        <f>VLOOKUP(X31,'[2]Datos Validacion'!$M$6:$N$7,2,0)</f>
        <v>0.25</v>
      </c>
      <c r="Z31" s="359" t="s">
        <v>89</v>
      </c>
      <c r="AA31" s="359" t="s">
        <v>235</v>
      </c>
      <c r="AB31" s="359" t="s">
        <v>91</v>
      </c>
      <c r="AC31" s="358" t="s">
        <v>236</v>
      </c>
      <c r="AD31" s="367" t="s">
        <v>93</v>
      </c>
      <c r="AE31" s="368">
        <f t="shared" si="0"/>
        <v>0.4</v>
      </c>
      <c r="AF31" s="369" t="str">
        <f t="shared" si="2"/>
        <v>MEDIA</v>
      </c>
      <c r="AG31" s="369">
        <f>IF(OR(V31="prevenir",V31="detectar"),(M31-(M31*AE31)), M31)</f>
        <v>0.6</v>
      </c>
      <c r="AH31" s="502" t="str">
        <f>IF(AI31&lt;=20%,"LEVE",IF(AI31&lt;=40%,"MENOR",IF(AI31&lt;=60%,"MODERADO",IF(AI31&lt;=80%,"MAYOR","CATASTROFICO"))))</f>
        <v>MAYOR</v>
      </c>
      <c r="AI31" s="502">
        <f>IF(V31="corregir",(O31-(O31*AE31)), O31)</f>
        <v>0.8</v>
      </c>
      <c r="AJ31" s="503" t="s">
        <v>94</v>
      </c>
      <c r="AK31" s="498" t="s">
        <v>95</v>
      </c>
      <c r="AL31" s="506" t="s">
        <v>237</v>
      </c>
      <c r="AM31" s="498"/>
      <c r="AN31" s="499"/>
      <c r="AO31" s="490"/>
      <c r="AP31" s="358"/>
      <c r="AQ31" s="358" t="s">
        <v>9</v>
      </c>
      <c r="AR31" s="370" t="s">
        <v>238</v>
      </c>
      <c r="AS31" s="370" t="s">
        <v>9</v>
      </c>
      <c r="AT31" s="370"/>
      <c r="AU31" s="370" t="s">
        <v>239</v>
      </c>
      <c r="AV31" s="370" t="s">
        <v>9</v>
      </c>
      <c r="AW31" s="370"/>
      <c r="AX31" s="370" t="s">
        <v>239</v>
      </c>
      <c r="AY31" s="370" t="s">
        <v>9</v>
      </c>
      <c r="AZ31" s="370"/>
      <c r="BA31" s="370" t="s">
        <v>240</v>
      </c>
      <c r="BB31" s="370" t="s">
        <v>9</v>
      </c>
      <c r="BC31" s="370"/>
      <c r="BD31" s="370" t="s">
        <v>238</v>
      </c>
      <c r="BE31" s="370" t="s">
        <v>9</v>
      </c>
      <c r="BF31" s="370"/>
      <c r="BG31" s="370" t="s">
        <v>241</v>
      </c>
      <c r="BH31" s="370"/>
      <c r="BI31" s="548" t="s">
        <v>1013</v>
      </c>
    </row>
    <row r="32" spans="1:61" s="330" customFormat="1" ht="93" customHeight="1" x14ac:dyDescent="0.35">
      <c r="A32" s="496"/>
      <c r="B32" s="497"/>
      <c r="C32" s="485"/>
      <c r="D32" s="431"/>
      <c r="E32" s="431"/>
      <c r="F32" s="258" t="s">
        <v>73</v>
      </c>
      <c r="G32" s="359" t="s">
        <v>242</v>
      </c>
      <c r="H32" s="431"/>
      <c r="I32" s="498"/>
      <c r="J32" s="498"/>
      <c r="K32" s="505"/>
      <c r="L32" s="431"/>
      <c r="M32" s="504"/>
      <c r="N32" s="514"/>
      <c r="O32" s="513"/>
      <c r="P32" s="505"/>
      <c r="Q32" s="503"/>
      <c r="R32" s="359" t="s">
        <v>243</v>
      </c>
      <c r="S32" s="359" t="s">
        <v>84</v>
      </c>
      <c r="T32" s="359" t="s">
        <v>234</v>
      </c>
      <c r="U32" s="359" t="s">
        <v>86</v>
      </c>
      <c r="V32" s="359" t="s">
        <v>198</v>
      </c>
      <c r="W32" s="366">
        <v>0.15</v>
      </c>
      <c r="X32" s="359" t="s">
        <v>210</v>
      </c>
      <c r="Y32" s="366">
        <v>0.25</v>
      </c>
      <c r="Z32" s="359" t="s">
        <v>89</v>
      </c>
      <c r="AA32" s="359" t="s">
        <v>235</v>
      </c>
      <c r="AB32" s="359" t="s">
        <v>91</v>
      </c>
      <c r="AC32" s="358" t="s">
        <v>236</v>
      </c>
      <c r="AD32" s="367" t="s">
        <v>107</v>
      </c>
      <c r="AE32" s="368">
        <f t="shared" si="0"/>
        <v>0.4</v>
      </c>
      <c r="AF32" s="369" t="str">
        <f t="shared" si="2"/>
        <v>BAJA</v>
      </c>
      <c r="AG32" s="369">
        <f>+AG31-(AG31*AE32)</f>
        <v>0.36</v>
      </c>
      <c r="AH32" s="502"/>
      <c r="AI32" s="502"/>
      <c r="AJ32" s="503"/>
      <c r="AK32" s="498"/>
      <c r="AL32" s="506"/>
      <c r="AM32" s="498"/>
      <c r="AN32" s="500"/>
      <c r="AO32" s="491"/>
      <c r="AP32" s="358"/>
      <c r="AQ32" s="358" t="s">
        <v>9</v>
      </c>
      <c r="AR32" s="370" t="s">
        <v>244</v>
      </c>
      <c r="AS32" s="370" t="s">
        <v>9</v>
      </c>
      <c r="AT32" s="370"/>
      <c r="AU32" s="370" t="s">
        <v>245</v>
      </c>
      <c r="AV32" s="370" t="s">
        <v>9</v>
      </c>
      <c r="AW32" s="370"/>
      <c r="AX32" s="370" t="s">
        <v>246</v>
      </c>
      <c r="AY32" s="370" t="s">
        <v>9</v>
      </c>
      <c r="AZ32" s="370"/>
      <c r="BA32" s="370" t="s">
        <v>247</v>
      </c>
      <c r="BB32" s="370" t="s">
        <v>9</v>
      </c>
      <c r="BC32" s="370"/>
      <c r="BD32" s="370" t="s">
        <v>248</v>
      </c>
      <c r="BE32" s="370" t="s">
        <v>9</v>
      </c>
      <c r="BF32" s="370"/>
      <c r="BG32" s="370" t="s">
        <v>241</v>
      </c>
      <c r="BH32" s="370"/>
      <c r="BI32" s="549"/>
    </row>
    <row r="33" spans="1:61" s="330" customFormat="1" ht="42" customHeight="1" x14ac:dyDescent="0.35">
      <c r="A33" s="496"/>
      <c r="B33" s="497"/>
      <c r="C33" s="485"/>
      <c r="D33" s="431"/>
      <c r="E33" s="431"/>
      <c r="F33" s="258" t="s">
        <v>73</v>
      </c>
      <c r="G33" s="359" t="s">
        <v>249</v>
      </c>
      <c r="H33" s="431"/>
      <c r="I33" s="498"/>
      <c r="J33" s="498"/>
      <c r="K33" s="505"/>
      <c r="L33" s="431"/>
      <c r="M33" s="504"/>
      <c r="N33" s="514"/>
      <c r="O33" s="513"/>
      <c r="P33" s="505"/>
      <c r="Q33" s="503"/>
      <c r="R33" s="505" t="s">
        <v>250</v>
      </c>
      <c r="S33" s="505" t="s">
        <v>84</v>
      </c>
      <c r="T33" s="505" t="s">
        <v>251</v>
      </c>
      <c r="U33" s="505" t="s">
        <v>86</v>
      </c>
      <c r="V33" s="505" t="s">
        <v>87</v>
      </c>
      <c r="W33" s="504">
        <f>VLOOKUP(V33,'[2]Datos Validacion'!$K$6:$L$8,2,0)</f>
        <v>0.25</v>
      </c>
      <c r="X33" s="505" t="s">
        <v>210</v>
      </c>
      <c r="Y33" s="504">
        <f>VLOOKUP(X33,'[2]Datos Validacion'!$M$6:$N$7,2,0)</f>
        <v>0.25</v>
      </c>
      <c r="Z33" s="505" t="s">
        <v>89</v>
      </c>
      <c r="AA33" s="505" t="s">
        <v>252</v>
      </c>
      <c r="AB33" s="505" t="s">
        <v>91</v>
      </c>
      <c r="AC33" s="493" t="s">
        <v>253</v>
      </c>
      <c r="AD33" s="511" t="s">
        <v>112</v>
      </c>
      <c r="AE33" s="507">
        <f t="shared" si="0"/>
        <v>0.5</v>
      </c>
      <c r="AF33" s="502" t="str">
        <f t="shared" si="2"/>
        <v>MUY BAJA</v>
      </c>
      <c r="AG33" s="508">
        <f>+AG32-(AG32*AE33)</f>
        <v>0.18</v>
      </c>
      <c r="AH33" s="502"/>
      <c r="AI33" s="502"/>
      <c r="AJ33" s="503"/>
      <c r="AK33" s="498"/>
      <c r="AL33" s="506"/>
      <c r="AM33" s="498"/>
      <c r="AN33" s="500"/>
      <c r="AO33" s="491"/>
      <c r="AP33" s="493"/>
      <c r="AQ33" s="493" t="s">
        <v>9</v>
      </c>
      <c r="AR33" s="551" t="s">
        <v>254</v>
      </c>
      <c r="AS33" s="551" t="s">
        <v>9</v>
      </c>
      <c r="AT33" s="551"/>
      <c r="AU33" s="551" t="s">
        <v>255</v>
      </c>
      <c r="AV33" s="551" t="s">
        <v>9</v>
      </c>
      <c r="AW33" s="551"/>
      <c r="AX33" s="551" t="s">
        <v>256</v>
      </c>
      <c r="AY33" s="551" t="s">
        <v>9</v>
      </c>
      <c r="AZ33" s="551"/>
      <c r="BA33" s="551" t="s">
        <v>257</v>
      </c>
      <c r="BB33" s="551"/>
      <c r="BC33" s="551"/>
      <c r="BD33" s="551" t="s">
        <v>257</v>
      </c>
      <c r="BE33" s="551" t="s">
        <v>9</v>
      </c>
      <c r="BF33" s="551"/>
      <c r="BG33" s="551" t="s">
        <v>241</v>
      </c>
      <c r="BH33" s="551"/>
      <c r="BI33" s="549"/>
    </row>
    <row r="34" spans="1:61" s="330" customFormat="1" ht="42" customHeight="1" x14ac:dyDescent="0.35">
      <c r="A34" s="496"/>
      <c r="B34" s="497"/>
      <c r="C34" s="485"/>
      <c r="D34" s="431"/>
      <c r="E34" s="431"/>
      <c r="F34" s="258" t="s">
        <v>73</v>
      </c>
      <c r="G34" s="359" t="s">
        <v>258</v>
      </c>
      <c r="H34" s="431"/>
      <c r="I34" s="498"/>
      <c r="J34" s="498"/>
      <c r="K34" s="505"/>
      <c r="L34" s="431"/>
      <c r="M34" s="504"/>
      <c r="N34" s="514"/>
      <c r="O34" s="513"/>
      <c r="P34" s="505"/>
      <c r="Q34" s="503"/>
      <c r="R34" s="505"/>
      <c r="S34" s="505"/>
      <c r="T34" s="505"/>
      <c r="U34" s="505"/>
      <c r="V34" s="505"/>
      <c r="W34" s="504"/>
      <c r="X34" s="505"/>
      <c r="Y34" s="504"/>
      <c r="Z34" s="505"/>
      <c r="AA34" s="505"/>
      <c r="AB34" s="505"/>
      <c r="AC34" s="493"/>
      <c r="AD34" s="512"/>
      <c r="AE34" s="507"/>
      <c r="AF34" s="502"/>
      <c r="AG34" s="509"/>
      <c r="AH34" s="502"/>
      <c r="AI34" s="502"/>
      <c r="AJ34" s="503"/>
      <c r="AK34" s="498"/>
      <c r="AL34" s="506"/>
      <c r="AM34" s="498"/>
      <c r="AN34" s="500"/>
      <c r="AO34" s="491"/>
      <c r="AP34" s="493"/>
      <c r="AQ34" s="493"/>
      <c r="AR34" s="551"/>
      <c r="AS34" s="551"/>
      <c r="AT34" s="551"/>
      <c r="AU34" s="551"/>
      <c r="AV34" s="551"/>
      <c r="AW34" s="551"/>
      <c r="AX34" s="551"/>
      <c r="AY34" s="551"/>
      <c r="AZ34" s="551"/>
      <c r="BA34" s="551"/>
      <c r="BB34" s="551"/>
      <c r="BC34" s="551"/>
      <c r="BD34" s="551"/>
      <c r="BE34" s="551"/>
      <c r="BF34" s="551"/>
      <c r="BG34" s="551"/>
      <c r="BH34" s="551"/>
      <c r="BI34" s="549"/>
    </row>
    <row r="35" spans="1:61" s="330" customFormat="1" ht="42" customHeight="1" x14ac:dyDescent="0.35">
      <c r="A35" s="496"/>
      <c r="B35" s="497"/>
      <c r="C35" s="485"/>
      <c r="D35" s="431"/>
      <c r="E35" s="431"/>
      <c r="F35" s="258" t="s">
        <v>73</v>
      </c>
      <c r="G35" s="359" t="s">
        <v>259</v>
      </c>
      <c r="H35" s="431"/>
      <c r="I35" s="498"/>
      <c r="J35" s="498"/>
      <c r="K35" s="505"/>
      <c r="L35" s="431"/>
      <c r="M35" s="504"/>
      <c r="N35" s="514"/>
      <c r="O35" s="513"/>
      <c r="P35" s="505"/>
      <c r="Q35" s="503"/>
      <c r="R35" s="505"/>
      <c r="S35" s="505"/>
      <c r="T35" s="505"/>
      <c r="U35" s="505"/>
      <c r="V35" s="505"/>
      <c r="W35" s="504"/>
      <c r="X35" s="505"/>
      <c r="Y35" s="504"/>
      <c r="Z35" s="505"/>
      <c r="AA35" s="505"/>
      <c r="AB35" s="505"/>
      <c r="AC35" s="493"/>
      <c r="AD35" s="512"/>
      <c r="AE35" s="507"/>
      <c r="AF35" s="502"/>
      <c r="AG35" s="510"/>
      <c r="AH35" s="502"/>
      <c r="AI35" s="502"/>
      <c r="AJ35" s="503"/>
      <c r="AK35" s="498"/>
      <c r="AL35" s="506"/>
      <c r="AM35" s="498"/>
      <c r="AN35" s="500"/>
      <c r="AO35" s="491"/>
      <c r="AP35" s="493"/>
      <c r="AQ35" s="493"/>
      <c r="AR35" s="551"/>
      <c r="AS35" s="551"/>
      <c r="AT35" s="551"/>
      <c r="AU35" s="551"/>
      <c r="AV35" s="551"/>
      <c r="AW35" s="551"/>
      <c r="AX35" s="551"/>
      <c r="AY35" s="551"/>
      <c r="AZ35" s="551"/>
      <c r="BA35" s="551"/>
      <c r="BB35" s="551"/>
      <c r="BC35" s="551"/>
      <c r="BD35" s="551"/>
      <c r="BE35" s="551"/>
      <c r="BF35" s="551"/>
      <c r="BG35" s="551"/>
      <c r="BH35" s="551"/>
      <c r="BI35" s="549"/>
    </row>
    <row r="36" spans="1:61" s="330" customFormat="1" ht="40" x14ac:dyDescent="0.35">
      <c r="A36" s="496"/>
      <c r="B36" s="497"/>
      <c r="C36" s="485"/>
      <c r="D36" s="431"/>
      <c r="E36" s="431"/>
      <c r="F36" s="258" t="s">
        <v>73</v>
      </c>
      <c r="G36" s="359" t="s">
        <v>260</v>
      </c>
      <c r="H36" s="431"/>
      <c r="I36" s="498"/>
      <c r="J36" s="498"/>
      <c r="K36" s="505"/>
      <c r="L36" s="431"/>
      <c r="M36" s="504"/>
      <c r="N36" s="514"/>
      <c r="O36" s="513"/>
      <c r="P36" s="505"/>
      <c r="Q36" s="503"/>
      <c r="R36" s="359" t="s">
        <v>261</v>
      </c>
      <c r="S36" s="359" t="s">
        <v>84</v>
      </c>
      <c r="T36" s="359" t="s">
        <v>251</v>
      </c>
      <c r="U36" s="359" t="s">
        <v>86</v>
      </c>
      <c r="V36" s="359" t="s">
        <v>87</v>
      </c>
      <c r="W36" s="366">
        <f>VLOOKUP(V36,'[2]Datos Validacion'!$K$6:$L$8,2,0)</f>
        <v>0.25</v>
      </c>
      <c r="X36" s="359" t="s">
        <v>210</v>
      </c>
      <c r="Y36" s="366">
        <f>VLOOKUP(X36,'[2]Datos Validacion'!$M$6:$N$7,2,0)</f>
        <v>0.25</v>
      </c>
      <c r="Z36" s="359" t="s">
        <v>89</v>
      </c>
      <c r="AA36" s="359" t="s">
        <v>262</v>
      </c>
      <c r="AB36" s="359" t="s">
        <v>91</v>
      </c>
      <c r="AC36" s="358" t="s">
        <v>263</v>
      </c>
      <c r="AD36" s="367" t="s">
        <v>144</v>
      </c>
      <c r="AE36" s="368">
        <f t="shared" si="0"/>
        <v>0.5</v>
      </c>
      <c r="AF36" s="369" t="str">
        <f>IF(AG36&lt;=20%,"MUY BAJA",IF(AG36&lt;=40%,"BAJA",IF(AG36&lt;=60%,"MEDIA",IF(AG36&lt;=80%,"ALTA","MUY ALTA"))))</f>
        <v>MUY BAJA</v>
      </c>
      <c r="AG36" s="371">
        <f>AG33-(AG33*AE36)</f>
        <v>0.09</v>
      </c>
      <c r="AH36" s="502"/>
      <c r="AI36" s="502"/>
      <c r="AJ36" s="503"/>
      <c r="AK36" s="498"/>
      <c r="AL36" s="506"/>
      <c r="AM36" s="498"/>
      <c r="AN36" s="501"/>
      <c r="AO36" s="492"/>
      <c r="AP36" s="358"/>
      <c r="AQ36" s="358" t="s">
        <v>9</v>
      </c>
      <c r="AR36" s="370" t="s">
        <v>264</v>
      </c>
      <c r="AS36" s="370" t="s">
        <v>9</v>
      </c>
      <c r="AT36" s="370"/>
      <c r="AU36" s="370" t="s">
        <v>264</v>
      </c>
      <c r="AV36" s="370" t="s">
        <v>9</v>
      </c>
      <c r="AW36" s="370"/>
      <c r="AX36" s="370" t="s">
        <v>264</v>
      </c>
      <c r="AY36" s="370" t="s">
        <v>9</v>
      </c>
      <c r="AZ36" s="370"/>
      <c r="BA36" s="370" t="s">
        <v>264</v>
      </c>
      <c r="BB36" s="370" t="s">
        <v>9</v>
      </c>
      <c r="BC36" s="370"/>
      <c r="BD36" s="370" t="s">
        <v>264</v>
      </c>
      <c r="BE36" s="370" t="s">
        <v>9</v>
      </c>
      <c r="BF36" s="370"/>
      <c r="BG36" s="370" t="s">
        <v>241</v>
      </c>
      <c r="BH36" s="370"/>
      <c r="BI36" s="550"/>
    </row>
    <row r="37" spans="1:61" ht="60.75" customHeight="1" x14ac:dyDescent="0.2">
      <c r="A37" s="467" t="s">
        <v>9</v>
      </c>
      <c r="B37" s="516"/>
      <c r="C37" s="517" t="s">
        <v>265</v>
      </c>
      <c r="D37" s="515" t="s">
        <v>266</v>
      </c>
      <c r="E37" s="515" t="s">
        <v>267</v>
      </c>
      <c r="F37" s="431" t="s">
        <v>73</v>
      </c>
      <c r="G37" s="472" t="s">
        <v>268</v>
      </c>
      <c r="H37" s="515" t="s">
        <v>269</v>
      </c>
      <c r="I37" s="475" t="s">
        <v>270</v>
      </c>
      <c r="J37" s="431" t="s">
        <v>77</v>
      </c>
      <c r="K37" s="515" t="s">
        <v>271</v>
      </c>
      <c r="L37" s="431" t="s">
        <v>79</v>
      </c>
      <c r="M37" s="430">
        <f>VLOOKUP(L37,'[2]Datos Validacion'!$C$6:$D$10,2,0)</f>
        <v>0.6</v>
      </c>
      <c r="N37" s="434" t="s">
        <v>272</v>
      </c>
      <c r="O37" s="436">
        <f>VLOOKUP(N37,'[2]Datos Validacion'!$E$6:$F$15,2,0)</f>
        <v>1</v>
      </c>
      <c r="P37" s="470" t="s">
        <v>273</v>
      </c>
      <c r="Q37" s="471" t="s">
        <v>274</v>
      </c>
      <c r="R37" s="475" t="s">
        <v>275</v>
      </c>
      <c r="S37" s="431" t="s">
        <v>84</v>
      </c>
      <c r="T37" s="431" t="s">
        <v>276</v>
      </c>
      <c r="U37" s="431" t="s">
        <v>86</v>
      </c>
      <c r="V37" s="431" t="s">
        <v>87</v>
      </c>
      <c r="W37" s="431">
        <f>VLOOKUP(V37,'[2]Datos Validacion'!$K$6:$L$8,2,0)</f>
        <v>0.25</v>
      </c>
      <c r="X37" s="431" t="s">
        <v>88</v>
      </c>
      <c r="Y37" s="431">
        <f>VLOOKUP(X37,'[2]Datos Validacion'!$M$6:$N$7,2,0)</f>
        <v>0.15</v>
      </c>
      <c r="Z37" s="431" t="s">
        <v>89</v>
      </c>
      <c r="AA37" s="431" t="s">
        <v>277</v>
      </c>
      <c r="AB37" s="431" t="s">
        <v>91</v>
      </c>
      <c r="AC37" s="519" t="s">
        <v>278</v>
      </c>
      <c r="AD37" s="520" t="s">
        <v>93</v>
      </c>
      <c r="AE37" s="482">
        <f t="shared" si="0"/>
        <v>0.4</v>
      </c>
      <c r="AF37" s="473" t="str">
        <f>IF(AG37&lt;=20%,"MUY BAJA",IF(AG37&lt;=40%,"BAJA",IF(AG37&lt;=60%,"MEDIA",IF(AG37&lt;=80%,"ALTA","MUY ALTA"))))</f>
        <v>BAJA</v>
      </c>
      <c r="AG37" s="477">
        <f>IF(OR(V37="prevenir",V37="detectar"),(M37-(M37*AE37)), M37)</f>
        <v>0.36</v>
      </c>
      <c r="AH37" s="473" t="str">
        <f>IF(AI37&lt;=20%,"LEVE",IF(AI37&lt;=40%,"MENOR",IF(AI37&lt;=60%,"MODERADO",IF(AI37&lt;=80%,"MAYOR","CATASTROFICO"))))</f>
        <v>CATASTROFICO</v>
      </c>
      <c r="AI37" s="473">
        <f>IF(V37="corregir",(O37-(O37*AE37)), O37)</f>
        <v>1</v>
      </c>
      <c r="AJ37" s="471" t="s">
        <v>274</v>
      </c>
      <c r="AK37" s="431" t="s">
        <v>95</v>
      </c>
      <c r="AL37" s="441" t="s">
        <v>279</v>
      </c>
      <c r="AM37" s="431"/>
      <c r="AN37" s="518">
        <v>46153</v>
      </c>
      <c r="AO37" s="421" t="s">
        <v>280</v>
      </c>
      <c r="AP37" s="423"/>
      <c r="AQ37" s="423" t="s">
        <v>9</v>
      </c>
      <c r="AR37" s="423" t="s">
        <v>281</v>
      </c>
      <c r="AS37" s="423" t="s">
        <v>9</v>
      </c>
      <c r="AT37" s="423"/>
      <c r="AU37" s="423" t="s">
        <v>282</v>
      </c>
      <c r="AV37" s="552" t="s">
        <v>9</v>
      </c>
      <c r="AW37" s="552"/>
      <c r="AX37" s="552" t="s">
        <v>283</v>
      </c>
      <c r="AY37" s="423"/>
      <c r="AZ37" s="423" t="s">
        <v>9</v>
      </c>
      <c r="BA37" s="423" t="s">
        <v>284</v>
      </c>
      <c r="BB37" s="423" t="s">
        <v>9</v>
      </c>
      <c r="BC37" s="423"/>
      <c r="BD37" s="423" t="s">
        <v>285</v>
      </c>
      <c r="BE37" s="423" t="s">
        <v>9</v>
      </c>
      <c r="BF37" s="423"/>
      <c r="BG37" s="423" t="s">
        <v>286</v>
      </c>
      <c r="BH37" s="421" t="s">
        <v>287</v>
      </c>
      <c r="BI37" s="542" t="s">
        <v>1014</v>
      </c>
    </row>
    <row r="38" spans="1:61" ht="60.75" customHeight="1" x14ac:dyDescent="0.2">
      <c r="A38" s="467"/>
      <c r="B38" s="516"/>
      <c r="C38" s="517"/>
      <c r="D38" s="515"/>
      <c r="E38" s="515"/>
      <c r="F38" s="431"/>
      <c r="G38" s="472"/>
      <c r="H38" s="515"/>
      <c r="I38" s="475"/>
      <c r="J38" s="431"/>
      <c r="K38" s="515"/>
      <c r="L38" s="431"/>
      <c r="M38" s="430"/>
      <c r="N38" s="434"/>
      <c r="O38" s="436"/>
      <c r="P38" s="470"/>
      <c r="Q38" s="471"/>
      <c r="R38" s="475"/>
      <c r="S38" s="431"/>
      <c r="T38" s="431"/>
      <c r="U38" s="431"/>
      <c r="V38" s="431"/>
      <c r="W38" s="431"/>
      <c r="X38" s="431"/>
      <c r="Y38" s="431"/>
      <c r="Z38" s="431"/>
      <c r="AA38" s="431"/>
      <c r="AB38" s="431"/>
      <c r="AC38" s="519"/>
      <c r="AD38" s="521"/>
      <c r="AE38" s="482"/>
      <c r="AF38" s="473"/>
      <c r="AG38" s="478"/>
      <c r="AH38" s="473"/>
      <c r="AI38" s="473"/>
      <c r="AJ38" s="471"/>
      <c r="AK38" s="431"/>
      <c r="AL38" s="441"/>
      <c r="AM38" s="431"/>
      <c r="AN38" s="486"/>
      <c r="AO38" s="487"/>
      <c r="AP38" s="486"/>
      <c r="AQ38" s="486"/>
      <c r="AR38" s="486"/>
      <c r="AS38" s="486"/>
      <c r="AT38" s="486"/>
      <c r="AU38" s="486"/>
      <c r="AV38" s="553"/>
      <c r="AW38" s="553"/>
      <c r="AX38" s="553"/>
      <c r="AY38" s="486"/>
      <c r="AZ38" s="486"/>
      <c r="BA38" s="486"/>
      <c r="BB38" s="486"/>
      <c r="BC38" s="486"/>
      <c r="BD38" s="486"/>
      <c r="BE38" s="486"/>
      <c r="BF38" s="486"/>
      <c r="BG38" s="486"/>
      <c r="BH38" s="487"/>
      <c r="BI38" s="544"/>
    </row>
    <row r="39" spans="1:61" ht="60.75" customHeight="1" x14ac:dyDescent="0.2">
      <c r="A39" s="467" t="s">
        <v>9</v>
      </c>
      <c r="B39" s="516"/>
      <c r="C39" s="517" t="s">
        <v>265</v>
      </c>
      <c r="D39" s="515" t="s">
        <v>266</v>
      </c>
      <c r="E39" s="515" t="s">
        <v>267</v>
      </c>
      <c r="F39" s="431" t="s">
        <v>202</v>
      </c>
      <c r="G39" s="472" t="s">
        <v>288</v>
      </c>
      <c r="H39" s="515" t="s">
        <v>289</v>
      </c>
      <c r="I39" s="475" t="s">
        <v>290</v>
      </c>
      <c r="J39" s="431" t="s">
        <v>77</v>
      </c>
      <c r="K39" s="515" t="s">
        <v>291</v>
      </c>
      <c r="L39" s="431" t="s">
        <v>79</v>
      </c>
      <c r="M39" s="430">
        <f>VLOOKUP(L39,'[2]Datos Validacion'!$C$6:$D$10,2,0)</f>
        <v>0.6</v>
      </c>
      <c r="N39" s="434" t="s">
        <v>272</v>
      </c>
      <c r="O39" s="436">
        <f>VLOOKUP(N39,'[2]Datos Validacion'!$E$6:$F$15,2,0)</f>
        <v>1</v>
      </c>
      <c r="P39" s="427" t="s">
        <v>292</v>
      </c>
      <c r="Q39" s="471" t="s">
        <v>274</v>
      </c>
      <c r="R39" s="475" t="s">
        <v>293</v>
      </c>
      <c r="S39" s="431" t="s">
        <v>84</v>
      </c>
      <c r="T39" s="431" t="s">
        <v>294</v>
      </c>
      <c r="U39" s="431" t="s">
        <v>86</v>
      </c>
      <c r="V39" s="431" t="s">
        <v>87</v>
      </c>
      <c r="W39" s="431">
        <f>VLOOKUP(V39,'[2]Datos Validacion'!$K$6:$L$8,2,0)</f>
        <v>0.25</v>
      </c>
      <c r="X39" s="431" t="s">
        <v>88</v>
      </c>
      <c r="Y39" s="431">
        <f>VLOOKUP(X39,'[2]Datos Validacion'!$M$6:$N$7,2,0)</f>
        <v>0.15</v>
      </c>
      <c r="Z39" s="431" t="s">
        <v>89</v>
      </c>
      <c r="AA39" s="431" t="s">
        <v>295</v>
      </c>
      <c r="AB39" s="431" t="s">
        <v>91</v>
      </c>
      <c r="AC39" s="519" t="s">
        <v>296</v>
      </c>
      <c r="AD39" s="520" t="s">
        <v>93</v>
      </c>
      <c r="AE39" s="524">
        <f t="shared" si="0"/>
        <v>0.4</v>
      </c>
      <c r="AF39" s="473" t="str">
        <f>IF(AG39&lt;=20%,"MUY BAJA",IF(AG39&lt;=40%,"BAJA",IF(AG39&lt;=60%,"MEDIA",IF(AG39&lt;=80%,"ALTA","MUY ALTA"))))</f>
        <v>BAJA</v>
      </c>
      <c r="AG39" s="477">
        <f>IF(OR(V39="prevenir",V39="detectar"),(M39-(M39*AE39)), M39)</f>
        <v>0.36</v>
      </c>
      <c r="AH39" s="473" t="str">
        <f>IF(AI39&lt;=20%,"LEVE",IF(AI39&lt;=40%,"MENOR",IF(AI39&lt;=60%,"MODERADO",IF(AI39&lt;=80%,"MAYOR","CATASTROFICO"))))</f>
        <v>CATASTROFICO</v>
      </c>
      <c r="AI39" s="473">
        <f>IF(V39="corregir",(O39-(O39*AE39)), O39)</f>
        <v>1</v>
      </c>
      <c r="AJ39" s="471" t="s">
        <v>274</v>
      </c>
      <c r="AK39" s="523" t="s">
        <v>95</v>
      </c>
      <c r="AL39" s="441" t="s">
        <v>279</v>
      </c>
      <c r="AM39" s="523"/>
      <c r="AN39" s="554">
        <v>46153</v>
      </c>
      <c r="AO39" s="494" t="s">
        <v>280</v>
      </c>
      <c r="AP39" s="423"/>
      <c r="AQ39" s="423" t="s">
        <v>9</v>
      </c>
      <c r="AR39" s="552" t="s">
        <v>281</v>
      </c>
      <c r="AS39" s="423" t="s">
        <v>9</v>
      </c>
      <c r="AT39" s="423"/>
      <c r="AU39" s="552" t="s">
        <v>282</v>
      </c>
      <c r="AV39" s="423" t="s">
        <v>9</v>
      </c>
      <c r="AW39" s="423"/>
      <c r="AX39" s="423" t="s">
        <v>283</v>
      </c>
      <c r="AY39" s="423"/>
      <c r="AZ39" s="552" t="s">
        <v>9</v>
      </c>
      <c r="BA39" s="552" t="s">
        <v>284</v>
      </c>
      <c r="BB39" s="552" t="s">
        <v>9</v>
      </c>
      <c r="BC39" s="552"/>
      <c r="BD39" s="552" t="s">
        <v>285</v>
      </c>
      <c r="BE39" s="552" t="s">
        <v>9</v>
      </c>
      <c r="BF39" s="552"/>
      <c r="BG39" s="552" t="s">
        <v>286</v>
      </c>
      <c r="BH39" s="494" t="s">
        <v>287</v>
      </c>
      <c r="BI39" s="542" t="s">
        <v>1014</v>
      </c>
    </row>
    <row r="40" spans="1:61" ht="60.75" customHeight="1" x14ac:dyDescent="0.2">
      <c r="A40" s="467"/>
      <c r="B40" s="516"/>
      <c r="C40" s="517"/>
      <c r="D40" s="515"/>
      <c r="E40" s="515"/>
      <c r="F40" s="431"/>
      <c r="G40" s="472"/>
      <c r="H40" s="515"/>
      <c r="I40" s="475"/>
      <c r="J40" s="431"/>
      <c r="K40" s="515"/>
      <c r="L40" s="431"/>
      <c r="M40" s="430"/>
      <c r="N40" s="434"/>
      <c r="O40" s="436"/>
      <c r="P40" s="427"/>
      <c r="Q40" s="471"/>
      <c r="R40" s="475"/>
      <c r="S40" s="431"/>
      <c r="T40" s="431"/>
      <c r="U40" s="431"/>
      <c r="V40" s="431"/>
      <c r="W40" s="431"/>
      <c r="X40" s="431"/>
      <c r="Y40" s="431"/>
      <c r="Z40" s="431"/>
      <c r="AA40" s="431"/>
      <c r="AB40" s="431"/>
      <c r="AC40" s="519"/>
      <c r="AD40" s="521"/>
      <c r="AE40" s="524"/>
      <c r="AF40" s="473"/>
      <c r="AG40" s="478"/>
      <c r="AH40" s="473"/>
      <c r="AI40" s="473"/>
      <c r="AJ40" s="471"/>
      <c r="AK40" s="523"/>
      <c r="AL40" s="441"/>
      <c r="AM40" s="523"/>
      <c r="AN40" s="553"/>
      <c r="AO40" s="495"/>
      <c r="AP40" s="486"/>
      <c r="AQ40" s="486"/>
      <c r="AR40" s="553"/>
      <c r="AS40" s="486"/>
      <c r="AT40" s="486"/>
      <c r="AU40" s="553"/>
      <c r="AV40" s="486"/>
      <c r="AW40" s="486"/>
      <c r="AX40" s="486"/>
      <c r="AY40" s="486"/>
      <c r="AZ40" s="553"/>
      <c r="BA40" s="553"/>
      <c r="BB40" s="553"/>
      <c r="BC40" s="553"/>
      <c r="BD40" s="553"/>
      <c r="BE40" s="553"/>
      <c r="BF40" s="553"/>
      <c r="BG40" s="553"/>
      <c r="BH40" s="495"/>
      <c r="BI40" s="544"/>
    </row>
    <row r="41" spans="1:61" ht="60.75" customHeight="1" x14ac:dyDescent="0.2">
      <c r="A41" s="467" t="s">
        <v>9</v>
      </c>
      <c r="B41" s="516"/>
      <c r="C41" s="522" t="s">
        <v>265</v>
      </c>
      <c r="D41" s="431" t="s">
        <v>266</v>
      </c>
      <c r="E41" s="431" t="s">
        <v>267</v>
      </c>
      <c r="F41" s="431" t="s">
        <v>202</v>
      </c>
      <c r="G41" s="476" t="s">
        <v>297</v>
      </c>
      <c r="H41" s="431" t="s">
        <v>298</v>
      </c>
      <c r="I41" s="475" t="s">
        <v>299</v>
      </c>
      <c r="J41" s="431" t="s">
        <v>77</v>
      </c>
      <c r="K41" s="431" t="s">
        <v>300</v>
      </c>
      <c r="L41" s="431" t="s">
        <v>120</v>
      </c>
      <c r="M41" s="430">
        <f>VLOOKUP(L41,'[2]Datos Validacion'!$C$6:$D$10,2,0)</f>
        <v>0.4</v>
      </c>
      <c r="N41" s="434" t="s">
        <v>272</v>
      </c>
      <c r="O41" s="436">
        <f>VLOOKUP(N41,'[2]Datos Validacion'!$E$6:$F$15,2,0)</f>
        <v>1</v>
      </c>
      <c r="P41" s="427" t="s">
        <v>273</v>
      </c>
      <c r="Q41" s="471" t="s">
        <v>274</v>
      </c>
      <c r="R41" s="475" t="s">
        <v>301</v>
      </c>
      <c r="S41" s="426" t="s">
        <v>84</v>
      </c>
      <c r="T41" s="427" t="s">
        <v>302</v>
      </c>
      <c r="U41" s="426" t="s">
        <v>86</v>
      </c>
      <c r="V41" s="426" t="s">
        <v>87</v>
      </c>
      <c r="W41" s="430">
        <f>VLOOKUP(V41,'[2]Datos Validacion'!$K$6:$L$8,2,0)</f>
        <v>0.25</v>
      </c>
      <c r="X41" s="427" t="s">
        <v>88</v>
      </c>
      <c r="Y41" s="430">
        <f>VLOOKUP(X41,'[2]Datos Validacion'!$M$6:$N$7,2,0)</f>
        <v>0.15</v>
      </c>
      <c r="Z41" s="426" t="s">
        <v>89</v>
      </c>
      <c r="AA41" s="472" t="s">
        <v>303</v>
      </c>
      <c r="AB41" s="426" t="s">
        <v>91</v>
      </c>
      <c r="AC41" s="479" t="s">
        <v>304</v>
      </c>
      <c r="AD41" s="480" t="s">
        <v>93</v>
      </c>
      <c r="AE41" s="482">
        <f t="shared" si="0"/>
        <v>0.4</v>
      </c>
      <c r="AF41" s="473" t="str">
        <f>IF(AG41&lt;=20%,"MUY BAJA",IF(AG41&lt;=40%,"BAJA",IF(AG41&lt;=60%,"MEDIA",IF(AG41&lt;=80%,"ALTA","MUY ALTA"))))</f>
        <v>BAJA</v>
      </c>
      <c r="AG41" s="477">
        <f>IF(OR(V41="prevenir",V41="detectar"),(M41-(M41*AE41)), M41)</f>
        <v>0.24</v>
      </c>
      <c r="AH41" s="473" t="str">
        <f>IF(AI41&lt;=20%,"LEVE",IF(AI41&lt;=40%,"MENOR",IF(AI41&lt;=60%,"MODERADO",IF(AI41&lt;=80%,"MAYOR","CATASTROFICO"))))</f>
        <v>CATASTROFICO</v>
      </c>
      <c r="AI41" s="473">
        <f>IF(V41="corregir",(O41-(O41*AE41)), O41)</f>
        <v>1</v>
      </c>
      <c r="AJ41" s="471" t="s">
        <v>274</v>
      </c>
      <c r="AK41" s="431" t="s">
        <v>95</v>
      </c>
      <c r="AL41" s="441" t="s">
        <v>279</v>
      </c>
      <c r="AM41" s="431"/>
      <c r="AN41" s="554">
        <v>46153</v>
      </c>
      <c r="AO41" s="494" t="s">
        <v>280</v>
      </c>
      <c r="AP41" s="423"/>
      <c r="AQ41" s="423" t="s">
        <v>9</v>
      </c>
      <c r="AR41" s="552" t="s">
        <v>281</v>
      </c>
      <c r="AS41" s="423" t="s">
        <v>9</v>
      </c>
      <c r="AT41" s="423"/>
      <c r="AU41" s="552" t="s">
        <v>282</v>
      </c>
      <c r="AV41" s="552" t="s">
        <v>9</v>
      </c>
      <c r="AW41" s="552"/>
      <c r="AX41" s="552" t="s">
        <v>283</v>
      </c>
      <c r="AY41" s="423"/>
      <c r="AZ41" s="552" t="s">
        <v>9</v>
      </c>
      <c r="BA41" s="552" t="s">
        <v>284</v>
      </c>
      <c r="BB41" s="552" t="s">
        <v>9</v>
      </c>
      <c r="BC41" s="552"/>
      <c r="BD41" s="552" t="s">
        <v>285</v>
      </c>
      <c r="BE41" s="552" t="s">
        <v>9</v>
      </c>
      <c r="BF41" s="552"/>
      <c r="BG41" s="552" t="s">
        <v>286</v>
      </c>
      <c r="BH41" s="494" t="s">
        <v>287</v>
      </c>
      <c r="BI41" s="542" t="s">
        <v>1014</v>
      </c>
    </row>
    <row r="42" spans="1:61" ht="60.75" customHeight="1" x14ac:dyDescent="0.2">
      <c r="A42" s="467"/>
      <c r="B42" s="516"/>
      <c r="C42" s="522"/>
      <c r="D42" s="431"/>
      <c r="E42" s="431"/>
      <c r="F42" s="431"/>
      <c r="G42" s="476"/>
      <c r="H42" s="431"/>
      <c r="I42" s="475"/>
      <c r="J42" s="431"/>
      <c r="K42" s="431"/>
      <c r="L42" s="431"/>
      <c r="M42" s="430"/>
      <c r="N42" s="434"/>
      <c r="O42" s="436"/>
      <c r="P42" s="427"/>
      <c r="Q42" s="471"/>
      <c r="R42" s="475"/>
      <c r="S42" s="426"/>
      <c r="T42" s="427"/>
      <c r="U42" s="426"/>
      <c r="V42" s="426"/>
      <c r="W42" s="430"/>
      <c r="X42" s="427"/>
      <c r="Y42" s="430"/>
      <c r="Z42" s="426"/>
      <c r="AA42" s="472"/>
      <c r="AB42" s="426"/>
      <c r="AC42" s="479"/>
      <c r="AD42" s="481"/>
      <c r="AE42" s="482"/>
      <c r="AF42" s="473"/>
      <c r="AG42" s="478"/>
      <c r="AH42" s="473"/>
      <c r="AI42" s="473"/>
      <c r="AJ42" s="471"/>
      <c r="AK42" s="431"/>
      <c r="AL42" s="441"/>
      <c r="AM42" s="431"/>
      <c r="AN42" s="553"/>
      <c r="AO42" s="495"/>
      <c r="AP42" s="486"/>
      <c r="AQ42" s="486"/>
      <c r="AR42" s="553"/>
      <c r="AS42" s="486"/>
      <c r="AT42" s="486"/>
      <c r="AU42" s="553"/>
      <c r="AV42" s="553"/>
      <c r="AW42" s="553"/>
      <c r="AX42" s="553"/>
      <c r="AY42" s="486"/>
      <c r="AZ42" s="553"/>
      <c r="BA42" s="553"/>
      <c r="BB42" s="553"/>
      <c r="BC42" s="553"/>
      <c r="BD42" s="553"/>
      <c r="BE42" s="553"/>
      <c r="BF42" s="553"/>
      <c r="BG42" s="553"/>
      <c r="BH42" s="495"/>
      <c r="BI42" s="544"/>
    </row>
    <row r="43" spans="1:61" ht="310" customHeight="1" x14ac:dyDescent="0.2">
      <c r="A43" s="254" t="s">
        <v>9</v>
      </c>
      <c r="B43" s="284"/>
      <c r="C43" s="256" t="s">
        <v>113</v>
      </c>
      <c r="D43" s="258" t="s">
        <v>150</v>
      </c>
      <c r="E43" s="258" t="s">
        <v>151</v>
      </c>
      <c r="F43" s="258" t="s">
        <v>73</v>
      </c>
      <c r="G43" s="259" t="s">
        <v>305</v>
      </c>
      <c r="H43" s="258" t="s">
        <v>306</v>
      </c>
      <c r="I43" s="273" t="s">
        <v>307</v>
      </c>
      <c r="J43" s="258" t="s">
        <v>77</v>
      </c>
      <c r="K43" s="258" t="s">
        <v>308</v>
      </c>
      <c r="L43" s="258" t="s">
        <v>79</v>
      </c>
      <c r="M43" s="260">
        <f>VLOOKUP(L43,'[2]Datos Validacion'!$C$6:$D$10,2,0)</f>
        <v>0.6</v>
      </c>
      <c r="N43" s="261" t="s">
        <v>80</v>
      </c>
      <c r="O43" s="262">
        <f>VLOOKUP(N43,'[2]Datos Validacion'!$E$6:$F$15,2,0)</f>
        <v>0.8</v>
      </c>
      <c r="P43" s="263" t="s">
        <v>81</v>
      </c>
      <c r="Q43" s="264" t="s">
        <v>94</v>
      </c>
      <c r="R43" s="265" t="s">
        <v>309</v>
      </c>
      <c r="S43" s="255" t="s">
        <v>84</v>
      </c>
      <c r="T43" s="255" t="s">
        <v>310</v>
      </c>
      <c r="U43" s="255" t="s">
        <v>86</v>
      </c>
      <c r="V43" s="255" t="s">
        <v>87</v>
      </c>
      <c r="W43" s="260">
        <f>VLOOKUP(V43,'[2]Datos Validacion'!$K$6:$L$8,2,0)</f>
        <v>0.25</v>
      </c>
      <c r="X43" s="257" t="s">
        <v>88</v>
      </c>
      <c r="Y43" s="260">
        <f>VLOOKUP(X43,'[2]Datos Validacion'!$M$6:$N$7,2,0)</f>
        <v>0.15</v>
      </c>
      <c r="Z43" s="255" t="s">
        <v>89</v>
      </c>
      <c r="AA43" s="259" t="s">
        <v>311</v>
      </c>
      <c r="AB43" s="255" t="s">
        <v>91</v>
      </c>
      <c r="AC43" s="274" t="s">
        <v>312</v>
      </c>
      <c r="AD43" s="267" t="s">
        <v>93</v>
      </c>
      <c r="AE43" s="268">
        <f t="shared" si="0"/>
        <v>0.4</v>
      </c>
      <c r="AF43" s="269" t="str">
        <f>IF(AG43&lt;=20%,"MUY BAJA",IF(AG43&lt;=40%,"BAJA",IF(AG43&lt;=60%,"MEDIA",IF(AG43&lt;=80%,"ALTA","MUY ALTA"))))</f>
        <v>BAJA</v>
      </c>
      <c r="AG43" s="269">
        <f>IF(OR(V43="prevenir",V43="detectar"),(M43-(M43*AE43)), M43)</f>
        <v>0.36</v>
      </c>
      <c r="AH43" s="269" t="str">
        <f>IF(AI43&lt;=20%,"LEVE",IF(AI43&lt;=40%,"MENOR",IF(AI43&lt;=60%,"MODERADO",IF(AI43&lt;=80%,"MAYOR","CATASTROFICO"))))</f>
        <v>MAYOR</v>
      </c>
      <c r="AI43" s="269">
        <f>IF(V43="corregir",(O43-(O43*AE43)), O43)</f>
        <v>0.8</v>
      </c>
      <c r="AJ43" s="264" t="s">
        <v>94</v>
      </c>
      <c r="AK43" s="258" t="s">
        <v>95</v>
      </c>
      <c r="AL43" s="270" t="s">
        <v>313</v>
      </c>
      <c r="AM43" s="285"/>
      <c r="AN43" s="286">
        <v>46142</v>
      </c>
      <c r="AO43" s="365" t="s">
        <v>314</v>
      </c>
      <c r="AP43" s="287" t="s">
        <v>315</v>
      </c>
      <c r="AQ43" s="287" t="s">
        <v>9</v>
      </c>
      <c r="AR43" s="364" t="s">
        <v>316</v>
      </c>
      <c r="AS43" s="364" t="s">
        <v>9</v>
      </c>
      <c r="AT43" s="364" t="s">
        <v>315</v>
      </c>
      <c r="AU43" s="364" t="s">
        <v>317</v>
      </c>
      <c r="AV43" s="364" t="s">
        <v>9</v>
      </c>
      <c r="AW43" s="364" t="s">
        <v>315</v>
      </c>
      <c r="AX43" s="364" t="s">
        <v>318</v>
      </c>
      <c r="AY43" s="364" t="s">
        <v>315</v>
      </c>
      <c r="AZ43" s="364" t="s">
        <v>9</v>
      </c>
      <c r="BA43" s="364" t="s">
        <v>319</v>
      </c>
      <c r="BB43" s="364" t="s">
        <v>9</v>
      </c>
      <c r="BC43" s="364" t="s">
        <v>315</v>
      </c>
      <c r="BD43" s="364" t="s">
        <v>320</v>
      </c>
      <c r="BE43" s="364" t="s">
        <v>9</v>
      </c>
      <c r="BF43" s="364" t="s">
        <v>315</v>
      </c>
      <c r="BG43" s="364" t="s">
        <v>321</v>
      </c>
      <c r="BH43" s="364" t="s">
        <v>322</v>
      </c>
      <c r="BI43" s="259" t="s">
        <v>1015</v>
      </c>
    </row>
    <row r="44" spans="1:61" ht="48.5" customHeight="1" x14ac:dyDescent="0.2">
      <c r="A44" s="467" t="s">
        <v>9</v>
      </c>
      <c r="B44" s="426"/>
      <c r="C44" s="468" t="s">
        <v>323</v>
      </c>
      <c r="D44" s="431" t="s">
        <v>324</v>
      </c>
      <c r="E44" s="431" t="s">
        <v>325</v>
      </c>
      <c r="F44" s="258" t="s">
        <v>73</v>
      </c>
      <c r="G44" s="259" t="s">
        <v>326</v>
      </c>
      <c r="H44" s="431" t="s">
        <v>327</v>
      </c>
      <c r="I44" s="475" t="s">
        <v>328</v>
      </c>
      <c r="J44" s="431" t="s">
        <v>77</v>
      </c>
      <c r="K44" s="427" t="s">
        <v>329</v>
      </c>
      <c r="L44" s="431" t="s">
        <v>120</v>
      </c>
      <c r="M44" s="430">
        <f>VLOOKUP(L44,'[2]Datos Validacion'!$C$6:$D$10,2,0)</f>
        <v>0.4</v>
      </c>
      <c r="N44" s="434" t="s">
        <v>157</v>
      </c>
      <c r="O44" s="436">
        <f>VLOOKUP(N44,'[2]Datos Validacion'!$E$6:$F$15,2,0)</f>
        <v>0.6</v>
      </c>
      <c r="P44" s="470" t="s">
        <v>158</v>
      </c>
      <c r="Q44" s="471" t="s">
        <v>330</v>
      </c>
      <c r="R44" s="555" t="s">
        <v>331</v>
      </c>
      <c r="S44" s="426" t="s">
        <v>84</v>
      </c>
      <c r="T44" s="427" t="s">
        <v>332</v>
      </c>
      <c r="U44" s="426" t="s">
        <v>86</v>
      </c>
      <c r="V44" s="426" t="s">
        <v>198</v>
      </c>
      <c r="W44" s="430">
        <f>VLOOKUP(V44,'[2]Datos Validacion'!$K$6:$L$8,2,0)</f>
        <v>0.15</v>
      </c>
      <c r="X44" s="427" t="s">
        <v>88</v>
      </c>
      <c r="Y44" s="430">
        <f>VLOOKUP(X44,'[2]Datos Validacion'!$M$6:$N$7,2,0)</f>
        <v>0.15</v>
      </c>
      <c r="Z44" s="426" t="s">
        <v>89</v>
      </c>
      <c r="AA44" s="472" t="s">
        <v>333</v>
      </c>
      <c r="AB44" s="426" t="s">
        <v>91</v>
      </c>
      <c r="AC44" s="479" t="s">
        <v>334</v>
      </c>
      <c r="AD44" s="480" t="s">
        <v>93</v>
      </c>
      <c r="AE44" s="482">
        <f t="shared" si="0"/>
        <v>0.3</v>
      </c>
      <c r="AF44" s="473" t="str">
        <f>IF(AG44&lt;=20%,"MUY BAJA",IF(AG44&lt;=40%,"BAJA",IF(AG44&lt;=60%,"MEDIA",IF(AG44&lt;=80%,"ALTA","MUY ALTA"))))</f>
        <v>BAJA</v>
      </c>
      <c r="AG44" s="477">
        <f>IF(OR(V44="prevenir",V44="detectar"),(M44-(M44*AE44)), M44)</f>
        <v>0.28000000000000003</v>
      </c>
      <c r="AH44" s="473" t="str">
        <f>IF(AI44&lt;=20%,"LEVE",IF(AI44&lt;=40%,"MENOR",IF(AI44&lt;=60%,"MODERADO",IF(AI44&lt;=80%,"MAYOR","CATASTROFICO"))))</f>
        <v>MODERADO</v>
      </c>
      <c r="AI44" s="473">
        <f>IF(V44="corregir",(O44-(O44*AE44)), O44)</f>
        <v>0.6</v>
      </c>
      <c r="AJ44" s="471" t="s">
        <v>159</v>
      </c>
      <c r="AK44" s="431" t="s">
        <v>95</v>
      </c>
      <c r="AL44" s="469"/>
      <c r="AM44" s="469"/>
      <c r="AN44" s="428">
        <v>46150</v>
      </c>
      <c r="AO44" s="421" t="s">
        <v>335</v>
      </c>
      <c r="AP44" s="423"/>
      <c r="AQ44" s="423" t="s">
        <v>9</v>
      </c>
      <c r="AR44" s="421" t="s">
        <v>336</v>
      </c>
      <c r="AS44" s="423" t="s">
        <v>9</v>
      </c>
      <c r="AT44" s="423"/>
      <c r="AU44" s="421" t="s">
        <v>337</v>
      </c>
      <c r="AV44" s="423" t="s">
        <v>9</v>
      </c>
      <c r="AW44" s="423"/>
      <c r="AX44" s="421" t="s">
        <v>338</v>
      </c>
      <c r="AY44" s="423" t="s">
        <v>9</v>
      </c>
      <c r="AZ44" s="423"/>
      <c r="BA44" s="421" t="s">
        <v>339</v>
      </c>
      <c r="BB44" s="423" t="s">
        <v>9</v>
      </c>
      <c r="BC44" s="423"/>
      <c r="BD44" s="421" t="s">
        <v>340</v>
      </c>
      <c r="BE44" s="423"/>
      <c r="BF44" s="423" t="s">
        <v>9</v>
      </c>
      <c r="BG44" s="421" t="s">
        <v>341</v>
      </c>
      <c r="BH44" s="421" t="s">
        <v>342</v>
      </c>
      <c r="BI44" s="542" t="s">
        <v>1009</v>
      </c>
    </row>
    <row r="45" spans="1:61" ht="48.5" customHeight="1" x14ac:dyDescent="0.2">
      <c r="A45" s="467"/>
      <c r="B45" s="426"/>
      <c r="C45" s="468"/>
      <c r="D45" s="431"/>
      <c r="E45" s="431"/>
      <c r="F45" s="258" t="s">
        <v>202</v>
      </c>
      <c r="G45" s="259" t="s">
        <v>343</v>
      </c>
      <c r="H45" s="431"/>
      <c r="I45" s="475"/>
      <c r="J45" s="431"/>
      <c r="K45" s="427"/>
      <c r="L45" s="431"/>
      <c r="M45" s="430"/>
      <c r="N45" s="434"/>
      <c r="O45" s="436"/>
      <c r="P45" s="470"/>
      <c r="Q45" s="471"/>
      <c r="R45" s="555"/>
      <c r="S45" s="426"/>
      <c r="T45" s="427"/>
      <c r="U45" s="426"/>
      <c r="V45" s="426"/>
      <c r="W45" s="430"/>
      <c r="X45" s="427"/>
      <c r="Y45" s="430"/>
      <c r="Z45" s="426"/>
      <c r="AA45" s="472"/>
      <c r="AB45" s="426"/>
      <c r="AC45" s="479"/>
      <c r="AD45" s="481"/>
      <c r="AE45" s="482"/>
      <c r="AF45" s="473"/>
      <c r="AG45" s="478"/>
      <c r="AH45" s="473"/>
      <c r="AI45" s="473"/>
      <c r="AJ45" s="471"/>
      <c r="AK45" s="431"/>
      <c r="AL45" s="469"/>
      <c r="AM45" s="469"/>
      <c r="AN45" s="429"/>
      <c r="AO45" s="422"/>
      <c r="AP45" s="424"/>
      <c r="AQ45" s="424"/>
      <c r="AR45" s="422"/>
      <c r="AS45" s="424"/>
      <c r="AT45" s="424"/>
      <c r="AU45" s="422"/>
      <c r="AV45" s="424"/>
      <c r="AW45" s="424"/>
      <c r="AX45" s="422"/>
      <c r="AY45" s="424"/>
      <c r="AZ45" s="424"/>
      <c r="BA45" s="422"/>
      <c r="BB45" s="424"/>
      <c r="BC45" s="424"/>
      <c r="BD45" s="422"/>
      <c r="BE45" s="424"/>
      <c r="BF45" s="424"/>
      <c r="BG45" s="422"/>
      <c r="BH45" s="422"/>
      <c r="BI45" s="543"/>
    </row>
    <row r="46" spans="1:61" ht="68" customHeight="1" x14ac:dyDescent="0.2">
      <c r="A46" s="467"/>
      <c r="B46" s="426"/>
      <c r="C46" s="525"/>
      <c r="D46" s="432"/>
      <c r="E46" s="432"/>
      <c r="F46" s="396" t="s">
        <v>73</v>
      </c>
      <c r="G46" s="397" t="s">
        <v>344</v>
      </c>
      <c r="H46" s="432"/>
      <c r="I46" s="526"/>
      <c r="J46" s="432"/>
      <c r="K46" s="421"/>
      <c r="L46" s="432"/>
      <c r="M46" s="433"/>
      <c r="N46" s="435"/>
      <c r="O46" s="437"/>
      <c r="P46" s="490"/>
      <c r="Q46" s="527"/>
      <c r="R46" s="401" t="s">
        <v>345</v>
      </c>
      <c r="S46" s="356" t="s">
        <v>84</v>
      </c>
      <c r="T46" s="357" t="s">
        <v>346</v>
      </c>
      <c r="U46" s="356" t="s">
        <v>86</v>
      </c>
      <c r="V46" s="356" t="s">
        <v>87</v>
      </c>
      <c r="W46" s="400">
        <f>VLOOKUP(V46,'[2]Datos Validacion'!$K$6:$L$8,2,0)</f>
        <v>0.25</v>
      </c>
      <c r="X46" s="357" t="s">
        <v>88</v>
      </c>
      <c r="Y46" s="400">
        <f>VLOOKUP(X46,'[2]Datos Validacion'!$M$6:$N$7,2,0)</f>
        <v>0.15</v>
      </c>
      <c r="Z46" s="356" t="s">
        <v>89</v>
      </c>
      <c r="AA46" s="397" t="s">
        <v>347</v>
      </c>
      <c r="AB46" s="356" t="s">
        <v>91</v>
      </c>
      <c r="AC46" s="402" t="s">
        <v>348</v>
      </c>
      <c r="AD46" s="403" t="s">
        <v>107</v>
      </c>
      <c r="AE46" s="404">
        <f t="shared" si="0"/>
        <v>0.4</v>
      </c>
      <c r="AF46" s="405" t="str">
        <f>IF(AG46&lt;=20%,"MUY BAJA",IF(AG46&lt;=40%,"BAJA",IF(AG46&lt;=60%,"MEDIA",IF(AG46&lt;=80%,"ALTA","MUY ALTA"))))</f>
        <v>MUY BAJA</v>
      </c>
      <c r="AG46" s="406">
        <f>+AG44-(AG44*AE46)</f>
        <v>0.16800000000000001</v>
      </c>
      <c r="AH46" s="477"/>
      <c r="AI46" s="477"/>
      <c r="AJ46" s="527"/>
      <c r="AK46" s="432"/>
      <c r="AL46" s="528"/>
      <c r="AM46" s="528"/>
      <c r="AN46" s="429"/>
      <c r="AO46" s="422"/>
      <c r="AP46" s="424"/>
      <c r="AQ46" s="424"/>
      <c r="AR46" s="422"/>
      <c r="AS46" s="424"/>
      <c r="AT46" s="424"/>
      <c r="AU46" s="422"/>
      <c r="AV46" s="424"/>
      <c r="AW46" s="424"/>
      <c r="AX46" s="422"/>
      <c r="AY46" s="424"/>
      <c r="AZ46" s="424"/>
      <c r="BA46" s="422"/>
      <c r="BB46" s="424"/>
      <c r="BC46" s="424"/>
      <c r="BD46" s="422"/>
      <c r="BE46" s="424"/>
      <c r="BF46" s="424"/>
      <c r="BG46" s="422"/>
      <c r="BH46" s="422"/>
      <c r="BI46" s="543"/>
    </row>
    <row r="47" spans="1:61" ht="77" customHeight="1" x14ac:dyDescent="0.2">
      <c r="A47" s="467" t="s">
        <v>9</v>
      </c>
      <c r="B47" s="426"/>
      <c r="C47" s="468" t="s">
        <v>323</v>
      </c>
      <c r="D47" s="431" t="s">
        <v>324</v>
      </c>
      <c r="E47" s="431" t="s">
        <v>325</v>
      </c>
      <c r="F47" s="258" t="s">
        <v>73</v>
      </c>
      <c r="G47" s="259" t="s">
        <v>349</v>
      </c>
      <c r="H47" s="431" t="s">
        <v>350</v>
      </c>
      <c r="I47" s="475" t="s">
        <v>351</v>
      </c>
      <c r="J47" s="431" t="s">
        <v>352</v>
      </c>
      <c r="K47" s="427" t="s">
        <v>353</v>
      </c>
      <c r="L47" s="431" t="s">
        <v>120</v>
      </c>
      <c r="M47" s="430">
        <f>VLOOKUP(L47,'[2]Datos Validacion'!$C$6:$D$10,2,0)</f>
        <v>0.4</v>
      </c>
      <c r="N47" s="434" t="s">
        <v>157</v>
      </c>
      <c r="O47" s="436">
        <f>VLOOKUP(N47,'[2]Datos Validacion'!$E$6:$F$15,2,0)</f>
        <v>0.6</v>
      </c>
      <c r="P47" s="470" t="s">
        <v>158</v>
      </c>
      <c r="Q47" s="471" t="s">
        <v>159</v>
      </c>
      <c r="R47" s="265" t="s">
        <v>354</v>
      </c>
      <c r="S47" s="255" t="s">
        <v>84</v>
      </c>
      <c r="T47" s="257" t="s">
        <v>355</v>
      </c>
      <c r="U47" s="255" t="s">
        <v>86</v>
      </c>
      <c r="V47" s="255" t="s">
        <v>87</v>
      </c>
      <c r="W47" s="260">
        <f>VLOOKUP(V47,'[2]Datos Validacion'!$K$6:$L$8,2,0)</f>
        <v>0.25</v>
      </c>
      <c r="X47" s="257" t="s">
        <v>88</v>
      </c>
      <c r="Y47" s="260">
        <f>VLOOKUP(X47,'[2]Datos Validacion'!$M$6:$N$7,2,0)</f>
        <v>0.15</v>
      </c>
      <c r="Z47" s="255" t="s">
        <v>89</v>
      </c>
      <c r="AA47" s="259" t="s">
        <v>356</v>
      </c>
      <c r="AB47" s="255" t="s">
        <v>91</v>
      </c>
      <c r="AC47" s="257" t="s">
        <v>357</v>
      </c>
      <c r="AD47" s="407" t="s">
        <v>93</v>
      </c>
      <c r="AE47" s="408">
        <f t="shared" si="0"/>
        <v>0.4</v>
      </c>
      <c r="AF47" s="269" t="str">
        <f>IF(AG47&lt;=20%,"MUY BAJA",IF(AG47&lt;=40%,"BAJA",IF(AG47&lt;=60%,"MEDIA",IF(AG47&lt;=80%,"ALTA","MUY ALTA"))))</f>
        <v>BAJA</v>
      </c>
      <c r="AG47" s="269">
        <f>IF(OR(V47="prevenir",V47="detectar"),(M47-(M47*AE47)), M47)</f>
        <v>0.24</v>
      </c>
      <c r="AH47" s="473" t="str">
        <f>IF(AI47&lt;=20%,"LEVE",IF(AI47&lt;=40%,"MENOR",IF(AI47&lt;=60%,"MODERADO",IF(AI47&lt;=80%,"MAYOR","CATASTROFICO"))))</f>
        <v>MODERADO</v>
      </c>
      <c r="AI47" s="473">
        <f>IF(V47="corregir",(O47-(O47*AE47)), O47)</f>
        <v>0.6</v>
      </c>
      <c r="AJ47" s="471" t="s">
        <v>159</v>
      </c>
      <c r="AK47" s="431" t="s">
        <v>95</v>
      </c>
      <c r="AL47" s="469"/>
      <c r="AM47" s="469"/>
      <c r="AN47" s="425">
        <v>46150</v>
      </c>
      <c r="AO47" s="427" t="s">
        <v>335</v>
      </c>
      <c r="AP47" s="426"/>
      <c r="AQ47" s="426" t="s">
        <v>9</v>
      </c>
      <c r="AR47" s="427" t="s">
        <v>336</v>
      </c>
      <c r="AS47" s="426" t="s">
        <v>9</v>
      </c>
      <c r="AT47" s="426"/>
      <c r="AU47" s="427" t="s">
        <v>358</v>
      </c>
      <c r="AV47" s="426" t="s">
        <v>9</v>
      </c>
      <c r="AW47" s="426"/>
      <c r="AX47" s="427" t="s">
        <v>359</v>
      </c>
      <c r="AY47" s="426" t="s">
        <v>9</v>
      </c>
      <c r="AZ47" s="426"/>
      <c r="BA47" s="427" t="s">
        <v>360</v>
      </c>
      <c r="BB47" s="426" t="s">
        <v>9</v>
      </c>
      <c r="BC47" s="426"/>
      <c r="BD47" s="427" t="s">
        <v>361</v>
      </c>
      <c r="BE47" s="426"/>
      <c r="BF47" s="426" t="s">
        <v>9</v>
      </c>
      <c r="BG47" s="427" t="s">
        <v>362</v>
      </c>
      <c r="BH47" s="427" t="s">
        <v>363</v>
      </c>
      <c r="BI47" s="472" t="s">
        <v>1016</v>
      </c>
    </row>
    <row r="48" spans="1:61" ht="77" customHeight="1" x14ac:dyDescent="0.2">
      <c r="A48" s="467"/>
      <c r="B48" s="426"/>
      <c r="C48" s="468"/>
      <c r="D48" s="431"/>
      <c r="E48" s="431"/>
      <c r="F48" s="258" t="s">
        <v>202</v>
      </c>
      <c r="G48" s="259" t="s">
        <v>364</v>
      </c>
      <c r="H48" s="431"/>
      <c r="I48" s="475"/>
      <c r="J48" s="431"/>
      <c r="K48" s="427"/>
      <c r="L48" s="431"/>
      <c r="M48" s="430"/>
      <c r="N48" s="434"/>
      <c r="O48" s="436"/>
      <c r="P48" s="470"/>
      <c r="Q48" s="471"/>
      <c r="R48" s="265" t="s">
        <v>365</v>
      </c>
      <c r="S48" s="255" t="s">
        <v>84</v>
      </c>
      <c r="T48" s="257" t="s">
        <v>355</v>
      </c>
      <c r="U48" s="255" t="s">
        <v>86</v>
      </c>
      <c r="V48" s="255" t="s">
        <v>87</v>
      </c>
      <c r="W48" s="260">
        <f>VLOOKUP(V48,'[2]Datos Validacion'!$K$6:$L$8,2,0)</f>
        <v>0.25</v>
      </c>
      <c r="X48" s="257" t="s">
        <v>88</v>
      </c>
      <c r="Y48" s="260">
        <f>VLOOKUP(X48,'[2]Datos Validacion'!$M$6:$N$7,2,0)</f>
        <v>0.15</v>
      </c>
      <c r="Z48" s="255" t="s">
        <v>89</v>
      </c>
      <c r="AA48" s="288"/>
      <c r="AB48" s="255" t="s">
        <v>91</v>
      </c>
      <c r="AC48" s="256" t="s">
        <v>366</v>
      </c>
      <c r="AD48" s="407" t="s">
        <v>107</v>
      </c>
      <c r="AE48" s="408">
        <f t="shared" si="0"/>
        <v>0.4</v>
      </c>
      <c r="AF48" s="269" t="str">
        <f>IF(AG48&lt;=20%,"MUY BAJA",IF(AG48&lt;=40%,"BAJA",IF(AG48&lt;=60%,"MEDIA",IF(AG48&lt;=80%,"ALTA","MUY ALTA"))))</f>
        <v>MUY BAJA</v>
      </c>
      <c r="AG48" s="283">
        <f>+AG46-(AG46*AE48)</f>
        <v>0.1008</v>
      </c>
      <c r="AH48" s="473"/>
      <c r="AI48" s="473"/>
      <c r="AJ48" s="471"/>
      <c r="AK48" s="431"/>
      <c r="AL48" s="469"/>
      <c r="AM48" s="469"/>
      <c r="AN48" s="426"/>
      <c r="AO48" s="427"/>
      <c r="AP48" s="426"/>
      <c r="AQ48" s="426"/>
      <c r="AR48" s="427"/>
      <c r="AS48" s="426"/>
      <c r="AT48" s="426"/>
      <c r="AU48" s="427"/>
      <c r="AV48" s="426"/>
      <c r="AW48" s="426"/>
      <c r="AX48" s="427"/>
      <c r="AY48" s="426"/>
      <c r="AZ48" s="426"/>
      <c r="BA48" s="427"/>
      <c r="BB48" s="426"/>
      <c r="BC48" s="426"/>
      <c r="BD48" s="427"/>
      <c r="BE48" s="426"/>
      <c r="BF48" s="426"/>
      <c r="BG48" s="427"/>
      <c r="BH48" s="427"/>
      <c r="BI48" s="472"/>
    </row>
    <row r="49" spans="1:61" ht="28" customHeight="1" x14ac:dyDescent="0.2">
      <c r="A49" s="380"/>
      <c r="B49" s="274"/>
      <c r="C49" s="389"/>
      <c r="D49" s="394"/>
      <c r="E49" s="394"/>
      <c r="F49" s="394"/>
      <c r="G49" s="398"/>
      <c r="H49" s="394"/>
      <c r="I49" s="399"/>
      <c r="J49" s="394"/>
      <c r="K49" s="387"/>
      <c r="L49" s="394"/>
      <c r="M49" s="381"/>
      <c r="N49" s="382"/>
      <c r="O49" s="383"/>
      <c r="P49" s="384"/>
      <c r="Q49" s="385"/>
      <c r="R49" s="386"/>
      <c r="S49" s="253"/>
      <c r="T49" s="387"/>
      <c r="U49" s="253"/>
      <c r="V49" s="253"/>
      <c r="W49" s="381"/>
      <c r="X49" s="387"/>
      <c r="Y49" s="381"/>
      <c r="Z49" s="253"/>
      <c r="AA49" s="388"/>
      <c r="AB49" s="253"/>
      <c r="AC49" s="389"/>
      <c r="AD49" s="390"/>
      <c r="AE49" s="391"/>
      <c r="AF49" s="392"/>
      <c r="AG49" s="393"/>
      <c r="AH49" s="392"/>
      <c r="AI49" s="392"/>
      <c r="AJ49" s="385"/>
      <c r="AK49" s="394"/>
      <c r="AL49" s="395"/>
      <c r="AM49" s="395"/>
      <c r="AN49" s="253"/>
      <c r="AO49" s="387"/>
      <c r="AP49" s="253"/>
      <c r="AQ49" s="253"/>
      <c r="AR49" s="387"/>
      <c r="AS49" s="253"/>
      <c r="AT49" s="253"/>
      <c r="AU49" s="387"/>
      <c r="AV49" s="253"/>
      <c r="AW49" s="253"/>
      <c r="AX49" s="387"/>
      <c r="AY49" s="253"/>
      <c r="AZ49" s="253"/>
      <c r="BA49" s="387"/>
      <c r="BB49" s="253"/>
      <c r="BC49" s="253"/>
      <c r="BD49" s="387"/>
      <c r="BE49" s="253"/>
      <c r="BF49" s="253"/>
      <c r="BG49" s="387"/>
      <c r="BH49" s="387"/>
      <c r="BI49" s="387"/>
    </row>
    <row r="50" spans="1:61" ht="28" customHeight="1" x14ac:dyDescent="0.2">
      <c r="A50" s="380"/>
      <c r="B50" s="274"/>
      <c r="C50" s="389"/>
      <c r="D50" s="394"/>
      <c r="E50" s="394"/>
      <c r="F50" s="394"/>
      <c r="G50" s="398"/>
      <c r="H50" s="394"/>
      <c r="I50" s="399"/>
      <c r="J50" s="394"/>
      <c r="K50" s="387"/>
      <c r="L50" s="394"/>
      <c r="M50" s="381"/>
      <c r="N50" s="382"/>
      <c r="O50" s="383"/>
      <c r="P50" s="384"/>
      <c r="Q50" s="385"/>
      <c r="R50" s="386"/>
      <c r="S50" s="253"/>
      <c r="T50" s="387"/>
      <c r="U50" s="253"/>
      <c r="V50" s="253"/>
      <c r="W50" s="381"/>
      <c r="X50" s="387"/>
      <c r="Y50" s="381"/>
      <c r="Z50" s="253"/>
      <c r="AA50" s="388"/>
      <c r="AB50" s="253"/>
      <c r="AC50" s="389"/>
      <c r="AD50" s="390"/>
      <c r="AE50" s="391"/>
      <c r="AF50" s="392"/>
      <c r="AG50" s="393"/>
      <c r="AH50" s="392"/>
      <c r="AI50" s="392"/>
      <c r="AJ50" s="385"/>
      <c r="AK50" s="394"/>
      <c r="AL50" s="395"/>
      <c r="AM50" s="395"/>
      <c r="AN50" s="253"/>
      <c r="AO50" s="387"/>
      <c r="AP50" s="253"/>
      <c r="AQ50" s="253"/>
      <c r="AR50" s="387"/>
      <c r="AS50" s="253"/>
      <c r="AT50" s="253"/>
      <c r="AU50" s="387"/>
      <c r="AV50" s="253"/>
      <c r="AW50" s="253"/>
      <c r="AX50" s="387"/>
      <c r="AY50" s="253"/>
      <c r="AZ50" s="253"/>
      <c r="BA50" s="387"/>
      <c r="BB50" s="253"/>
      <c r="BC50" s="253"/>
      <c r="BD50" s="387"/>
      <c r="BE50" s="253"/>
      <c r="BF50" s="253"/>
      <c r="BG50" s="387"/>
      <c r="BH50" s="387"/>
      <c r="BI50" s="387"/>
    </row>
    <row r="51" spans="1:61" ht="28" customHeight="1" x14ac:dyDescent="0.2">
      <c r="A51" s="380"/>
      <c r="B51" s="409"/>
      <c r="C51" s="389"/>
      <c r="D51" s="394"/>
      <c r="E51" s="394"/>
      <c r="F51" s="394"/>
      <c r="G51" s="398"/>
      <c r="H51" s="394"/>
      <c r="I51" s="399"/>
      <c r="J51" s="394"/>
      <c r="K51" s="387"/>
      <c r="L51" s="394"/>
      <c r="M51" s="381"/>
      <c r="N51" s="382"/>
      <c r="O51" s="383"/>
      <c r="P51" s="384"/>
      <c r="Q51" s="385"/>
      <c r="R51" s="386"/>
      <c r="S51" s="253"/>
      <c r="T51" s="387"/>
      <c r="U51" s="253"/>
      <c r="V51" s="253"/>
      <c r="W51" s="381"/>
      <c r="X51" s="387"/>
      <c r="Y51" s="381"/>
      <c r="Z51" s="253"/>
      <c r="AA51" s="388"/>
      <c r="AB51" s="253"/>
      <c r="AC51" s="389"/>
      <c r="AD51" s="390"/>
      <c r="AE51" s="391"/>
      <c r="AF51" s="392"/>
      <c r="AG51" s="393"/>
      <c r="AH51" s="392"/>
      <c r="AI51" s="392"/>
      <c r="AJ51" s="385"/>
      <c r="AK51" s="394"/>
      <c r="AL51" s="395"/>
      <c r="AM51" s="395"/>
      <c r="AN51" s="253"/>
      <c r="AO51" s="387"/>
      <c r="AP51" s="253"/>
      <c r="AQ51" s="253"/>
      <c r="AR51" s="387"/>
      <c r="AS51" s="253"/>
      <c r="AT51" s="253"/>
      <c r="AU51" s="387"/>
      <c r="AV51" s="253"/>
      <c r="AW51" s="253"/>
      <c r="AX51" s="387"/>
      <c r="AY51" s="253"/>
      <c r="AZ51" s="253"/>
      <c r="BA51" s="387"/>
      <c r="BB51" s="253"/>
      <c r="BC51" s="253"/>
      <c r="BD51" s="387"/>
      <c r="BE51" s="253"/>
      <c r="BF51" s="253"/>
      <c r="BG51" s="387"/>
      <c r="BH51" s="387"/>
      <c r="BI51" s="387"/>
    </row>
    <row r="52" spans="1:61" ht="10.5" x14ac:dyDescent="0.2">
      <c r="B52" s="531" t="s">
        <v>367</v>
      </c>
      <c r="C52" s="531"/>
      <c r="D52" s="531"/>
      <c r="E52" s="531"/>
      <c r="F52" s="531"/>
      <c r="G52" s="531"/>
      <c r="H52" s="531"/>
      <c r="I52" s="531"/>
      <c r="J52" s="531"/>
      <c r="K52" s="531"/>
      <c r="L52" s="531"/>
      <c r="AN52" s="248"/>
      <c r="AO52" s="248"/>
    </row>
    <row r="53" spans="1:61" ht="31.5" x14ac:dyDescent="0.2">
      <c r="B53" s="292" t="s">
        <v>368</v>
      </c>
      <c r="C53" s="292" t="s">
        <v>47</v>
      </c>
      <c r="D53" s="532" t="s">
        <v>369</v>
      </c>
      <c r="E53" s="533"/>
      <c r="F53" s="533"/>
      <c r="G53" s="533"/>
      <c r="H53" s="533"/>
      <c r="I53" s="533"/>
      <c r="J53" s="293" t="s">
        <v>370</v>
      </c>
      <c r="K53" s="293" t="s">
        <v>371</v>
      </c>
      <c r="L53" s="293" t="s">
        <v>372</v>
      </c>
      <c r="AN53" s="248"/>
      <c r="AO53" s="248"/>
    </row>
    <row r="54" spans="1:61" ht="40" x14ac:dyDescent="0.2">
      <c r="A54" s="253"/>
      <c r="B54" s="294">
        <v>0</v>
      </c>
      <c r="C54" s="295">
        <v>43861</v>
      </c>
      <c r="D54" s="493" t="s">
        <v>373</v>
      </c>
      <c r="E54" s="529"/>
      <c r="F54" s="529"/>
      <c r="G54" s="529"/>
      <c r="H54" s="529"/>
      <c r="I54" s="530"/>
      <c r="J54" s="257" t="s">
        <v>374</v>
      </c>
      <c r="K54" s="257" t="s">
        <v>375</v>
      </c>
      <c r="L54" s="257" t="s">
        <v>375</v>
      </c>
      <c r="AN54" s="248"/>
      <c r="AO54" s="248"/>
    </row>
    <row r="55" spans="1:61" ht="40" x14ac:dyDescent="0.2">
      <c r="B55" s="294">
        <v>1</v>
      </c>
      <c r="C55" s="295">
        <v>43916</v>
      </c>
      <c r="D55" s="493" t="s">
        <v>376</v>
      </c>
      <c r="E55" s="529"/>
      <c r="F55" s="529"/>
      <c r="G55" s="529"/>
      <c r="H55" s="529"/>
      <c r="I55" s="530"/>
      <c r="J55" s="257" t="s">
        <v>374</v>
      </c>
      <c r="K55" s="257" t="s">
        <v>375</v>
      </c>
      <c r="L55" s="257" t="s">
        <v>375</v>
      </c>
      <c r="AN55" s="248"/>
      <c r="AO55" s="248"/>
    </row>
    <row r="56" spans="1:61" ht="40" x14ac:dyDescent="0.2">
      <c r="B56" s="294">
        <v>1</v>
      </c>
      <c r="C56" s="295">
        <v>43951</v>
      </c>
      <c r="D56" s="493" t="s">
        <v>377</v>
      </c>
      <c r="E56" s="529"/>
      <c r="F56" s="529"/>
      <c r="G56" s="529"/>
      <c r="H56" s="529"/>
      <c r="I56" s="530"/>
      <c r="J56" s="257" t="s">
        <v>374</v>
      </c>
      <c r="K56" s="257" t="s">
        <v>375</v>
      </c>
      <c r="L56" s="257" t="s">
        <v>375</v>
      </c>
    </row>
    <row r="57" spans="1:61" ht="40" x14ac:dyDescent="0.2">
      <c r="B57" s="294">
        <v>2</v>
      </c>
      <c r="C57" s="295">
        <v>43951</v>
      </c>
      <c r="D57" s="505" t="s">
        <v>378</v>
      </c>
      <c r="E57" s="505"/>
      <c r="F57" s="505"/>
      <c r="G57" s="505"/>
      <c r="H57" s="505"/>
      <c r="I57" s="505"/>
      <c r="J57" s="257" t="s">
        <v>374</v>
      </c>
      <c r="K57" s="257" t="s">
        <v>375</v>
      </c>
      <c r="L57" s="257" t="s">
        <v>375</v>
      </c>
    </row>
    <row r="58" spans="1:61" ht="40" x14ac:dyDescent="0.2">
      <c r="B58" s="294">
        <v>3</v>
      </c>
      <c r="C58" s="295">
        <v>44073</v>
      </c>
      <c r="D58" s="505" t="s">
        <v>379</v>
      </c>
      <c r="E58" s="505"/>
      <c r="F58" s="505"/>
      <c r="G58" s="505"/>
      <c r="H58" s="505"/>
      <c r="I58" s="505"/>
      <c r="J58" s="257" t="s">
        <v>374</v>
      </c>
      <c r="K58" s="257" t="s">
        <v>375</v>
      </c>
      <c r="L58" s="257" t="s">
        <v>375</v>
      </c>
    </row>
    <row r="59" spans="1:61" ht="40" x14ac:dyDescent="0.2">
      <c r="B59" s="294">
        <v>4</v>
      </c>
      <c r="C59" s="295">
        <v>44196</v>
      </c>
      <c r="D59" s="505" t="s">
        <v>380</v>
      </c>
      <c r="E59" s="505"/>
      <c r="F59" s="505"/>
      <c r="G59" s="505"/>
      <c r="H59" s="505"/>
      <c r="I59" s="505"/>
      <c r="J59" s="257" t="s">
        <v>374</v>
      </c>
      <c r="K59" s="257" t="s">
        <v>375</v>
      </c>
      <c r="L59" s="257" t="s">
        <v>375</v>
      </c>
    </row>
    <row r="60" spans="1:61" ht="40" x14ac:dyDescent="0.2">
      <c r="B60" s="294">
        <v>5</v>
      </c>
      <c r="C60" s="295">
        <v>44316</v>
      </c>
      <c r="D60" s="493" t="s">
        <v>381</v>
      </c>
      <c r="E60" s="529"/>
      <c r="F60" s="529"/>
      <c r="G60" s="529"/>
      <c r="H60" s="529"/>
      <c r="I60" s="530"/>
      <c r="J60" s="257" t="s">
        <v>374</v>
      </c>
      <c r="K60" s="257" t="s">
        <v>375</v>
      </c>
      <c r="L60" s="257" t="s">
        <v>375</v>
      </c>
    </row>
    <row r="61" spans="1:61" ht="40" x14ac:dyDescent="0.2">
      <c r="B61" s="294">
        <v>6</v>
      </c>
      <c r="C61" s="295">
        <v>44439</v>
      </c>
      <c r="D61" s="493" t="s">
        <v>382</v>
      </c>
      <c r="E61" s="529"/>
      <c r="F61" s="529"/>
      <c r="G61" s="529"/>
      <c r="H61" s="529"/>
      <c r="I61" s="530"/>
      <c r="J61" s="257" t="s">
        <v>374</v>
      </c>
      <c r="K61" s="257" t="s">
        <v>375</v>
      </c>
      <c r="L61" s="257" t="s">
        <v>375</v>
      </c>
    </row>
    <row r="62" spans="1:61" ht="40" x14ac:dyDescent="0.2">
      <c r="B62" s="275">
        <v>7</v>
      </c>
      <c r="C62" s="296">
        <v>44524</v>
      </c>
      <c r="D62" s="476" t="s">
        <v>383</v>
      </c>
      <c r="E62" s="476"/>
      <c r="F62" s="476"/>
      <c r="G62" s="476"/>
      <c r="H62" s="476"/>
      <c r="I62" s="476"/>
      <c r="J62" s="257" t="s">
        <v>374</v>
      </c>
      <c r="K62" s="257" t="s">
        <v>375</v>
      </c>
      <c r="L62" s="257" t="s">
        <v>375</v>
      </c>
      <c r="AC62" s="253"/>
    </row>
    <row r="63" spans="1:61" ht="40" x14ac:dyDescent="0.2">
      <c r="B63" s="275">
        <v>8</v>
      </c>
      <c r="C63" s="296">
        <v>44554</v>
      </c>
      <c r="D63" s="476" t="s">
        <v>384</v>
      </c>
      <c r="E63" s="476"/>
      <c r="F63" s="476"/>
      <c r="G63" s="476"/>
      <c r="H63" s="476"/>
      <c r="I63" s="476"/>
      <c r="J63" s="257" t="s">
        <v>374</v>
      </c>
      <c r="K63" s="257" t="s">
        <v>375</v>
      </c>
      <c r="L63" s="257" t="s">
        <v>375</v>
      </c>
      <c r="AC63" s="253"/>
    </row>
    <row r="64" spans="1:61" ht="40" x14ac:dyDescent="0.2">
      <c r="B64" s="275">
        <v>9</v>
      </c>
      <c r="C64" s="296">
        <v>44561</v>
      </c>
      <c r="D64" s="476" t="s">
        <v>385</v>
      </c>
      <c r="E64" s="476"/>
      <c r="F64" s="476"/>
      <c r="G64" s="476"/>
      <c r="H64" s="476"/>
      <c r="I64" s="476"/>
      <c r="J64" s="257" t="s">
        <v>374</v>
      </c>
      <c r="K64" s="257" t="s">
        <v>375</v>
      </c>
      <c r="L64" s="257" t="s">
        <v>375</v>
      </c>
    </row>
    <row r="65" spans="2:38" ht="40" x14ac:dyDescent="0.2">
      <c r="B65" s="275">
        <v>10</v>
      </c>
      <c r="C65" s="296">
        <v>44681</v>
      </c>
      <c r="D65" s="476" t="s">
        <v>386</v>
      </c>
      <c r="E65" s="476"/>
      <c r="F65" s="476"/>
      <c r="G65" s="476"/>
      <c r="H65" s="476"/>
      <c r="I65" s="476"/>
      <c r="J65" s="257" t="s">
        <v>374</v>
      </c>
      <c r="K65" s="257" t="s">
        <v>375</v>
      </c>
      <c r="L65" s="257" t="s">
        <v>375</v>
      </c>
    </row>
    <row r="66" spans="2:38" ht="40" x14ac:dyDescent="0.2">
      <c r="B66" s="275">
        <v>11</v>
      </c>
      <c r="C66" s="296">
        <v>44804</v>
      </c>
      <c r="D66" s="476" t="s">
        <v>387</v>
      </c>
      <c r="E66" s="476"/>
      <c r="F66" s="476"/>
      <c r="G66" s="476"/>
      <c r="H66" s="476"/>
      <c r="I66" s="476"/>
      <c r="J66" s="257" t="s">
        <v>374</v>
      </c>
      <c r="K66" s="257" t="s">
        <v>375</v>
      </c>
      <c r="L66" s="257" t="s">
        <v>375</v>
      </c>
    </row>
    <row r="67" spans="2:38" ht="40" x14ac:dyDescent="0.2">
      <c r="B67" s="275">
        <v>12</v>
      </c>
      <c r="C67" s="296">
        <v>44926</v>
      </c>
      <c r="D67" s="476" t="s">
        <v>388</v>
      </c>
      <c r="E67" s="476"/>
      <c r="F67" s="476"/>
      <c r="G67" s="476"/>
      <c r="H67" s="476"/>
      <c r="I67" s="476"/>
      <c r="J67" s="257" t="s">
        <v>374</v>
      </c>
      <c r="K67" s="257" t="s">
        <v>375</v>
      </c>
      <c r="L67" s="257" t="s">
        <v>375</v>
      </c>
    </row>
    <row r="68" spans="2:38" ht="90" x14ac:dyDescent="0.2">
      <c r="B68" s="255">
        <v>13</v>
      </c>
      <c r="C68" s="297">
        <v>45626</v>
      </c>
      <c r="D68" s="418" t="s">
        <v>389</v>
      </c>
      <c r="E68" s="419"/>
      <c r="F68" s="419"/>
      <c r="G68" s="419"/>
      <c r="H68" s="419"/>
      <c r="I68" s="420"/>
      <c r="J68" s="257" t="s">
        <v>390</v>
      </c>
      <c r="K68" s="257" t="s">
        <v>391</v>
      </c>
      <c r="L68" s="257" t="s">
        <v>392</v>
      </c>
    </row>
    <row r="69" spans="2:38" s="248" customFormat="1" ht="30" x14ac:dyDescent="0.35">
      <c r="B69" s="255">
        <v>14</v>
      </c>
      <c r="C69" s="297">
        <v>45656</v>
      </c>
      <c r="D69" s="418" t="s">
        <v>393</v>
      </c>
      <c r="E69" s="419"/>
      <c r="F69" s="419"/>
      <c r="G69" s="419"/>
      <c r="H69" s="419"/>
      <c r="I69" s="420"/>
      <c r="J69" s="257" t="s">
        <v>390</v>
      </c>
      <c r="K69" s="257" t="s">
        <v>391</v>
      </c>
      <c r="L69" s="257" t="s">
        <v>394</v>
      </c>
      <c r="M69" s="298"/>
      <c r="N69" s="253"/>
      <c r="O69" s="299"/>
      <c r="Q69" s="253"/>
      <c r="T69" s="253"/>
      <c r="W69" s="298"/>
      <c r="Y69" s="298"/>
      <c r="AB69" s="253"/>
      <c r="AD69" s="253"/>
      <c r="AF69" s="253"/>
      <c r="AL69" s="253"/>
    </row>
    <row r="70" spans="2:38" ht="130" x14ac:dyDescent="0.2">
      <c r="B70" s="255">
        <v>15</v>
      </c>
      <c r="C70" s="297">
        <v>45838</v>
      </c>
      <c r="D70" s="418" t="s">
        <v>395</v>
      </c>
      <c r="E70" s="419"/>
      <c r="F70" s="419"/>
      <c r="G70" s="419"/>
      <c r="H70" s="419"/>
      <c r="I70" s="420"/>
      <c r="J70" s="257" t="s">
        <v>390</v>
      </c>
      <c r="K70" s="257" t="s">
        <v>396</v>
      </c>
      <c r="L70" s="257" t="s">
        <v>397</v>
      </c>
    </row>
    <row r="71" spans="2:38" ht="80" x14ac:dyDescent="0.2">
      <c r="B71" s="255">
        <v>16</v>
      </c>
      <c r="C71" s="297">
        <v>45991</v>
      </c>
      <c r="D71" s="418" t="s">
        <v>398</v>
      </c>
      <c r="E71" s="419"/>
      <c r="F71" s="419"/>
      <c r="G71" s="419"/>
      <c r="H71" s="419"/>
      <c r="I71" s="420"/>
      <c r="J71" s="257" t="s">
        <v>390</v>
      </c>
      <c r="K71" s="257" t="s">
        <v>396</v>
      </c>
      <c r="L71" s="257" t="s">
        <v>399</v>
      </c>
    </row>
    <row r="72" spans="2:38" ht="50" x14ac:dyDescent="0.2">
      <c r="B72" s="255">
        <v>17</v>
      </c>
      <c r="C72" s="297">
        <v>46068</v>
      </c>
      <c r="D72" s="418" t="s">
        <v>400</v>
      </c>
      <c r="E72" s="419"/>
      <c r="F72" s="419"/>
      <c r="G72" s="419"/>
      <c r="H72" s="419"/>
      <c r="I72" s="420"/>
      <c r="J72" s="257" t="s">
        <v>390</v>
      </c>
      <c r="K72" s="257" t="s">
        <v>396</v>
      </c>
      <c r="L72" s="257" t="s">
        <v>401</v>
      </c>
    </row>
  </sheetData>
  <autoFilter ref="A12:BI72" xr:uid="{BE66F9FA-B8C4-43CC-A6BB-17537388D8D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autoFilter>
  <mergeCells count="665">
    <mergeCell ref="AD44:AD45"/>
    <mergeCell ref="AB13:AD13"/>
    <mergeCell ref="AX39:AX40"/>
    <mergeCell ref="AY39:AY40"/>
    <mergeCell ref="AZ39:AZ40"/>
    <mergeCell ref="AN24:AN26"/>
    <mergeCell ref="AO24:AO26"/>
    <mergeCell ref="AP24:AP26"/>
    <mergeCell ref="AQ24:AQ26"/>
    <mergeCell ref="AR24:AR26"/>
    <mergeCell ref="AS24:AS26"/>
    <mergeCell ref="AT24:AT26"/>
    <mergeCell ref="AU24:AU26"/>
    <mergeCell ref="AV24:AV26"/>
    <mergeCell ref="AQ27:AQ28"/>
    <mergeCell ref="AR27:AR28"/>
    <mergeCell ref="AS27:AS28"/>
    <mergeCell ref="AY24:AY26"/>
    <mergeCell ref="AT27:AT28"/>
    <mergeCell ref="AU27:AU28"/>
    <mergeCell ref="AY27:AY28"/>
    <mergeCell ref="AZ37:AZ38"/>
    <mergeCell ref="AN15:AN17"/>
    <mergeCell ref="AO15:AO17"/>
    <mergeCell ref="O41:O42"/>
    <mergeCell ref="P41:P42"/>
    <mergeCell ref="Q41:Q42"/>
    <mergeCell ref="R41:R42"/>
    <mergeCell ref="S41:S42"/>
    <mergeCell ref="D72:I72"/>
    <mergeCell ref="D71:I71"/>
    <mergeCell ref="D68:I68"/>
    <mergeCell ref="R44:R45"/>
    <mergeCell ref="S44:S45"/>
    <mergeCell ref="P44:P46"/>
    <mergeCell ref="J44:J46"/>
    <mergeCell ref="J47:J48"/>
    <mergeCell ref="K47:K48"/>
    <mergeCell ref="L47:L48"/>
    <mergeCell ref="M47:M48"/>
    <mergeCell ref="N47:N48"/>
    <mergeCell ref="O47:O48"/>
    <mergeCell ref="D62:I62"/>
    <mergeCell ref="D63:I63"/>
    <mergeCell ref="D64:I64"/>
    <mergeCell ref="D65:I65"/>
    <mergeCell ref="D66:I66"/>
    <mergeCell ref="D67:I67"/>
    <mergeCell ref="H39:H40"/>
    <mergeCell ref="I39:I40"/>
    <mergeCell ref="J39:J40"/>
    <mergeCell ref="K39:K40"/>
    <mergeCell ref="L39:L40"/>
    <mergeCell ref="K44:K46"/>
    <mergeCell ref="J41:J42"/>
    <mergeCell ref="K41:K42"/>
    <mergeCell ref="L41:L42"/>
    <mergeCell ref="BI44:BI46"/>
    <mergeCell ref="BD47:BD48"/>
    <mergeCell ref="BE47:BE48"/>
    <mergeCell ref="BF47:BF48"/>
    <mergeCell ref="BG47:BG48"/>
    <mergeCell ref="BH47:BH48"/>
    <mergeCell ref="BI47:BI48"/>
    <mergeCell ref="AU44:AU46"/>
    <mergeCell ref="AV44:AV46"/>
    <mergeCell ref="AW44:AW46"/>
    <mergeCell ref="AX44:AX46"/>
    <mergeCell ref="AY44:AY46"/>
    <mergeCell ref="AZ44:AZ46"/>
    <mergeCell ref="BA44:BA46"/>
    <mergeCell ref="AU47:AU48"/>
    <mergeCell ref="AV47:AV48"/>
    <mergeCell ref="AW47:AW48"/>
    <mergeCell ref="AX47:AX48"/>
    <mergeCell ref="AY47:AY48"/>
    <mergeCell ref="AZ47:AZ48"/>
    <mergeCell ref="BA47:BA48"/>
    <mergeCell ref="BB47:BB48"/>
    <mergeCell ref="BC47:BC48"/>
    <mergeCell ref="BB44:BB46"/>
    <mergeCell ref="BC44:BC46"/>
    <mergeCell ref="BF41:BF42"/>
    <mergeCell ref="BG41:BG42"/>
    <mergeCell ref="BH41:BH42"/>
    <mergeCell ref="BD44:BD46"/>
    <mergeCell ref="BE44:BE46"/>
    <mergeCell ref="BF44:BF46"/>
    <mergeCell ref="BG44:BG46"/>
    <mergeCell ref="BH44:BH46"/>
    <mergeCell ref="BF39:BF40"/>
    <mergeCell ref="BG39:BG40"/>
    <mergeCell ref="BH39:BH40"/>
    <mergeCell ref="BI39:BI40"/>
    <mergeCell ref="AN41:AN42"/>
    <mergeCell ref="AO41:AO42"/>
    <mergeCell ref="AP41:AP42"/>
    <mergeCell ref="AQ41:AQ42"/>
    <mergeCell ref="AR41:AR42"/>
    <mergeCell ref="AS41:AS42"/>
    <mergeCell ref="AT41:AT42"/>
    <mergeCell ref="AU41:AU42"/>
    <mergeCell ref="AV41:AV42"/>
    <mergeCell ref="AW41:AW42"/>
    <mergeCell ref="AX41:AX42"/>
    <mergeCell ref="AY41:AY42"/>
    <mergeCell ref="AZ41:AZ42"/>
    <mergeCell ref="BA41:BA42"/>
    <mergeCell ref="BB41:BB42"/>
    <mergeCell ref="BC41:BC42"/>
    <mergeCell ref="BD41:BD42"/>
    <mergeCell ref="BE41:BE42"/>
    <mergeCell ref="BI41:BI42"/>
    <mergeCell ref="AW39:AW40"/>
    <mergeCell ref="BA39:BA40"/>
    <mergeCell ref="BB39:BB40"/>
    <mergeCell ref="BC39:BC40"/>
    <mergeCell ref="BD39:BD40"/>
    <mergeCell ref="BE39:BE40"/>
    <mergeCell ref="AN39:AN40"/>
    <mergeCell ref="AO39:AO40"/>
    <mergeCell ref="AP39:AP40"/>
    <mergeCell ref="AQ39:AQ40"/>
    <mergeCell ref="AR39:AR40"/>
    <mergeCell ref="AS39:AS40"/>
    <mergeCell ref="AT39:AT40"/>
    <mergeCell ref="AU39:AU40"/>
    <mergeCell ref="AV39:AV40"/>
    <mergeCell ref="BB37:BB38"/>
    <mergeCell ref="BC37:BC38"/>
    <mergeCell ref="BD37:BD38"/>
    <mergeCell ref="BE37:BE38"/>
    <mergeCell ref="BF37:BF38"/>
    <mergeCell ref="BG37:BG38"/>
    <mergeCell ref="BH37:BH38"/>
    <mergeCell ref="BI37:BI38"/>
    <mergeCell ref="AR33:AR35"/>
    <mergeCell ref="AS33:AS35"/>
    <mergeCell ref="AT33:AT35"/>
    <mergeCell ref="AU33:AU35"/>
    <mergeCell ref="AV33:AV35"/>
    <mergeCell ref="AW33:AW35"/>
    <mergeCell ref="AX33:AX35"/>
    <mergeCell ref="AY33:AY35"/>
    <mergeCell ref="AZ33:AZ35"/>
    <mergeCell ref="AR37:AR38"/>
    <mergeCell ref="AS37:AS38"/>
    <mergeCell ref="AU37:AU38"/>
    <mergeCell ref="AV37:AV38"/>
    <mergeCell ref="AW37:AW38"/>
    <mergeCell ref="AX37:AX38"/>
    <mergeCell ref="AY37:AY38"/>
    <mergeCell ref="BA37:BA38"/>
    <mergeCell ref="AT37:AT38"/>
    <mergeCell ref="BI31:BI36"/>
    <mergeCell ref="AU29:AU30"/>
    <mergeCell ref="AV29:AV30"/>
    <mergeCell ref="AW29:AW30"/>
    <mergeCell ref="AX29:AX30"/>
    <mergeCell ref="AY29:AY30"/>
    <mergeCell ref="AZ29:AZ30"/>
    <mergeCell ref="BA29:BA30"/>
    <mergeCell ref="BB29:BB30"/>
    <mergeCell ref="BC29:BC30"/>
    <mergeCell ref="BA33:BA35"/>
    <mergeCell ref="BB33:BB35"/>
    <mergeCell ref="BC33:BC35"/>
    <mergeCell ref="BD33:BD35"/>
    <mergeCell ref="BE33:BE35"/>
    <mergeCell ref="BF33:BF35"/>
    <mergeCell ref="BG33:BG35"/>
    <mergeCell ref="BH33:BH35"/>
    <mergeCell ref="BD29:BD30"/>
    <mergeCell ref="BE29:BE30"/>
    <mergeCell ref="BF29:BF30"/>
    <mergeCell ref="BG29:BG30"/>
    <mergeCell ref="BH29:BH30"/>
    <mergeCell ref="BI29:BI30"/>
    <mergeCell ref="BI24:BI26"/>
    <mergeCell ref="BD27:BD28"/>
    <mergeCell ref="BE27:BE28"/>
    <mergeCell ref="BF27:BF28"/>
    <mergeCell ref="BG27:BG28"/>
    <mergeCell ref="BH27:BH28"/>
    <mergeCell ref="BI27:BI28"/>
    <mergeCell ref="BH24:BH26"/>
    <mergeCell ref="BC27:BC28"/>
    <mergeCell ref="BB24:BB26"/>
    <mergeCell ref="BC24:BC26"/>
    <mergeCell ref="BF24:BF26"/>
    <mergeCell ref="BG24:BG26"/>
    <mergeCell ref="BD24:BD26"/>
    <mergeCell ref="BE24:BE26"/>
    <mergeCell ref="AV27:AV28"/>
    <mergeCell ref="BF15:BF17"/>
    <mergeCell ref="BG15:BG17"/>
    <mergeCell ref="AZ24:AZ26"/>
    <mergeCell ref="BA24:BA26"/>
    <mergeCell ref="AW27:AW28"/>
    <mergeCell ref="AX27:AX28"/>
    <mergeCell ref="BB27:BB28"/>
    <mergeCell ref="AZ27:AZ28"/>
    <mergeCell ref="BA27:BA28"/>
    <mergeCell ref="AW24:AW26"/>
    <mergeCell ref="AX24:AX26"/>
    <mergeCell ref="BF18:BF23"/>
    <mergeCell ref="BG18:BG23"/>
    <mergeCell ref="BH18:BH23"/>
    <mergeCell ref="BI18:BI23"/>
    <mergeCell ref="AW18:AW23"/>
    <mergeCell ref="AX18:AX23"/>
    <mergeCell ref="AY18:AY23"/>
    <mergeCell ref="AW15:AW17"/>
    <mergeCell ref="AX15:AX17"/>
    <mergeCell ref="AY15:AY17"/>
    <mergeCell ref="BH15:BH17"/>
    <mergeCell ref="AZ15:AZ17"/>
    <mergeCell ref="BA15:BA17"/>
    <mergeCell ref="BB15:BB17"/>
    <mergeCell ref="BC15:BC17"/>
    <mergeCell ref="BD15:BD17"/>
    <mergeCell ref="BE15:BE17"/>
    <mergeCell ref="AZ18:AZ23"/>
    <mergeCell ref="BA18:BA23"/>
    <mergeCell ref="BB18:BB23"/>
    <mergeCell ref="BC18:BC23"/>
    <mergeCell ref="BD18:BD23"/>
    <mergeCell ref="BE18:BE23"/>
    <mergeCell ref="AN18:AN23"/>
    <mergeCell ref="AO18:AO23"/>
    <mergeCell ref="AP18:AP23"/>
    <mergeCell ref="AQ18:AQ23"/>
    <mergeCell ref="AR18:AR23"/>
    <mergeCell ref="AS18:AS23"/>
    <mergeCell ref="AT18:AT23"/>
    <mergeCell ref="AU18:AU23"/>
    <mergeCell ref="AV18:AV23"/>
    <mergeCell ref="AP15:AP17"/>
    <mergeCell ref="AQ15:AQ17"/>
    <mergeCell ref="AR15:AR17"/>
    <mergeCell ref="AS15:AS17"/>
    <mergeCell ref="AT15:AT17"/>
    <mergeCell ref="AU15:AU17"/>
    <mergeCell ref="AV15:AV17"/>
    <mergeCell ref="AN12:BH12"/>
    <mergeCell ref="BI12:BI14"/>
    <mergeCell ref="AN13:AN14"/>
    <mergeCell ref="AO13:AO14"/>
    <mergeCell ref="AP13:AR13"/>
    <mergeCell ref="AS13:AU13"/>
    <mergeCell ref="AV13:AX13"/>
    <mergeCell ref="AY13:BA13"/>
    <mergeCell ref="BB13:BD13"/>
    <mergeCell ref="BE13:BG13"/>
    <mergeCell ref="BH13:BH14"/>
    <mergeCell ref="BI15:BI17"/>
    <mergeCell ref="D61:I61"/>
    <mergeCell ref="AL47:AL48"/>
    <mergeCell ref="AM47:AM48"/>
    <mergeCell ref="P47:P48"/>
    <mergeCell ref="Q47:Q48"/>
    <mergeCell ref="AH47:AH48"/>
    <mergeCell ref="AI47:AI48"/>
    <mergeCell ref="AJ47:AJ48"/>
    <mergeCell ref="AK47:AK48"/>
    <mergeCell ref="B52:L52"/>
    <mergeCell ref="D53:I53"/>
    <mergeCell ref="D54:I54"/>
    <mergeCell ref="D55:I55"/>
    <mergeCell ref="D56:I56"/>
    <mergeCell ref="D57:I57"/>
    <mergeCell ref="D58:I58"/>
    <mergeCell ref="D59:I59"/>
    <mergeCell ref="D60:I60"/>
    <mergeCell ref="AK44:AK46"/>
    <mergeCell ref="AL44:AL46"/>
    <mergeCell ref="AM44:AM46"/>
    <mergeCell ref="AG44:AG45"/>
    <mergeCell ref="AH44:AH46"/>
    <mergeCell ref="AI44:AI46"/>
    <mergeCell ref="AJ44:AJ46"/>
    <mergeCell ref="AE44:AE45"/>
    <mergeCell ref="AF44:AF45"/>
    <mergeCell ref="Y44:Y45"/>
    <mergeCell ref="Z44:Z45"/>
    <mergeCell ref="AA44:AA45"/>
    <mergeCell ref="AB44:AB45"/>
    <mergeCell ref="AC44:AC45"/>
    <mergeCell ref="A47:A48"/>
    <mergeCell ref="B47:B48"/>
    <mergeCell ref="C47:C48"/>
    <mergeCell ref="D47:D48"/>
    <mergeCell ref="E47:E48"/>
    <mergeCell ref="H47:H48"/>
    <mergeCell ref="I47:I48"/>
    <mergeCell ref="A44:A46"/>
    <mergeCell ref="B44:B46"/>
    <mergeCell ref="C44:C46"/>
    <mergeCell ref="D44:D46"/>
    <mergeCell ref="E44:E46"/>
    <mergeCell ref="H44:H46"/>
    <mergeCell ref="I44:I46"/>
    <mergeCell ref="Q44:Q46"/>
    <mergeCell ref="X44:X45"/>
    <mergeCell ref="Y39:Y40"/>
    <mergeCell ref="P39:P40"/>
    <mergeCell ref="Q39:Q40"/>
    <mergeCell ref="R39:R40"/>
    <mergeCell ref="S39:S40"/>
    <mergeCell ref="AI41:AI42"/>
    <mergeCell ref="AJ41:AJ42"/>
    <mergeCell ref="AK41:AK42"/>
    <mergeCell ref="AL41:AL42"/>
    <mergeCell ref="AA41:AA42"/>
    <mergeCell ref="AB41:AB42"/>
    <mergeCell ref="AC41:AC42"/>
    <mergeCell ref="AE41:AE42"/>
    <mergeCell ref="AF41:AF42"/>
    <mergeCell ref="AG41:AG42"/>
    <mergeCell ref="AD41:AD42"/>
    <mergeCell ref="U41:U42"/>
    <mergeCell ref="V41:V42"/>
    <mergeCell ref="W41:W42"/>
    <mergeCell ref="X41:X42"/>
    <mergeCell ref="AH41:AH42"/>
    <mergeCell ref="AM39:AM40"/>
    <mergeCell ref="AG39:AG40"/>
    <mergeCell ref="AH39:AH40"/>
    <mergeCell ref="AI39:AI40"/>
    <mergeCell ref="AJ39:AJ40"/>
    <mergeCell ref="AK39:AK40"/>
    <mergeCell ref="AL39:AL40"/>
    <mergeCell ref="Z39:Z40"/>
    <mergeCell ref="AA39:AA40"/>
    <mergeCell ref="AB39:AB40"/>
    <mergeCell ref="AC39:AC40"/>
    <mergeCell ref="AE39:AE40"/>
    <mergeCell ref="AF39:AF40"/>
    <mergeCell ref="AD39:AD40"/>
    <mergeCell ref="AM41:AM42"/>
    <mergeCell ref="Y41:Y42"/>
    <mergeCell ref="Z41:Z42"/>
    <mergeCell ref="A39:A40"/>
    <mergeCell ref="B39:B40"/>
    <mergeCell ref="C39:C40"/>
    <mergeCell ref="D39:D40"/>
    <mergeCell ref="E39:E40"/>
    <mergeCell ref="F39:F40"/>
    <mergeCell ref="G39:G40"/>
    <mergeCell ref="A41:A42"/>
    <mergeCell ref="B41:B42"/>
    <mergeCell ref="C41:C42"/>
    <mergeCell ref="D41:D42"/>
    <mergeCell ref="E41:E42"/>
    <mergeCell ref="F41:F42"/>
    <mergeCell ref="G41:G42"/>
    <mergeCell ref="H41:H42"/>
    <mergeCell ref="I41:I42"/>
    <mergeCell ref="N39:N40"/>
    <mergeCell ref="O39:O40"/>
    <mergeCell ref="T41:T42"/>
    <mergeCell ref="M41:M42"/>
    <mergeCell ref="N41:N42"/>
    <mergeCell ref="M39:M40"/>
    <mergeCell ref="U37:U38"/>
    <mergeCell ref="V37:V38"/>
    <mergeCell ref="W37:W38"/>
    <mergeCell ref="X37:X38"/>
    <mergeCell ref="T39:T40"/>
    <mergeCell ref="U39:U40"/>
    <mergeCell ref="V39:V40"/>
    <mergeCell ref="W39:W40"/>
    <mergeCell ref="X39:X40"/>
    <mergeCell ref="AN37:AN38"/>
    <mergeCell ref="AO37:AO38"/>
    <mergeCell ref="AP37:AP38"/>
    <mergeCell ref="AQ37:AQ38"/>
    <mergeCell ref="AF37:AF38"/>
    <mergeCell ref="AG37:AG38"/>
    <mergeCell ref="AH37:AH38"/>
    <mergeCell ref="AI37:AI38"/>
    <mergeCell ref="AC37:AC38"/>
    <mergeCell ref="AJ37:AJ38"/>
    <mergeCell ref="AK37:AK38"/>
    <mergeCell ref="AE37:AE38"/>
    <mergeCell ref="AL37:AL38"/>
    <mergeCell ref="AM37:AM38"/>
    <mergeCell ref="AD37:AD38"/>
    <mergeCell ref="H37:H38"/>
    <mergeCell ref="I37:I38"/>
    <mergeCell ref="J37:J38"/>
    <mergeCell ref="K37:K38"/>
    <mergeCell ref="L37:L38"/>
    <mergeCell ref="AA37:AA38"/>
    <mergeCell ref="AB37:AB38"/>
    <mergeCell ref="A37:A38"/>
    <mergeCell ref="B37:B38"/>
    <mergeCell ref="C37:C38"/>
    <mergeCell ref="D37:D38"/>
    <mergeCell ref="E37:E38"/>
    <mergeCell ref="F37:F38"/>
    <mergeCell ref="M37:M38"/>
    <mergeCell ref="N37:N38"/>
    <mergeCell ref="O37:O38"/>
    <mergeCell ref="P37:P38"/>
    <mergeCell ref="Q37:Q38"/>
    <mergeCell ref="G37:G38"/>
    <mergeCell ref="Y37:Y38"/>
    <mergeCell ref="Z37:Z38"/>
    <mergeCell ref="R37:R38"/>
    <mergeCell ref="S37:S38"/>
    <mergeCell ref="T37:T38"/>
    <mergeCell ref="O31:O36"/>
    <mergeCell ref="P31:P36"/>
    <mergeCell ref="Q31:Q36"/>
    <mergeCell ref="I31:I36"/>
    <mergeCell ref="J31:J36"/>
    <mergeCell ref="K31:K36"/>
    <mergeCell ref="L31:L36"/>
    <mergeCell ref="M31:M36"/>
    <mergeCell ref="N31:N36"/>
    <mergeCell ref="R33:R35"/>
    <mergeCell ref="S33:S35"/>
    <mergeCell ref="T33:T35"/>
    <mergeCell ref="U33:U35"/>
    <mergeCell ref="V33:V35"/>
    <mergeCell ref="W33:W35"/>
    <mergeCell ref="X33:X35"/>
    <mergeCell ref="AK31:AK36"/>
    <mergeCell ref="AL31:AL36"/>
    <mergeCell ref="AE33:AE35"/>
    <mergeCell ref="AF33:AF35"/>
    <mergeCell ref="AG33:AG35"/>
    <mergeCell ref="AD33:AD35"/>
    <mergeCell ref="AM31:AM36"/>
    <mergeCell ref="AN31:AN36"/>
    <mergeCell ref="AH31:AH36"/>
    <mergeCell ref="AI31:AI36"/>
    <mergeCell ref="AJ31:AJ36"/>
    <mergeCell ref="Y33:Y35"/>
    <mergeCell ref="Z33:Z35"/>
    <mergeCell ref="AA33:AA35"/>
    <mergeCell ref="AB33:AB35"/>
    <mergeCell ref="AC33:AC35"/>
    <mergeCell ref="AO31:AO36"/>
    <mergeCell ref="AP33:AP35"/>
    <mergeCell ref="AQ33:AQ35"/>
    <mergeCell ref="AQ29:AQ30"/>
    <mergeCell ref="AR29:AR30"/>
    <mergeCell ref="AS29:AS30"/>
    <mergeCell ref="AT29:AT30"/>
    <mergeCell ref="A31:A36"/>
    <mergeCell ref="B31:B36"/>
    <mergeCell ref="C31:C36"/>
    <mergeCell ref="D31:D36"/>
    <mergeCell ref="E31:E36"/>
    <mergeCell ref="H31:H36"/>
    <mergeCell ref="AK29:AK30"/>
    <mergeCell ref="AL29:AL30"/>
    <mergeCell ref="AM29:AM30"/>
    <mergeCell ref="AN29:AN30"/>
    <mergeCell ref="AO29:AO30"/>
    <mergeCell ref="AP29:AP30"/>
    <mergeCell ref="O29:O30"/>
    <mergeCell ref="P29:P30"/>
    <mergeCell ref="Q29:Q30"/>
    <mergeCell ref="AH29:AH30"/>
    <mergeCell ref="AI29:AI30"/>
    <mergeCell ref="AJ29:AJ30"/>
    <mergeCell ref="I29:I30"/>
    <mergeCell ref="J29:J30"/>
    <mergeCell ref="L29:L30"/>
    <mergeCell ref="M29:M30"/>
    <mergeCell ref="N29:N30"/>
    <mergeCell ref="A29:A30"/>
    <mergeCell ref="B29:B30"/>
    <mergeCell ref="C29:C30"/>
    <mergeCell ref="D29:D30"/>
    <mergeCell ref="E29:E30"/>
    <mergeCell ref="H29:H30"/>
    <mergeCell ref="K29:K30"/>
    <mergeCell ref="AI27:AI28"/>
    <mergeCell ref="AJ27:AJ28"/>
    <mergeCell ref="AK27:AK28"/>
    <mergeCell ref="AL27:AL28"/>
    <mergeCell ref="AM27:AM28"/>
    <mergeCell ref="AN27:AN28"/>
    <mergeCell ref="AO27:AO28"/>
    <mergeCell ref="AP27:AP28"/>
    <mergeCell ref="M27:M28"/>
    <mergeCell ref="N27:N28"/>
    <mergeCell ref="O27:O28"/>
    <mergeCell ref="P27:P28"/>
    <mergeCell ref="Q27:Q28"/>
    <mergeCell ref="AH27:AH28"/>
    <mergeCell ref="G27:G28"/>
    <mergeCell ref="H27:H28"/>
    <mergeCell ref="I27:I28"/>
    <mergeCell ref="J27:J28"/>
    <mergeCell ref="K27:K28"/>
    <mergeCell ref="L27:L28"/>
    <mergeCell ref="A27:A28"/>
    <mergeCell ref="B27:B28"/>
    <mergeCell ref="C27:C28"/>
    <mergeCell ref="D27:D28"/>
    <mergeCell ref="E27:E28"/>
    <mergeCell ref="F27:F28"/>
    <mergeCell ref="AM24:AM26"/>
    <mergeCell ref="AG24:AG25"/>
    <mergeCell ref="AH24:AH26"/>
    <mergeCell ref="AI24:AI26"/>
    <mergeCell ref="AJ24:AJ26"/>
    <mergeCell ref="AK24:AK26"/>
    <mergeCell ref="AL24:AL26"/>
    <mergeCell ref="Z24:Z25"/>
    <mergeCell ref="AA24:AA25"/>
    <mergeCell ref="AB24:AB25"/>
    <mergeCell ref="AC24:AC25"/>
    <mergeCell ref="AD24:AD25"/>
    <mergeCell ref="AE24:AE25"/>
    <mergeCell ref="AF24:AF25"/>
    <mergeCell ref="A24:A26"/>
    <mergeCell ref="B24:B26"/>
    <mergeCell ref="C24:C26"/>
    <mergeCell ref="D24:D26"/>
    <mergeCell ref="E24:E26"/>
    <mergeCell ref="H24:H26"/>
    <mergeCell ref="I24:I26"/>
    <mergeCell ref="J24:J26"/>
    <mergeCell ref="K24:K26"/>
    <mergeCell ref="H18:H23"/>
    <mergeCell ref="I18:I23"/>
    <mergeCell ref="J18:J23"/>
    <mergeCell ref="K18:K23"/>
    <mergeCell ref="L18:L23"/>
    <mergeCell ref="M18:M23"/>
    <mergeCell ref="X24:X25"/>
    <mergeCell ref="Y24:Y25"/>
    <mergeCell ref="N24:N26"/>
    <mergeCell ref="O24:O26"/>
    <mergeCell ref="P24:P26"/>
    <mergeCell ref="Q24:Q26"/>
    <mergeCell ref="R24:R25"/>
    <mergeCell ref="S24:S25"/>
    <mergeCell ref="L24:L26"/>
    <mergeCell ref="M24:M26"/>
    <mergeCell ref="T24:T25"/>
    <mergeCell ref="U24:U25"/>
    <mergeCell ref="V24:V25"/>
    <mergeCell ref="W24:W25"/>
    <mergeCell ref="AJ18:AJ23"/>
    <mergeCell ref="AK18:AK23"/>
    <mergeCell ref="AL18:AL23"/>
    <mergeCell ref="AM18:AM23"/>
    <mergeCell ref="N18:N23"/>
    <mergeCell ref="O18:O23"/>
    <mergeCell ref="P18:P23"/>
    <mergeCell ref="Q18:Q23"/>
    <mergeCell ref="AH18:AH23"/>
    <mergeCell ref="AI18:AI23"/>
    <mergeCell ref="A18:A23"/>
    <mergeCell ref="B18:B23"/>
    <mergeCell ref="C18:C23"/>
    <mergeCell ref="D18:D23"/>
    <mergeCell ref="E18:E23"/>
    <mergeCell ref="F18:F20"/>
    <mergeCell ref="G18:G20"/>
    <mergeCell ref="F21:F23"/>
    <mergeCell ref="G21:G23"/>
    <mergeCell ref="AM15:AM17"/>
    <mergeCell ref="N15:N17"/>
    <mergeCell ref="O15:O17"/>
    <mergeCell ref="P15:P17"/>
    <mergeCell ref="Q15:Q17"/>
    <mergeCell ref="AA15:AA16"/>
    <mergeCell ref="AH15:AH17"/>
    <mergeCell ref="AI15:AI17"/>
    <mergeCell ref="AJ15:AJ17"/>
    <mergeCell ref="Z13:AA13"/>
    <mergeCell ref="AE13:AE14"/>
    <mergeCell ref="AF13:AF14"/>
    <mergeCell ref="N13:N14"/>
    <mergeCell ref="H15:H17"/>
    <mergeCell ref="I15:I17"/>
    <mergeCell ref="J15:J17"/>
    <mergeCell ref="A15:A17"/>
    <mergeCell ref="B15:B17"/>
    <mergeCell ref="C15:C17"/>
    <mergeCell ref="D15:D17"/>
    <mergeCell ref="E15:E17"/>
    <mergeCell ref="K15:K17"/>
    <mergeCell ref="L15:L17"/>
    <mergeCell ref="M15:M17"/>
    <mergeCell ref="F13:F14"/>
    <mergeCell ref="G13:G14"/>
    <mergeCell ref="H13:H14"/>
    <mergeCell ref="O13:O14"/>
    <mergeCell ref="A1:D1"/>
    <mergeCell ref="P13:P14"/>
    <mergeCell ref="G8:H8"/>
    <mergeCell ref="E1:BH1"/>
    <mergeCell ref="Q13:Q14"/>
    <mergeCell ref="R13:R14"/>
    <mergeCell ref="S13:T13"/>
    <mergeCell ref="L12:Q12"/>
    <mergeCell ref="R12:AE12"/>
    <mergeCell ref="AF12:AK12"/>
    <mergeCell ref="U13:U14"/>
    <mergeCell ref="V14:W14"/>
    <mergeCell ref="X14:Y14"/>
    <mergeCell ref="AG13:AG14"/>
    <mergeCell ref="AH13:AH14"/>
    <mergeCell ref="AI13:AI14"/>
    <mergeCell ref="AJ13:AJ14"/>
    <mergeCell ref="AK13:AK14"/>
    <mergeCell ref="V13:W13"/>
    <mergeCell ref="X13:Y13"/>
    <mergeCell ref="V10:AJ10"/>
    <mergeCell ref="AL12:AL14"/>
    <mergeCell ref="AM12:AM14"/>
    <mergeCell ref="AK15:AK17"/>
    <mergeCell ref="AL15:AL17"/>
    <mergeCell ref="D8:E8"/>
    <mergeCell ref="G10:H10"/>
    <mergeCell ref="A12:K12"/>
    <mergeCell ref="C3:C6"/>
    <mergeCell ref="D3:E3"/>
    <mergeCell ref="G3:H3"/>
    <mergeCell ref="I3:K3"/>
    <mergeCell ref="G4:H4"/>
    <mergeCell ref="I4:P4"/>
    <mergeCell ref="D6:E6"/>
    <mergeCell ref="I13:I14"/>
    <mergeCell ref="J13:J14"/>
    <mergeCell ref="K13:K14"/>
    <mergeCell ref="L13:L14"/>
    <mergeCell ref="M13:M14"/>
    <mergeCell ref="A13:B13"/>
    <mergeCell ref="C13:C14"/>
    <mergeCell ref="D13:D14"/>
    <mergeCell ref="E13:E14"/>
    <mergeCell ref="D70:I70"/>
    <mergeCell ref="D69:I69"/>
    <mergeCell ref="AR44:AR46"/>
    <mergeCell ref="AS44:AS46"/>
    <mergeCell ref="AT44:AT46"/>
    <mergeCell ref="AN47:AN48"/>
    <mergeCell ref="AO47:AO48"/>
    <mergeCell ref="AP47:AP48"/>
    <mergeCell ref="AQ47:AQ48"/>
    <mergeCell ref="AR47:AR48"/>
    <mergeCell ref="AS47:AS48"/>
    <mergeCell ref="AT47:AT48"/>
    <mergeCell ref="AN44:AN46"/>
    <mergeCell ref="AO44:AO46"/>
    <mergeCell ref="AP44:AP46"/>
    <mergeCell ref="AQ44:AQ46"/>
    <mergeCell ref="T44:T45"/>
    <mergeCell ref="U44:U45"/>
    <mergeCell ref="V44:V45"/>
    <mergeCell ref="W44:W45"/>
    <mergeCell ref="L44:L46"/>
    <mergeCell ref="M44:M46"/>
    <mergeCell ref="N44:N46"/>
    <mergeCell ref="O44:O46"/>
  </mergeCells>
  <conditionalFormatting sqref="I15 I44">
    <cfRule type="cellIs" dxfId="1705" priority="138" operator="equal">
      <formula>#REF!</formula>
    </cfRule>
  </conditionalFormatting>
  <conditionalFormatting sqref="I29">
    <cfRule type="cellIs" dxfId="1704" priority="132" operator="equal">
      <formula>#REF!</formula>
    </cfRule>
  </conditionalFormatting>
  <conditionalFormatting sqref="I31">
    <cfRule type="cellIs" dxfId="1703" priority="131" operator="equal">
      <formula>#REF!</formula>
    </cfRule>
  </conditionalFormatting>
  <conditionalFormatting sqref="I37">
    <cfRule type="cellIs" dxfId="1702" priority="136" operator="equal">
      <formula>#REF!</formula>
    </cfRule>
  </conditionalFormatting>
  <conditionalFormatting sqref="I39">
    <cfRule type="cellIs" dxfId="1701" priority="127" operator="equal">
      <formula>#REF!</formula>
    </cfRule>
  </conditionalFormatting>
  <conditionalFormatting sqref="I41">
    <cfRule type="cellIs" dxfId="1700" priority="135" operator="equal">
      <formula>#REF!</formula>
    </cfRule>
  </conditionalFormatting>
  <conditionalFormatting sqref="I47">
    <cfRule type="cellIs" dxfId="1699" priority="130" operator="equal">
      <formula>#REF!</formula>
    </cfRule>
  </conditionalFormatting>
  <conditionalFormatting sqref="L15 L27 L29 L31">
    <cfRule type="cellIs" dxfId="1698" priority="856" operator="equal">
      <formula>"MUY BAJA"</formula>
    </cfRule>
    <cfRule type="cellIs" dxfId="1697" priority="855" operator="equal">
      <formula>"BAJA"</formula>
    </cfRule>
    <cfRule type="cellIs" dxfId="1696" priority="854" operator="equal">
      <formula>"MEDIA"</formula>
    </cfRule>
    <cfRule type="cellIs" dxfId="1695" priority="853" operator="equal">
      <formula>"MUY ALTA"</formula>
    </cfRule>
    <cfRule type="cellIs" dxfId="1694" priority="852" operator="equal">
      <formula>"ALTA"</formula>
    </cfRule>
  </conditionalFormatting>
  <conditionalFormatting sqref="L18">
    <cfRule type="cellIs" dxfId="1693" priority="522" operator="equal">
      <formula>"ALTA"</formula>
    </cfRule>
    <cfRule type="cellIs" dxfId="1692" priority="523" operator="equal">
      <formula>"MUY ALTA"</formula>
    </cfRule>
    <cfRule type="cellIs" dxfId="1691" priority="525" operator="equal">
      <formula>"BAJA"</formula>
    </cfRule>
    <cfRule type="cellIs" dxfId="1690" priority="524" operator="equal">
      <formula>"MEDIA"</formula>
    </cfRule>
    <cfRule type="cellIs" dxfId="1689" priority="526" operator="equal">
      <formula>"MUY BAJA"</formula>
    </cfRule>
  </conditionalFormatting>
  <conditionalFormatting sqref="L24">
    <cfRule type="cellIs" dxfId="1688" priority="687" operator="equal">
      <formula>"ALTA"</formula>
    </cfRule>
    <cfRule type="cellIs" dxfId="1687" priority="691" operator="equal">
      <formula>"MUY BAJA"</formula>
    </cfRule>
    <cfRule type="cellIs" dxfId="1686" priority="688" operator="equal">
      <formula>"MUY ALTA"</formula>
    </cfRule>
    <cfRule type="cellIs" dxfId="1685" priority="690" operator="equal">
      <formula>"BAJA"</formula>
    </cfRule>
    <cfRule type="cellIs" dxfId="1684" priority="689" operator="equal">
      <formula>"MEDIA"</formula>
    </cfRule>
  </conditionalFormatting>
  <conditionalFormatting sqref="L37 L39 L41">
    <cfRule type="cellIs" dxfId="1683" priority="196" operator="equal">
      <formula>"MUY BAJA"</formula>
    </cfRule>
    <cfRule type="cellIs" dxfId="1682" priority="195" operator="equal">
      <formula>"BAJA"</formula>
    </cfRule>
    <cfRule type="cellIs" dxfId="1681" priority="194" operator="equal">
      <formula>"MEDIA"</formula>
    </cfRule>
    <cfRule type="cellIs" dxfId="1680" priority="193" operator="equal">
      <formula>"MUY ALTA"</formula>
    </cfRule>
    <cfRule type="cellIs" dxfId="1679" priority="192" operator="equal">
      <formula>"ALTA"</formula>
    </cfRule>
  </conditionalFormatting>
  <conditionalFormatting sqref="L43:L44">
    <cfRule type="cellIs" dxfId="1678" priority="357" operator="equal">
      <formula>"ALTA"</formula>
    </cfRule>
    <cfRule type="cellIs" dxfId="1677" priority="358" operator="equal">
      <formula>"MUY ALTA"</formula>
    </cfRule>
    <cfRule type="cellIs" dxfId="1676" priority="361" operator="equal">
      <formula>"MUY BAJA"</formula>
    </cfRule>
    <cfRule type="cellIs" dxfId="1675" priority="360" operator="equal">
      <formula>"BAJA"</formula>
    </cfRule>
    <cfRule type="cellIs" dxfId="1674" priority="359" operator="equal">
      <formula>"MEDIA"</formula>
    </cfRule>
  </conditionalFormatting>
  <conditionalFormatting sqref="L47">
    <cfRule type="cellIs" dxfId="1673" priority="770" operator="equal">
      <formula>"BAJA"</formula>
    </cfRule>
    <cfRule type="cellIs" dxfId="1672" priority="768" operator="equal">
      <formula>"MUY ALTA"</formula>
    </cfRule>
    <cfRule type="cellIs" dxfId="1671" priority="769" operator="equal">
      <formula>"MEDIA"</formula>
    </cfRule>
    <cfRule type="cellIs" dxfId="1670" priority="771" operator="equal">
      <formula>"MUY BAJA"</formula>
    </cfRule>
    <cfRule type="cellIs" dxfId="1669" priority="767" operator="equal">
      <formula>"ALTA"</formula>
    </cfRule>
  </conditionalFormatting>
  <conditionalFormatting sqref="N15 N27 N29 N31">
    <cfRule type="cellIs" dxfId="1668" priority="849" operator="equal">
      <formula>"MODERADO"</formula>
    </cfRule>
    <cfRule type="cellIs" dxfId="1667" priority="848" operator="equal">
      <formula>"MAYOR"</formula>
    </cfRule>
    <cfRule type="cellIs" dxfId="1666" priority="858" operator="equal">
      <formula>#REF!</formula>
    </cfRule>
    <cfRule type="cellIs" dxfId="1665" priority="846" operator="equal">
      <formula>"MODERADO (RC-F)"</formula>
    </cfRule>
    <cfRule type="cellIs" dxfId="1664" priority="851" operator="equal">
      <formula>"LEVE"</formula>
    </cfRule>
    <cfRule type="cellIs" dxfId="1663" priority="845" operator="equal">
      <formula>"MAYOR (RC-F)"</formula>
    </cfRule>
    <cfRule type="cellIs" dxfId="1662" priority="847" operator="equal">
      <formula>"CATASTRÓFICO"</formula>
    </cfRule>
    <cfRule type="cellIs" dxfId="1661" priority="844" operator="equal">
      <formula>"CATASTRÓFICO (RC-F)"</formula>
    </cfRule>
    <cfRule type="cellIs" dxfId="1660" priority="850" operator="equal">
      <formula>"MENOR"</formula>
    </cfRule>
  </conditionalFormatting>
  <conditionalFormatting sqref="N18">
    <cfRule type="cellIs" dxfId="1659" priority="528" operator="equal">
      <formula>#REF!</formula>
    </cfRule>
    <cfRule type="cellIs" dxfId="1658" priority="514" operator="equal">
      <formula>"CATASTRÓFICO (RC-F)"</formula>
    </cfRule>
    <cfRule type="cellIs" dxfId="1657" priority="515" operator="equal">
      <formula>"MAYOR (RC-F)"</formula>
    </cfRule>
    <cfRule type="cellIs" dxfId="1656" priority="517" operator="equal">
      <formula>"CATASTRÓFICO"</formula>
    </cfRule>
    <cfRule type="cellIs" dxfId="1655" priority="518" operator="equal">
      <formula>"MAYOR"</formula>
    </cfRule>
    <cfRule type="cellIs" dxfId="1654" priority="519" operator="equal">
      <formula>"MODERADO"</formula>
    </cfRule>
    <cfRule type="cellIs" dxfId="1653" priority="520" operator="equal">
      <formula>"MENOR"</formula>
    </cfRule>
    <cfRule type="cellIs" dxfId="1652" priority="516" operator="equal">
      <formula>"MODERADO (RC-F)"</formula>
    </cfRule>
    <cfRule type="cellIs" dxfId="1651" priority="521" operator="equal">
      <formula>"LEVE"</formula>
    </cfRule>
  </conditionalFormatting>
  <conditionalFormatting sqref="N24">
    <cfRule type="cellIs" dxfId="1650" priority="686" operator="equal">
      <formula>"LEVE"</formula>
    </cfRule>
    <cfRule type="cellIs" dxfId="1649" priority="682" operator="equal">
      <formula>"CATASTRÓFICO"</formula>
    </cfRule>
    <cfRule type="cellIs" dxfId="1648" priority="693" operator="equal">
      <formula>#REF!</formula>
    </cfRule>
    <cfRule type="cellIs" dxfId="1647" priority="685" operator="equal">
      <formula>"MENOR"</formula>
    </cfRule>
    <cfRule type="cellIs" dxfId="1646" priority="681" operator="equal">
      <formula>"MODERADO (RC-F)"</formula>
    </cfRule>
    <cfRule type="cellIs" dxfId="1645" priority="680" operator="equal">
      <formula>"MAYOR (RC-F)"</formula>
    </cfRule>
    <cfRule type="cellIs" dxfId="1644" priority="679" operator="equal">
      <formula>"CATASTRÓFICO (RC-F)"</formula>
    </cfRule>
    <cfRule type="cellIs" dxfId="1643" priority="684" operator="equal">
      <formula>"MODERADO"</formula>
    </cfRule>
    <cfRule type="cellIs" dxfId="1642" priority="683" operator="equal">
      <formula>"MAYOR"</formula>
    </cfRule>
  </conditionalFormatting>
  <conditionalFormatting sqref="N37 N39 N41">
    <cfRule type="cellIs" dxfId="1641" priority="198" operator="equal">
      <formula>#REF!</formula>
    </cfRule>
    <cfRule type="cellIs" dxfId="1640" priority="184" operator="equal">
      <formula>"CATASTRÓFICO (RC-F)"</formula>
    </cfRule>
    <cfRule type="cellIs" dxfId="1639" priority="191" operator="equal">
      <formula>"LEVE"</formula>
    </cfRule>
    <cfRule type="cellIs" dxfId="1638" priority="190" operator="equal">
      <formula>"MENOR"</formula>
    </cfRule>
    <cfRule type="cellIs" dxfId="1637" priority="189" operator="equal">
      <formula>"MODERADO"</formula>
    </cfRule>
    <cfRule type="cellIs" dxfId="1636" priority="187" operator="equal">
      <formula>"CATASTRÓFICO"</formula>
    </cfRule>
    <cfRule type="cellIs" dxfId="1635" priority="186" operator="equal">
      <formula>"MODERADO (RC-F)"</formula>
    </cfRule>
    <cfRule type="cellIs" dxfId="1634" priority="185" operator="equal">
      <formula>"MAYOR (RC-F)"</formula>
    </cfRule>
    <cfRule type="cellIs" dxfId="1633" priority="188" operator="equal">
      <formula>"MAYOR"</formula>
    </cfRule>
  </conditionalFormatting>
  <conditionalFormatting sqref="N43:N44">
    <cfRule type="cellIs" dxfId="1632" priority="353" operator="equal">
      <formula>"MAYOR"</formula>
    </cfRule>
    <cfRule type="cellIs" dxfId="1631" priority="351" operator="equal">
      <formula>"MODERADO (RC-F)"</formula>
    </cfRule>
    <cfRule type="cellIs" dxfId="1630" priority="350" operator="equal">
      <formula>"MAYOR (RC-F)"</formula>
    </cfRule>
    <cfRule type="cellIs" dxfId="1629" priority="363" operator="equal">
      <formula>#REF!</formula>
    </cfRule>
    <cfRule type="cellIs" dxfId="1628" priority="349" operator="equal">
      <formula>"CATASTRÓFICO (RC-F)"</formula>
    </cfRule>
    <cfRule type="cellIs" dxfId="1627" priority="352" operator="equal">
      <formula>"CATASTRÓFICO"</formula>
    </cfRule>
    <cfRule type="cellIs" dxfId="1626" priority="356" operator="equal">
      <formula>"LEVE"</formula>
    </cfRule>
    <cfRule type="cellIs" dxfId="1625" priority="355" operator="equal">
      <formula>"MENOR"</formula>
    </cfRule>
    <cfRule type="cellIs" dxfId="1624" priority="354" operator="equal">
      <formula>"MODERADO"</formula>
    </cfRule>
  </conditionalFormatting>
  <conditionalFormatting sqref="N47">
    <cfRule type="cellIs" dxfId="1623" priority="762" operator="equal">
      <formula>"CATASTRÓFICO"</formula>
    </cfRule>
    <cfRule type="cellIs" dxfId="1622" priority="765" operator="equal">
      <formula>"MENOR"</formula>
    </cfRule>
    <cfRule type="cellIs" dxfId="1621" priority="766" operator="equal">
      <formula>"LEVE"</formula>
    </cfRule>
    <cfRule type="cellIs" dxfId="1620" priority="764" operator="equal">
      <formula>"MODERADO"</formula>
    </cfRule>
    <cfRule type="cellIs" dxfId="1619" priority="759" operator="equal">
      <formula>"CATASTRÓFICO (RC-F)"</formula>
    </cfRule>
    <cfRule type="cellIs" dxfId="1618" priority="760" operator="equal">
      <formula>"MAYOR (RC-F)"</formula>
    </cfRule>
    <cfRule type="cellIs" dxfId="1617" priority="763" operator="equal">
      <formula>"MAYOR"</formula>
    </cfRule>
    <cfRule type="cellIs" dxfId="1616" priority="761" operator="equal">
      <formula>"MODERADO (RC-F)"</formula>
    </cfRule>
    <cfRule type="cellIs" dxfId="1615" priority="773" operator="equal">
      <formula>#REF!</formula>
    </cfRule>
  </conditionalFormatting>
  <conditionalFormatting sqref="Q15 Q27 Q29 Q31">
    <cfRule type="cellIs" dxfId="1614" priority="857" operator="equal">
      <formula>#REF!</formula>
    </cfRule>
    <cfRule type="cellIs" dxfId="1613" priority="885" operator="equal">
      <formula>#REF!</formula>
    </cfRule>
    <cfRule type="cellIs" dxfId="1612" priority="884" operator="equal">
      <formula>#REF!</formula>
    </cfRule>
    <cfRule type="cellIs" dxfId="1611" priority="862" operator="equal">
      <formula>#REF!</formula>
    </cfRule>
    <cfRule type="cellIs" dxfId="1610" priority="859" operator="equal">
      <formula>#REF!</formula>
    </cfRule>
    <cfRule type="cellIs" dxfId="1609" priority="863" operator="equal">
      <formula>#REF!</formula>
    </cfRule>
    <cfRule type="cellIs" dxfId="1608" priority="864" operator="equal">
      <formula>#REF!</formula>
    </cfRule>
    <cfRule type="cellIs" dxfId="1607" priority="865" operator="equal">
      <formula>#REF!</formula>
    </cfRule>
    <cfRule type="cellIs" dxfId="1606" priority="866" operator="equal">
      <formula>#REF!</formula>
    </cfRule>
    <cfRule type="cellIs" dxfId="1605" priority="867" operator="equal">
      <formula>#REF!</formula>
    </cfRule>
    <cfRule type="cellIs" dxfId="1604" priority="868" operator="equal">
      <formula>#REF!</formula>
    </cfRule>
    <cfRule type="cellIs" dxfId="1603" priority="869" operator="equal">
      <formula>#REF!</formula>
    </cfRule>
    <cfRule type="cellIs" dxfId="1602" priority="870" operator="equal">
      <formula>#REF!</formula>
    </cfRule>
    <cfRule type="cellIs" dxfId="1601" priority="871" operator="equal">
      <formula>#REF!</formula>
    </cfRule>
    <cfRule type="cellIs" dxfId="1600" priority="872" operator="equal">
      <formula>#REF!</formula>
    </cfRule>
    <cfRule type="cellIs" dxfId="1599" priority="873" operator="equal">
      <formula>#REF!</formula>
    </cfRule>
    <cfRule type="cellIs" dxfId="1598" priority="874" operator="equal">
      <formula>#REF!</formula>
    </cfRule>
    <cfRule type="cellIs" dxfId="1597" priority="875" operator="equal">
      <formula>#REF!</formula>
    </cfRule>
    <cfRule type="cellIs" dxfId="1596" priority="876" operator="equal">
      <formula>#REF!</formula>
    </cfRule>
    <cfRule type="cellIs" dxfId="1595" priority="877" operator="equal">
      <formula>#REF!</formula>
    </cfRule>
    <cfRule type="cellIs" dxfId="1594" priority="878" operator="equal">
      <formula>#REF!</formula>
    </cfRule>
    <cfRule type="cellIs" dxfId="1593" priority="879" operator="equal">
      <formula>#REF!</formula>
    </cfRule>
    <cfRule type="cellIs" dxfId="1592" priority="880" operator="equal">
      <formula>#REF!</formula>
    </cfRule>
    <cfRule type="cellIs" dxfId="1591" priority="881" operator="equal">
      <formula>#REF!</formula>
    </cfRule>
    <cfRule type="cellIs" dxfId="1590" priority="882" operator="equal">
      <formula>#REF!</formula>
    </cfRule>
    <cfRule type="cellIs" dxfId="1589" priority="883" operator="equal">
      <formula>#REF!</formula>
    </cfRule>
  </conditionalFormatting>
  <conditionalFormatting sqref="Q18">
    <cfRule type="cellIs" dxfId="1588" priority="552" operator="equal">
      <formula>#REF!</formula>
    </cfRule>
    <cfRule type="cellIs" dxfId="1587" priority="551" operator="equal">
      <formula>#REF!</formula>
    </cfRule>
    <cfRule type="cellIs" dxfId="1586" priority="549" operator="equal">
      <formula>#REF!</formula>
    </cfRule>
    <cfRule type="cellIs" dxfId="1585" priority="529" operator="equal">
      <formula>#REF!</formula>
    </cfRule>
    <cfRule type="cellIs" dxfId="1584" priority="527" operator="equal">
      <formula>#REF!</formula>
    </cfRule>
    <cfRule type="cellIs" dxfId="1583" priority="542" operator="equal">
      <formula>#REF!</formula>
    </cfRule>
    <cfRule type="cellIs" dxfId="1582" priority="541" operator="equal">
      <formula>#REF!</formula>
    </cfRule>
    <cfRule type="cellIs" dxfId="1581" priority="540" operator="equal">
      <formula>#REF!</formula>
    </cfRule>
    <cfRule type="cellIs" dxfId="1580" priority="539" operator="equal">
      <formula>#REF!</formula>
    </cfRule>
    <cfRule type="cellIs" dxfId="1579" priority="537" operator="equal">
      <formula>#REF!</formula>
    </cfRule>
    <cfRule type="cellIs" dxfId="1578" priority="536" operator="equal">
      <formula>#REF!</formula>
    </cfRule>
    <cfRule type="cellIs" dxfId="1577" priority="535" operator="equal">
      <formula>#REF!</formula>
    </cfRule>
    <cfRule type="cellIs" dxfId="1576" priority="534" operator="equal">
      <formula>#REF!</formula>
    </cfRule>
    <cfRule type="cellIs" dxfId="1575" priority="533" operator="equal">
      <formula>#REF!</formula>
    </cfRule>
    <cfRule type="cellIs" dxfId="1574" priority="538" operator="equal">
      <formula>#REF!</formula>
    </cfRule>
    <cfRule type="cellIs" dxfId="1573" priority="543" operator="equal">
      <formula>#REF!</formula>
    </cfRule>
    <cfRule type="cellIs" dxfId="1572" priority="532" operator="equal">
      <formula>#REF!</formula>
    </cfRule>
    <cfRule type="cellIs" dxfId="1571" priority="544" operator="equal">
      <formula>#REF!</formula>
    </cfRule>
    <cfRule type="cellIs" dxfId="1570" priority="545" operator="equal">
      <formula>#REF!</formula>
    </cfRule>
    <cfRule type="cellIs" dxfId="1569" priority="546" operator="equal">
      <formula>#REF!</formula>
    </cfRule>
    <cfRule type="cellIs" dxfId="1568" priority="547" operator="equal">
      <formula>#REF!</formula>
    </cfRule>
    <cfRule type="cellIs" dxfId="1567" priority="548" operator="equal">
      <formula>#REF!</formula>
    </cfRule>
    <cfRule type="cellIs" dxfId="1566" priority="530" operator="equal">
      <formula>#REF!</formula>
    </cfRule>
    <cfRule type="cellIs" dxfId="1565" priority="550" operator="equal">
      <formula>#REF!</formula>
    </cfRule>
    <cfRule type="cellIs" dxfId="1564" priority="553" operator="equal">
      <formula>#REF!</formula>
    </cfRule>
    <cfRule type="cellIs" dxfId="1563" priority="531" operator="equal">
      <formula>#REF!</formula>
    </cfRule>
  </conditionalFormatting>
  <conditionalFormatting sqref="Q24">
    <cfRule type="cellIs" dxfId="1562" priority="116" operator="equal">
      <formula>#REF!</formula>
    </cfRule>
    <cfRule type="cellIs" dxfId="1561" priority="117" operator="equal">
      <formula>#REF!</formula>
    </cfRule>
    <cfRule type="cellIs" dxfId="1560" priority="118" operator="equal">
      <formula>#REF!</formula>
    </cfRule>
    <cfRule type="cellIs" dxfId="1559" priority="119" operator="equal">
      <formula>#REF!</formula>
    </cfRule>
    <cfRule type="cellIs" dxfId="1558" priority="120" operator="equal">
      <formula>#REF!</formula>
    </cfRule>
    <cfRule type="cellIs" dxfId="1557" priority="122" operator="equal">
      <formula>#REF!</formula>
    </cfRule>
    <cfRule type="cellIs" dxfId="1556" priority="123" operator="equal">
      <formula>#REF!</formula>
    </cfRule>
    <cfRule type="cellIs" dxfId="1555" priority="124" operator="equal">
      <formula>#REF!</formula>
    </cfRule>
    <cfRule type="cellIs" dxfId="1554" priority="125" operator="equal">
      <formula>#REF!</formula>
    </cfRule>
    <cfRule type="cellIs" dxfId="1553" priority="126" operator="equal">
      <formula>#REF!</formula>
    </cfRule>
    <cfRule type="cellIs" dxfId="1552" priority="121" operator="equal">
      <formula>#REF!</formula>
    </cfRule>
    <cfRule type="cellIs" dxfId="1551" priority="94" operator="equal">
      <formula>"EXTREMO (RC/F)"</formula>
    </cfRule>
    <cfRule type="cellIs" dxfId="1550" priority="95" operator="equal">
      <formula>"ALTO (RC/F)"</formula>
    </cfRule>
    <cfRule type="cellIs" dxfId="1549" priority="96" operator="equal">
      <formula>"MODERADO (RC/F)"</formula>
    </cfRule>
    <cfRule type="cellIs" dxfId="1548" priority="97" operator="equal">
      <formula>"EXTREMO"</formula>
    </cfRule>
    <cfRule type="cellIs" dxfId="1547" priority="98" operator="equal">
      <formula>"ALTO"</formula>
    </cfRule>
    <cfRule type="cellIs" dxfId="1546" priority="99" operator="equal">
      <formula>"MODERADO"</formula>
    </cfRule>
    <cfRule type="cellIs" dxfId="1545" priority="100" operator="equal">
      <formula>"BAJO"</formula>
    </cfRule>
    <cfRule type="cellIs" dxfId="1544" priority="101" operator="equal">
      <formula>#REF!</formula>
    </cfRule>
    <cfRule type="cellIs" dxfId="1543" priority="102" operator="equal">
      <formula>#REF!</formula>
    </cfRule>
    <cfRule type="cellIs" dxfId="1542" priority="103" operator="equal">
      <formula>#REF!</formula>
    </cfRule>
    <cfRule type="cellIs" dxfId="1541" priority="104" operator="equal">
      <formula>#REF!</formula>
    </cfRule>
    <cfRule type="cellIs" dxfId="1540" priority="105" operator="equal">
      <formula>#REF!</formula>
    </cfRule>
    <cfRule type="cellIs" dxfId="1539" priority="106" operator="equal">
      <formula>#REF!</formula>
    </cfRule>
    <cfRule type="cellIs" dxfId="1538" priority="107" operator="equal">
      <formula>#REF!</formula>
    </cfRule>
    <cfRule type="cellIs" dxfId="1537" priority="108" operator="equal">
      <formula>#REF!</formula>
    </cfRule>
    <cfRule type="cellIs" dxfId="1536" priority="109" operator="equal">
      <formula>#REF!</formula>
    </cfRule>
    <cfRule type="cellIs" dxfId="1535" priority="110" operator="equal">
      <formula>#REF!</formula>
    </cfRule>
    <cfRule type="cellIs" dxfId="1534" priority="111" operator="equal">
      <formula>#REF!</formula>
    </cfRule>
    <cfRule type="cellIs" dxfId="1533" priority="112" operator="equal">
      <formula>#REF!</formula>
    </cfRule>
    <cfRule type="cellIs" dxfId="1532" priority="113" operator="equal">
      <formula>#REF!</formula>
    </cfRule>
    <cfRule type="cellIs" dxfId="1531" priority="114" operator="equal">
      <formula>#REF!</formula>
    </cfRule>
    <cfRule type="cellIs" dxfId="1530" priority="115" operator="equal">
      <formula>#REF!</formula>
    </cfRule>
  </conditionalFormatting>
  <conditionalFormatting sqref="Q37 Q39 Q41">
    <cfRule type="cellIs" dxfId="1529" priority="216" operator="equal">
      <formula>#REF!</formula>
    </cfRule>
    <cfRule type="cellIs" dxfId="1528" priority="215" operator="equal">
      <formula>#REF!</formula>
    </cfRule>
    <cfRule type="cellIs" dxfId="1527" priority="213" operator="equal">
      <formula>#REF!</formula>
    </cfRule>
    <cfRule type="cellIs" dxfId="1526" priority="212" operator="equal">
      <formula>#REF!</formula>
    </cfRule>
    <cfRule type="cellIs" dxfId="1525" priority="211" operator="equal">
      <formula>#REF!</formula>
    </cfRule>
    <cfRule type="cellIs" dxfId="1524" priority="210" operator="equal">
      <formula>#REF!</formula>
    </cfRule>
    <cfRule type="cellIs" dxfId="1523" priority="209" operator="equal">
      <formula>#REF!</formula>
    </cfRule>
    <cfRule type="cellIs" dxfId="1522" priority="208" operator="equal">
      <formula>#REF!</formula>
    </cfRule>
    <cfRule type="cellIs" dxfId="1521" priority="207" operator="equal">
      <formula>#REF!</formula>
    </cfRule>
    <cfRule type="cellIs" dxfId="1520" priority="223" operator="equal">
      <formula>#REF!</formula>
    </cfRule>
    <cfRule type="cellIs" dxfId="1519" priority="206" operator="equal">
      <formula>#REF!</formula>
    </cfRule>
    <cfRule type="cellIs" dxfId="1518" priority="203" operator="equal">
      <formula>#REF!</formula>
    </cfRule>
    <cfRule type="cellIs" dxfId="1517" priority="202" operator="equal">
      <formula>#REF!</formula>
    </cfRule>
    <cfRule type="cellIs" dxfId="1516" priority="204" operator="equal">
      <formula>#REF!</formula>
    </cfRule>
    <cfRule type="cellIs" dxfId="1515" priority="201" operator="equal">
      <formula>#REF!</formula>
    </cfRule>
    <cfRule type="cellIs" dxfId="1514" priority="200" operator="equal">
      <formula>#REF!</formula>
    </cfRule>
    <cfRule type="cellIs" dxfId="1513" priority="199" operator="equal">
      <formula>#REF!</formula>
    </cfRule>
    <cfRule type="cellIs" dxfId="1512" priority="197" operator="equal">
      <formula>#REF!</formula>
    </cfRule>
    <cfRule type="cellIs" dxfId="1511" priority="214" operator="equal">
      <formula>#REF!</formula>
    </cfRule>
    <cfRule type="cellIs" dxfId="1510" priority="217" operator="equal">
      <formula>#REF!</formula>
    </cfRule>
    <cfRule type="cellIs" dxfId="1509" priority="205" operator="equal">
      <formula>#REF!</formula>
    </cfRule>
    <cfRule type="cellIs" dxfId="1508" priority="218" operator="equal">
      <formula>#REF!</formula>
    </cfRule>
    <cfRule type="cellIs" dxfId="1507" priority="219" operator="equal">
      <formula>#REF!</formula>
    </cfRule>
    <cfRule type="cellIs" dxfId="1506" priority="220" operator="equal">
      <formula>#REF!</formula>
    </cfRule>
    <cfRule type="cellIs" dxfId="1505" priority="221" operator="equal">
      <formula>#REF!</formula>
    </cfRule>
    <cfRule type="cellIs" dxfId="1504" priority="222" operator="equal">
      <formula>#REF!</formula>
    </cfRule>
  </conditionalFormatting>
  <conditionalFormatting sqref="Q43:Q44">
    <cfRule type="cellIs" dxfId="1503" priority="362" operator="equal">
      <formula>#REF!</formula>
    </cfRule>
    <cfRule type="cellIs" dxfId="1502" priority="364" operator="equal">
      <formula>#REF!</formula>
    </cfRule>
    <cfRule type="cellIs" dxfId="1501" priority="365" operator="equal">
      <formula>#REF!</formula>
    </cfRule>
    <cfRule type="cellIs" dxfId="1500" priority="367" operator="equal">
      <formula>#REF!</formula>
    </cfRule>
    <cfRule type="cellIs" dxfId="1499" priority="368" operator="equal">
      <formula>#REF!</formula>
    </cfRule>
    <cfRule type="cellIs" dxfId="1498" priority="369" operator="equal">
      <formula>#REF!</formula>
    </cfRule>
    <cfRule type="cellIs" dxfId="1497" priority="370" operator="equal">
      <formula>#REF!</formula>
    </cfRule>
    <cfRule type="cellIs" dxfId="1496" priority="371" operator="equal">
      <formula>#REF!</formula>
    </cfRule>
    <cfRule type="cellIs" dxfId="1495" priority="372" operator="equal">
      <formula>#REF!</formula>
    </cfRule>
    <cfRule type="cellIs" dxfId="1494" priority="373" operator="equal">
      <formula>#REF!</formula>
    </cfRule>
    <cfRule type="cellIs" dxfId="1493" priority="374" operator="equal">
      <formula>#REF!</formula>
    </cfRule>
    <cfRule type="cellIs" dxfId="1492" priority="375" operator="equal">
      <formula>#REF!</formula>
    </cfRule>
    <cfRule type="cellIs" dxfId="1491" priority="376" operator="equal">
      <formula>#REF!</formula>
    </cfRule>
    <cfRule type="cellIs" dxfId="1490" priority="377" operator="equal">
      <formula>#REF!</formula>
    </cfRule>
    <cfRule type="cellIs" dxfId="1489" priority="378" operator="equal">
      <formula>#REF!</formula>
    </cfRule>
    <cfRule type="cellIs" dxfId="1488" priority="385" operator="equal">
      <formula>#REF!</formula>
    </cfRule>
    <cfRule type="cellIs" dxfId="1487" priority="386" operator="equal">
      <formula>#REF!</formula>
    </cfRule>
    <cfRule type="cellIs" dxfId="1486" priority="387" operator="equal">
      <formula>#REF!</formula>
    </cfRule>
    <cfRule type="cellIs" dxfId="1485" priority="388" operator="equal">
      <formula>#REF!</formula>
    </cfRule>
    <cfRule type="cellIs" dxfId="1484" priority="379" operator="equal">
      <formula>#REF!</formula>
    </cfRule>
    <cfRule type="cellIs" dxfId="1483" priority="380" operator="equal">
      <formula>#REF!</formula>
    </cfRule>
    <cfRule type="cellIs" dxfId="1482" priority="381" operator="equal">
      <formula>#REF!</formula>
    </cfRule>
    <cfRule type="cellIs" dxfId="1481" priority="382" operator="equal">
      <formula>#REF!</formula>
    </cfRule>
    <cfRule type="cellIs" dxfId="1480" priority="383" operator="equal">
      <formula>#REF!</formula>
    </cfRule>
    <cfRule type="cellIs" dxfId="1479" priority="384" operator="equal">
      <formula>#REF!</formula>
    </cfRule>
    <cfRule type="cellIs" dxfId="1478" priority="366" operator="equal">
      <formula>#REF!</formula>
    </cfRule>
  </conditionalFormatting>
  <conditionalFormatting sqref="Q47">
    <cfRule type="cellIs" dxfId="1477" priority="795" operator="equal">
      <formula>#REF!</formula>
    </cfRule>
    <cfRule type="cellIs" dxfId="1476" priority="796" operator="equal">
      <formula>#REF!</formula>
    </cfRule>
    <cfRule type="cellIs" dxfId="1475" priority="797" operator="equal">
      <formula>#REF!</formula>
    </cfRule>
    <cfRule type="cellIs" dxfId="1474" priority="798" operator="equal">
      <formula>#REF!</formula>
    </cfRule>
    <cfRule type="cellIs" dxfId="1473" priority="772" operator="equal">
      <formula>#REF!</formula>
    </cfRule>
    <cfRule type="cellIs" dxfId="1472" priority="774" operator="equal">
      <formula>#REF!</formula>
    </cfRule>
    <cfRule type="cellIs" dxfId="1471" priority="775" operator="equal">
      <formula>#REF!</formula>
    </cfRule>
    <cfRule type="cellIs" dxfId="1470" priority="776" operator="equal">
      <formula>#REF!</formula>
    </cfRule>
    <cfRule type="cellIs" dxfId="1469" priority="777" operator="equal">
      <formula>#REF!</formula>
    </cfRule>
    <cfRule type="cellIs" dxfId="1468" priority="778" operator="equal">
      <formula>#REF!</formula>
    </cfRule>
    <cfRule type="cellIs" dxfId="1467" priority="779" operator="equal">
      <formula>#REF!</formula>
    </cfRule>
    <cfRule type="cellIs" dxfId="1466" priority="780" operator="equal">
      <formula>#REF!</formula>
    </cfRule>
    <cfRule type="cellIs" dxfId="1465" priority="781" operator="equal">
      <formula>#REF!</formula>
    </cfRule>
    <cfRule type="cellIs" dxfId="1464" priority="794" operator="equal">
      <formula>#REF!</formula>
    </cfRule>
    <cfRule type="cellIs" dxfId="1463" priority="782" operator="equal">
      <formula>#REF!</formula>
    </cfRule>
    <cfRule type="cellIs" dxfId="1462" priority="783" operator="equal">
      <formula>#REF!</formula>
    </cfRule>
    <cfRule type="cellIs" dxfId="1461" priority="784" operator="equal">
      <formula>#REF!</formula>
    </cfRule>
    <cfRule type="cellIs" dxfId="1460" priority="785" operator="equal">
      <formula>#REF!</formula>
    </cfRule>
    <cfRule type="cellIs" dxfId="1459" priority="786" operator="equal">
      <formula>#REF!</formula>
    </cfRule>
    <cfRule type="cellIs" dxfId="1458" priority="787" operator="equal">
      <formula>#REF!</formula>
    </cfRule>
    <cfRule type="cellIs" dxfId="1457" priority="788" operator="equal">
      <formula>#REF!</formula>
    </cfRule>
    <cfRule type="cellIs" dxfId="1456" priority="789" operator="equal">
      <formula>#REF!</formula>
    </cfRule>
    <cfRule type="cellIs" dxfId="1455" priority="790" operator="equal">
      <formula>#REF!</formula>
    </cfRule>
    <cfRule type="cellIs" dxfId="1454" priority="791" operator="equal">
      <formula>#REF!</formula>
    </cfRule>
    <cfRule type="cellIs" dxfId="1453" priority="792" operator="equal">
      <formula>#REF!</formula>
    </cfRule>
    <cfRule type="cellIs" dxfId="1452" priority="793" operator="equal">
      <formula>#REF!</formula>
    </cfRule>
  </conditionalFormatting>
  <conditionalFormatting sqref="AF15:AF24 AF26:AF33 AF43:AF44">
    <cfRule type="cellIs" dxfId="1451" priority="835" operator="equal">
      <formula>"BAJA"</formula>
    </cfRule>
    <cfRule type="cellIs" dxfId="1450" priority="836" operator="equal">
      <formula>"MUY BAJA"</formula>
    </cfRule>
    <cfRule type="cellIs" dxfId="1449" priority="833" operator="equal">
      <formula>"ALTA"</formula>
    </cfRule>
    <cfRule type="cellIs" dxfId="1448" priority="832" operator="equal">
      <formula>"MUY ALTA"</formula>
    </cfRule>
    <cfRule type="cellIs" dxfId="1447" priority="834" operator="equal">
      <formula>"MEDIA"</formula>
    </cfRule>
  </conditionalFormatting>
  <conditionalFormatting sqref="AF36:AF37 AF39 AF41">
    <cfRule type="cellIs" dxfId="1446" priority="176" operator="equal">
      <formula>"MUY BAJA"</formula>
    </cfRule>
    <cfRule type="cellIs" dxfId="1445" priority="175" operator="equal">
      <formula>"BAJA"</formula>
    </cfRule>
    <cfRule type="cellIs" dxfId="1444" priority="174" operator="equal">
      <formula>"MEDIA"</formula>
    </cfRule>
    <cfRule type="cellIs" dxfId="1443" priority="173" operator="equal">
      <formula>"ALTA"</formula>
    </cfRule>
    <cfRule type="cellIs" dxfId="1442" priority="172" operator="equal">
      <formula>"MUY ALTA"</formula>
    </cfRule>
  </conditionalFormatting>
  <conditionalFormatting sqref="AF46:AF51">
    <cfRule type="cellIs" dxfId="1441" priority="44" operator="equal">
      <formula>"MUY BAJA"</formula>
    </cfRule>
    <cfRule type="cellIs" dxfId="1440" priority="43" operator="equal">
      <formula>"BAJA"</formula>
    </cfRule>
    <cfRule type="cellIs" dxfId="1439" priority="42" operator="equal">
      <formula>"MEDIA"</formula>
    </cfRule>
    <cfRule type="cellIs" dxfId="1438" priority="41" operator="equal">
      <formula>"ALTA"</formula>
    </cfRule>
    <cfRule type="cellIs" dxfId="1437" priority="40" operator="equal">
      <formula>"MUY ALTA"</formula>
    </cfRule>
  </conditionalFormatting>
  <conditionalFormatting sqref="AH15 AH27 AH29 AH31">
    <cfRule type="cellIs" dxfId="1436" priority="827" operator="equal">
      <formula>"CATASTROFICO"</formula>
    </cfRule>
    <cfRule type="cellIs" dxfId="1435" priority="828" operator="equal">
      <formula>"MAYOR"</formula>
    </cfRule>
    <cfRule type="cellIs" dxfId="1434" priority="829" operator="equal">
      <formula>"MODERADO"</formula>
    </cfRule>
    <cfRule type="cellIs" dxfId="1433" priority="830" operator="equal">
      <formula>"MENOR"</formula>
    </cfRule>
    <cfRule type="cellIs" dxfId="1432" priority="831" operator="equal">
      <formula>"LEVE"</formula>
    </cfRule>
  </conditionalFormatting>
  <conditionalFormatting sqref="AH18">
    <cfRule type="cellIs" dxfId="1431" priority="505" operator="equal">
      <formula>"MENOR"</formula>
    </cfRule>
    <cfRule type="cellIs" dxfId="1430" priority="503" operator="equal">
      <formula>"MAYOR"</formula>
    </cfRule>
    <cfRule type="cellIs" dxfId="1429" priority="504" operator="equal">
      <formula>"MODERADO"</formula>
    </cfRule>
    <cfRule type="cellIs" dxfId="1428" priority="506" operator="equal">
      <formula>"LEVE"</formula>
    </cfRule>
    <cfRule type="cellIs" dxfId="1427" priority="502" operator="equal">
      <formula>"CATASTROFICO"</formula>
    </cfRule>
  </conditionalFormatting>
  <conditionalFormatting sqref="AH24">
    <cfRule type="cellIs" dxfId="1426" priority="669" operator="equal">
      <formula>"MODERADO"</formula>
    </cfRule>
    <cfRule type="cellIs" dxfId="1425" priority="670" operator="equal">
      <formula>"MENOR"</formula>
    </cfRule>
    <cfRule type="cellIs" dxfId="1424" priority="671" operator="equal">
      <formula>"LEVE"</formula>
    </cfRule>
    <cfRule type="cellIs" dxfId="1423" priority="668" operator="equal">
      <formula>"MAYOR"</formula>
    </cfRule>
    <cfRule type="cellIs" dxfId="1422" priority="667" operator="equal">
      <formula>"CATASTROFICO"</formula>
    </cfRule>
  </conditionalFormatting>
  <conditionalFormatting sqref="AH37 AH39 AH41">
    <cfRule type="cellIs" dxfId="1421" priority="168" operator="equal">
      <formula>"MAYOR"</formula>
    </cfRule>
    <cfRule type="cellIs" dxfId="1420" priority="167" operator="equal">
      <formula>"CATASTROFICO"</formula>
    </cfRule>
    <cfRule type="cellIs" dxfId="1419" priority="170" operator="equal">
      <formula>"MENOR"</formula>
    </cfRule>
    <cfRule type="cellIs" dxfId="1418" priority="171" operator="equal">
      <formula>"LEVE"</formula>
    </cfRule>
    <cfRule type="cellIs" dxfId="1417" priority="169" operator="equal">
      <formula>"MODERADO"</formula>
    </cfRule>
  </conditionalFormatting>
  <conditionalFormatting sqref="AH43:AH44">
    <cfRule type="cellIs" dxfId="1416" priority="337" operator="equal">
      <formula>"CATASTROFICO"</formula>
    </cfRule>
    <cfRule type="cellIs" dxfId="1415" priority="338" operator="equal">
      <formula>"MAYOR"</formula>
    </cfRule>
    <cfRule type="cellIs" dxfId="1414" priority="339" operator="equal">
      <formula>"MODERADO"</formula>
    </cfRule>
    <cfRule type="cellIs" dxfId="1413" priority="341" operator="equal">
      <formula>"LEVE"</formula>
    </cfRule>
    <cfRule type="cellIs" dxfId="1412" priority="340" operator="equal">
      <formula>"MENOR"</formula>
    </cfRule>
  </conditionalFormatting>
  <conditionalFormatting sqref="AH47">
    <cfRule type="cellIs" dxfId="1411" priority="750" operator="equal">
      <formula>"MENOR"</formula>
    </cfRule>
    <cfRule type="cellIs" dxfId="1410" priority="751" operator="equal">
      <formula>"LEVE"</formula>
    </cfRule>
    <cfRule type="cellIs" dxfId="1409" priority="747" operator="equal">
      <formula>"CATASTROFICO"</formula>
    </cfRule>
    <cfRule type="cellIs" dxfId="1408" priority="748" operator="equal">
      <formula>"MAYOR"</formula>
    </cfRule>
    <cfRule type="cellIs" dxfId="1407" priority="749" operator="equal">
      <formula>"MODERADO"</formula>
    </cfRule>
  </conditionalFormatting>
  <conditionalFormatting sqref="AJ15 AJ27 AJ29 AJ31 Q15 Q27 Q29 Q31">
    <cfRule type="cellIs" dxfId="1406" priority="839" operator="equal">
      <formula>"MODERADO (RC/F)"</formula>
    </cfRule>
    <cfRule type="cellIs" dxfId="1405" priority="838" operator="equal">
      <formula>"ALTO (RC/F)"</formula>
    </cfRule>
    <cfRule type="cellIs" dxfId="1404" priority="843" operator="equal">
      <formula>"BAJO"</formula>
    </cfRule>
    <cfRule type="cellIs" dxfId="1403" priority="842" operator="equal">
      <formula>"MODERADO"</formula>
    </cfRule>
    <cfRule type="cellIs" dxfId="1402" priority="837" operator="equal">
      <formula>"EXTREMO (RC/F)"</formula>
    </cfRule>
    <cfRule type="cellIs" dxfId="1401" priority="841" operator="equal">
      <formula>"ALTO"</formula>
    </cfRule>
    <cfRule type="cellIs" dxfId="1400" priority="840" operator="equal">
      <formula>"EXTREMO"</formula>
    </cfRule>
  </conditionalFormatting>
  <conditionalFormatting sqref="AJ15 AJ27 AJ29 AJ31">
    <cfRule type="cellIs" dxfId="1399" priority="803" operator="equal">
      <formula>#REF!</formula>
    </cfRule>
    <cfRule type="cellIs" dxfId="1398" priority="804" operator="equal">
      <formula>#REF!</formula>
    </cfRule>
    <cfRule type="cellIs" dxfId="1397" priority="805" operator="equal">
      <formula>#REF!</formula>
    </cfRule>
    <cfRule type="cellIs" dxfId="1396" priority="806" operator="equal">
      <formula>#REF!</formula>
    </cfRule>
    <cfRule type="cellIs" dxfId="1395" priority="807" operator="equal">
      <formula>#REF!</formula>
    </cfRule>
    <cfRule type="cellIs" dxfId="1394" priority="808" operator="equal">
      <formula>#REF!</formula>
    </cfRule>
    <cfRule type="cellIs" dxfId="1393" priority="809" operator="equal">
      <formula>#REF!</formula>
    </cfRule>
    <cfRule type="cellIs" dxfId="1392" priority="810" operator="equal">
      <formula>#REF!</formula>
    </cfRule>
    <cfRule type="cellIs" dxfId="1391" priority="811" operator="equal">
      <formula>#REF!</formula>
    </cfRule>
    <cfRule type="cellIs" dxfId="1390" priority="812" operator="equal">
      <formula>#REF!</formula>
    </cfRule>
    <cfRule type="cellIs" dxfId="1389" priority="813" operator="equal">
      <formula>#REF!</formula>
    </cfRule>
    <cfRule type="cellIs" dxfId="1388" priority="814" operator="equal">
      <formula>#REF!</formula>
    </cfRule>
    <cfRule type="cellIs" dxfId="1387" priority="815" operator="equal">
      <formula>#REF!</formula>
    </cfRule>
    <cfRule type="cellIs" dxfId="1386" priority="816" operator="equal">
      <formula>#REF!</formula>
    </cfRule>
    <cfRule type="cellIs" dxfId="1385" priority="817" operator="equal">
      <formula>#REF!</formula>
    </cfRule>
    <cfRule type="cellIs" dxfId="1384" priority="818" operator="equal">
      <formula>#REF!</formula>
    </cfRule>
    <cfRule type="cellIs" dxfId="1383" priority="819" operator="equal">
      <formula>#REF!</formula>
    </cfRule>
    <cfRule type="cellIs" dxfId="1382" priority="820" operator="equal">
      <formula>#REF!</formula>
    </cfRule>
    <cfRule type="cellIs" dxfId="1381" priority="822" operator="equal">
      <formula>#REF!</formula>
    </cfRule>
    <cfRule type="cellIs" dxfId="1380" priority="823" operator="equal">
      <formula>#REF!</formula>
    </cfRule>
    <cfRule type="cellIs" dxfId="1379" priority="824" operator="equal">
      <formula>#REF!</formula>
    </cfRule>
    <cfRule type="cellIs" dxfId="1378" priority="825" operator="equal">
      <formula>#REF!</formula>
    </cfRule>
    <cfRule type="cellIs" dxfId="1377" priority="826" operator="equal">
      <formula>#REF!</formula>
    </cfRule>
    <cfRule type="cellIs" dxfId="1376" priority="821" operator="equal">
      <formula>#REF!</formula>
    </cfRule>
    <cfRule type="cellIs" dxfId="1375" priority="799" operator="equal">
      <formula>#REF!</formula>
    </cfRule>
    <cfRule type="cellIs" dxfId="1374" priority="800" operator="equal">
      <formula>#REF!</formula>
    </cfRule>
  </conditionalFormatting>
  <conditionalFormatting sqref="AJ18 Q18">
    <cfRule type="cellIs" dxfId="1373" priority="507" operator="equal">
      <formula>"EXTREMO (RC/F)"</formula>
    </cfRule>
    <cfRule type="cellIs" dxfId="1372" priority="508" operator="equal">
      <formula>"ALTO (RC/F)"</formula>
    </cfRule>
    <cfRule type="cellIs" dxfId="1371" priority="509" operator="equal">
      <formula>"MODERADO (RC/F)"</formula>
    </cfRule>
    <cfRule type="cellIs" dxfId="1370" priority="510" operator="equal">
      <formula>"EXTREMO"</formula>
    </cfRule>
    <cfRule type="cellIs" dxfId="1369" priority="511" operator="equal">
      <formula>"ALTO"</formula>
    </cfRule>
    <cfRule type="cellIs" dxfId="1368" priority="512" operator="equal">
      <formula>"MODERADO"</formula>
    </cfRule>
    <cfRule type="cellIs" dxfId="1367" priority="513" operator="equal">
      <formula>"BAJO"</formula>
    </cfRule>
  </conditionalFormatting>
  <conditionalFormatting sqref="AJ18">
    <cfRule type="cellIs" dxfId="1366" priority="478" operator="equal">
      <formula>#REF!</formula>
    </cfRule>
    <cfRule type="cellIs" dxfId="1365" priority="479" operator="equal">
      <formula>#REF!</formula>
    </cfRule>
    <cfRule type="cellIs" dxfId="1364" priority="492" operator="equal">
      <formula>#REF!</formula>
    </cfRule>
    <cfRule type="cellIs" dxfId="1363" priority="480" operator="equal">
      <formula>#REF!</formula>
    </cfRule>
    <cfRule type="cellIs" dxfId="1362" priority="481" operator="equal">
      <formula>#REF!</formula>
    </cfRule>
    <cfRule type="cellIs" dxfId="1361" priority="482" operator="equal">
      <formula>#REF!</formula>
    </cfRule>
    <cfRule type="cellIs" dxfId="1360" priority="483" operator="equal">
      <formula>#REF!</formula>
    </cfRule>
    <cfRule type="cellIs" dxfId="1359" priority="484" operator="equal">
      <formula>#REF!</formula>
    </cfRule>
    <cfRule type="cellIs" dxfId="1358" priority="485" operator="equal">
      <formula>#REF!</formula>
    </cfRule>
    <cfRule type="cellIs" dxfId="1357" priority="493" operator="equal">
      <formula>#REF!</formula>
    </cfRule>
    <cfRule type="cellIs" dxfId="1356" priority="494" operator="equal">
      <formula>#REF!</formula>
    </cfRule>
    <cfRule type="cellIs" dxfId="1355" priority="495" operator="equal">
      <formula>#REF!</formula>
    </cfRule>
    <cfRule type="cellIs" dxfId="1354" priority="496" operator="equal">
      <formula>#REF!</formula>
    </cfRule>
    <cfRule type="cellIs" dxfId="1353" priority="497" operator="equal">
      <formula>#REF!</formula>
    </cfRule>
    <cfRule type="cellIs" dxfId="1352" priority="498" operator="equal">
      <formula>#REF!</formula>
    </cfRule>
    <cfRule type="cellIs" dxfId="1351" priority="499" operator="equal">
      <formula>#REF!</formula>
    </cfRule>
    <cfRule type="cellIs" dxfId="1350" priority="500" operator="equal">
      <formula>#REF!</formula>
    </cfRule>
    <cfRule type="cellIs" dxfId="1349" priority="501" operator="equal">
      <formula>#REF!</formula>
    </cfRule>
    <cfRule type="cellIs" dxfId="1348" priority="486" operator="equal">
      <formula>#REF!</formula>
    </cfRule>
    <cfRule type="cellIs" dxfId="1347" priority="487" operator="equal">
      <formula>#REF!</formula>
    </cfRule>
    <cfRule type="cellIs" dxfId="1346" priority="488" operator="equal">
      <formula>#REF!</formula>
    </cfRule>
    <cfRule type="cellIs" dxfId="1345" priority="489" operator="equal">
      <formula>#REF!</formula>
    </cfRule>
    <cfRule type="cellIs" dxfId="1344" priority="474" operator="equal">
      <formula>#REF!</formula>
    </cfRule>
    <cfRule type="cellIs" dxfId="1343" priority="491" operator="equal">
      <formula>#REF!</formula>
    </cfRule>
    <cfRule type="cellIs" dxfId="1342" priority="475" operator="equal">
      <formula>#REF!</formula>
    </cfRule>
    <cfRule type="cellIs" dxfId="1341" priority="490" operator="equal">
      <formula>#REF!</formula>
    </cfRule>
  </conditionalFormatting>
  <conditionalFormatting sqref="AJ24">
    <cfRule type="cellIs" dxfId="1340" priority="640" operator="equal">
      <formula>#REF!</formula>
    </cfRule>
    <cfRule type="cellIs" dxfId="1339" priority="639" operator="equal">
      <formula>#REF!</formula>
    </cfRule>
    <cfRule type="cellIs" dxfId="1338" priority="662" operator="equal">
      <formula>#REF!</formula>
    </cfRule>
    <cfRule type="cellIs" dxfId="1337" priority="651" operator="equal">
      <formula>#REF!</formula>
    </cfRule>
    <cfRule type="cellIs" dxfId="1336" priority="660" operator="equal">
      <formula>#REF!</formula>
    </cfRule>
    <cfRule type="cellIs" dxfId="1335" priority="659" operator="equal">
      <formula>#REF!</formula>
    </cfRule>
    <cfRule type="cellIs" dxfId="1334" priority="658" operator="equal">
      <formula>#REF!</formula>
    </cfRule>
    <cfRule type="cellIs" dxfId="1333" priority="657" operator="equal">
      <formula>#REF!</formula>
    </cfRule>
    <cfRule type="cellIs" dxfId="1332" priority="656" operator="equal">
      <formula>#REF!</formula>
    </cfRule>
    <cfRule type="cellIs" dxfId="1331" priority="655" operator="equal">
      <formula>#REF!</formula>
    </cfRule>
    <cfRule type="cellIs" dxfId="1330" priority="654" operator="equal">
      <formula>#REF!</formula>
    </cfRule>
    <cfRule type="cellIs" dxfId="1329" priority="653" operator="equal">
      <formula>#REF!</formula>
    </cfRule>
    <cfRule type="cellIs" dxfId="1328" priority="652" operator="equal">
      <formula>#REF!</formula>
    </cfRule>
    <cfRule type="cellIs" dxfId="1327" priority="650" operator="equal">
      <formula>#REF!</formula>
    </cfRule>
    <cfRule type="cellIs" dxfId="1326" priority="649" operator="equal">
      <formula>#REF!</formula>
    </cfRule>
    <cfRule type="cellIs" dxfId="1325" priority="648" operator="equal">
      <formula>#REF!</formula>
    </cfRule>
    <cfRule type="cellIs" dxfId="1324" priority="647" operator="equal">
      <formula>#REF!</formula>
    </cfRule>
    <cfRule type="cellIs" dxfId="1323" priority="646" operator="equal">
      <formula>#REF!</formula>
    </cfRule>
    <cfRule type="cellIs" dxfId="1322" priority="645" operator="equal">
      <formula>#REF!</formula>
    </cfRule>
    <cfRule type="cellIs" dxfId="1321" priority="664" operator="equal">
      <formula>#REF!</formula>
    </cfRule>
    <cfRule type="cellIs" dxfId="1320" priority="644" operator="equal">
      <formula>#REF!</formula>
    </cfRule>
    <cfRule type="cellIs" dxfId="1319" priority="643" operator="equal">
      <formula>#REF!</formula>
    </cfRule>
    <cfRule type="cellIs" dxfId="1318" priority="661" operator="equal">
      <formula>#REF!</formula>
    </cfRule>
    <cfRule type="cellIs" dxfId="1317" priority="663" operator="equal">
      <formula>#REF!</formula>
    </cfRule>
    <cfRule type="cellIs" dxfId="1316" priority="678" operator="equal">
      <formula>"BAJO"</formula>
    </cfRule>
    <cfRule type="cellIs" dxfId="1315" priority="665" operator="equal">
      <formula>#REF!</formula>
    </cfRule>
    <cfRule type="cellIs" dxfId="1314" priority="666" operator="equal">
      <formula>#REF!</formula>
    </cfRule>
    <cfRule type="cellIs" dxfId="1313" priority="672" operator="equal">
      <formula>"EXTREMO (RC/F)"</formula>
    </cfRule>
    <cfRule type="cellIs" dxfId="1312" priority="673" operator="equal">
      <formula>"ALTO (RC/F)"</formula>
    </cfRule>
    <cfRule type="cellIs" dxfId="1311" priority="674" operator="equal">
      <formula>"MODERADO (RC/F)"</formula>
    </cfRule>
    <cfRule type="cellIs" dxfId="1310" priority="675" operator="equal">
      <formula>"EXTREMO"</formula>
    </cfRule>
    <cfRule type="cellIs" dxfId="1309" priority="676" operator="equal">
      <formula>"ALTO"</formula>
    </cfRule>
    <cfRule type="cellIs" dxfId="1308" priority="677" operator="equal">
      <formula>"MODERADO"</formula>
    </cfRule>
  </conditionalFormatting>
  <conditionalFormatting sqref="AJ37 AJ39 AJ41 Q37 Q39 Q41">
    <cfRule type="cellIs" dxfId="1307" priority="183" operator="equal">
      <formula>"BAJO"</formula>
    </cfRule>
    <cfRule type="cellIs" dxfId="1306" priority="180" operator="equal">
      <formula>"EXTREMO"</formula>
    </cfRule>
    <cfRule type="cellIs" dxfId="1305" priority="179" operator="equal">
      <formula>"MODERADO (RC/F)"</formula>
    </cfRule>
    <cfRule type="cellIs" dxfId="1304" priority="178" operator="equal">
      <formula>"ALTO (RC/F)"</formula>
    </cfRule>
    <cfRule type="cellIs" dxfId="1303" priority="177" operator="equal">
      <formula>"EXTREMO (RC/F)"</formula>
    </cfRule>
    <cfRule type="cellIs" dxfId="1302" priority="182" operator="equal">
      <formula>"MODERADO"</formula>
    </cfRule>
    <cfRule type="cellIs" dxfId="1301" priority="181" operator="equal">
      <formula>"ALTO"</formula>
    </cfRule>
  </conditionalFormatting>
  <conditionalFormatting sqref="AJ37 AJ39 AJ41">
    <cfRule type="cellIs" dxfId="1300" priority="153" operator="equal">
      <formula>#REF!</formula>
    </cfRule>
    <cfRule type="cellIs" dxfId="1299" priority="151" operator="equal">
      <formula>#REF!</formula>
    </cfRule>
    <cfRule type="cellIs" dxfId="1298" priority="150" operator="equal">
      <formula>#REF!</formula>
    </cfRule>
    <cfRule type="cellIs" dxfId="1297" priority="149" operator="equal">
      <formula>#REF!</formula>
    </cfRule>
    <cfRule type="cellIs" dxfId="1296" priority="148" operator="equal">
      <formula>#REF!</formula>
    </cfRule>
    <cfRule type="cellIs" dxfId="1295" priority="147" operator="equal">
      <formula>#REF!</formula>
    </cfRule>
    <cfRule type="cellIs" dxfId="1294" priority="146" operator="equal">
      <formula>#REF!</formula>
    </cfRule>
    <cfRule type="cellIs" dxfId="1293" priority="145" operator="equal">
      <formula>#REF!</formula>
    </cfRule>
    <cfRule type="cellIs" dxfId="1292" priority="144" operator="equal">
      <formula>#REF!</formula>
    </cfRule>
    <cfRule type="cellIs" dxfId="1291" priority="143" operator="equal">
      <formula>#REF!</formula>
    </cfRule>
    <cfRule type="cellIs" dxfId="1290" priority="140" operator="equal">
      <formula>#REF!</formula>
    </cfRule>
    <cfRule type="cellIs" dxfId="1289" priority="139" operator="equal">
      <formula>#REF!</formula>
    </cfRule>
    <cfRule type="cellIs" dxfId="1288" priority="161" operator="equal">
      <formula>#REF!</formula>
    </cfRule>
    <cfRule type="cellIs" dxfId="1287" priority="152" operator="equal">
      <formula>#REF!</formula>
    </cfRule>
    <cfRule type="cellIs" dxfId="1286" priority="166" operator="equal">
      <formula>#REF!</formula>
    </cfRule>
    <cfRule type="cellIs" dxfId="1285" priority="165" operator="equal">
      <formula>#REF!</formula>
    </cfRule>
    <cfRule type="cellIs" dxfId="1284" priority="164" operator="equal">
      <formula>#REF!</formula>
    </cfRule>
    <cfRule type="cellIs" dxfId="1283" priority="163" operator="equal">
      <formula>#REF!</formula>
    </cfRule>
    <cfRule type="cellIs" dxfId="1282" priority="162" operator="equal">
      <formula>#REF!</formula>
    </cfRule>
    <cfRule type="cellIs" dxfId="1281" priority="160" operator="equal">
      <formula>#REF!</formula>
    </cfRule>
    <cfRule type="cellIs" dxfId="1280" priority="159" operator="equal">
      <formula>#REF!</formula>
    </cfRule>
    <cfRule type="cellIs" dxfId="1279" priority="158" operator="equal">
      <formula>#REF!</formula>
    </cfRule>
    <cfRule type="cellIs" dxfId="1278" priority="157" operator="equal">
      <formula>#REF!</formula>
    </cfRule>
    <cfRule type="cellIs" dxfId="1277" priority="156" operator="equal">
      <formula>#REF!</formula>
    </cfRule>
    <cfRule type="cellIs" dxfId="1276" priority="155" operator="equal">
      <formula>#REF!</formula>
    </cfRule>
    <cfRule type="cellIs" dxfId="1275" priority="154" operator="equal">
      <formula>#REF!</formula>
    </cfRule>
  </conditionalFormatting>
  <conditionalFormatting sqref="AJ43:AJ44 Q43:Q44">
    <cfRule type="cellIs" dxfId="1274" priority="344" operator="equal">
      <formula>"MODERADO (RC/F)"</formula>
    </cfRule>
    <cfRule type="cellIs" dxfId="1273" priority="343" operator="equal">
      <formula>"ALTO (RC/F)"</formula>
    </cfRule>
    <cfRule type="cellIs" dxfId="1272" priority="342" operator="equal">
      <formula>"EXTREMO (RC/F)"</formula>
    </cfRule>
    <cfRule type="cellIs" dxfId="1271" priority="348" operator="equal">
      <formula>"BAJO"</formula>
    </cfRule>
    <cfRule type="cellIs" dxfId="1270" priority="347" operator="equal">
      <formula>"MODERADO"</formula>
    </cfRule>
    <cfRule type="cellIs" dxfId="1269" priority="346" operator="equal">
      <formula>"ALTO"</formula>
    </cfRule>
    <cfRule type="cellIs" dxfId="1268" priority="345" operator="equal">
      <formula>"EXTREMO"</formula>
    </cfRule>
  </conditionalFormatting>
  <conditionalFormatting sqref="AJ43:AJ44">
    <cfRule type="cellIs" dxfId="1267" priority="332" operator="equal">
      <formula>#REF!</formula>
    </cfRule>
    <cfRule type="cellIs" dxfId="1266" priority="315" operator="equal">
      <formula>#REF!</formula>
    </cfRule>
    <cfRule type="cellIs" dxfId="1265" priority="316" operator="equal">
      <formula>#REF!</formula>
    </cfRule>
    <cfRule type="cellIs" dxfId="1264" priority="317" operator="equal">
      <formula>#REF!</formula>
    </cfRule>
    <cfRule type="cellIs" dxfId="1263" priority="318" operator="equal">
      <formula>#REF!</formula>
    </cfRule>
    <cfRule type="cellIs" dxfId="1262" priority="319" operator="equal">
      <formula>#REF!</formula>
    </cfRule>
    <cfRule type="cellIs" dxfId="1261" priority="331" operator="equal">
      <formula>#REF!</formula>
    </cfRule>
    <cfRule type="cellIs" dxfId="1260" priority="330" operator="equal">
      <formula>#REF!</formula>
    </cfRule>
    <cfRule type="cellIs" dxfId="1259" priority="314" operator="equal">
      <formula>#REF!</formula>
    </cfRule>
    <cfRule type="cellIs" dxfId="1258" priority="326" operator="equal">
      <formula>#REF!</formula>
    </cfRule>
    <cfRule type="cellIs" dxfId="1257" priority="320" operator="equal">
      <formula>#REF!</formula>
    </cfRule>
    <cfRule type="cellIs" dxfId="1256" priority="321" operator="equal">
      <formula>#REF!</formula>
    </cfRule>
    <cfRule type="cellIs" dxfId="1255" priority="322" operator="equal">
      <formula>#REF!</formula>
    </cfRule>
    <cfRule type="cellIs" dxfId="1254" priority="323" operator="equal">
      <formula>#REF!</formula>
    </cfRule>
    <cfRule type="cellIs" dxfId="1253" priority="324" operator="equal">
      <formula>#REF!</formula>
    </cfRule>
    <cfRule type="cellIs" dxfId="1252" priority="325" operator="equal">
      <formula>#REF!</formula>
    </cfRule>
    <cfRule type="cellIs" dxfId="1251" priority="327" operator="equal">
      <formula>#REF!</formula>
    </cfRule>
    <cfRule type="cellIs" dxfId="1250" priority="328" operator="equal">
      <formula>#REF!</formula>
    </cfRule>
    <cfRule type="cellIs" dxfId="1249" priority="329" operator="equal">
      <formula>#REF!</formula>
    </cfRule>
    <cfRule type="cellIs" dxfId="1248" priority="309" operator="equal">
      <formula>#REF!</formula>
    </cfRule>
    <cfRule type="cellIs" dxfId="1247" priority="310" operator="equal">
      <formula>#REF!</formula>
    </cfRule>
    <cfRule type="cellIs" dxfId="1246" priority="336" operator="equal">
      <formula>#REF!</formula>
    </cfRule>
    <cfRule type="cellIs" dxfId="1245" priority="335" operator="equal">
      <formula>#REF!</formula>
    </cfRule>
    <cfRule type="cellIs" dxfId="1244" priority="334" operator="equal">
      <formula>#REF!</formula>
    </cfRule>
    <cfRule type="cellIs" dxfId="1243" priority="313" operator="equal">
      <formula>#REF!</formula>
    </cfRule>
    <cfRule type="cellIs" dxfId="1242" priority="333" operator="equal">
      <formula>#REF!</formula>
    </cfRule>
  </conditionalFormatting>
  <conditionalFormatting sqref="AJ47 Q47">
    <cfRule type="cellIs" dxfId="1241" priority="752" operator="equal">
      <formula>"EXTREMO (RC/F)"</formula>
    </cfRule>
    <cfRule type="cellIs" dxfId="1240" priority="757" operator="equal">
      <formula>"MODERADO"</formula>
    </cfRule>
    <cfRule type="cellIs" dxfId="1239" priority="753" operator="equal">
      <formula>"ALTO (RC/F)"</formula>
    </cfRule>
    <cfRule type="cellIs" dxfId="1238" priority="758" operator="equal">
      <formula>"BAJO"</formula>
    </cfRule>
    <cfRule type="cellIs" dxfId="1237" priority="756" operator="equal">
      <formula>"ALTO"</formula>
    </cfRule>
    <cfRule type="cellIs" dxfId="1236" priority="755" operator="equal">
      <formula>"EXTREMO"</formula>
    </cfRule>
    <cfRule type="cellIs" dxfId="1235" priority="754" operator="equal">
      <formula>"MODERADO (RC/F)"</formula>
    </cfRule>
  </conditionalFormatting>
  <conditionalFormatting sqref="AJ47">
    <cfRule type="cellIs" dxfId="1234" priority="746" operator="equal">
      <formula>#REF!</formula>
    </cfRule>
    <cfRule type="cellIs" dxfId="1233" priority="745" operator="equal">
      <formula>#REF!</formula>
    </cfRule>
    <cfRule type="cellIs" dxfId="1232" priority="744" operator="equal">
      <formula>#REF!</formula>
    </cfRule>
    <cfRule type="cellIs" dxfId="1231" priority="743" operator="equal">
      <formula>#REF!</formula>
    </cfRule>
    <cfRule type="cellIs" dxfId="1230" priority="742" operator="equal">
      <formula>#REF!</formula>
    </cfRule>
    <cfRule type="cellIs" dxfId="1229" priority="741" operator="equal">
      <formula>#REF!</formula>
    </cfRule>
    <cfRule type="cellIs" dxfId="1228" priority="740" operator="equal">
      <formula>#REF!</formula>
    </cfRule>
    <cfRule type="cellIs" dxfId="1227" priority="739" operator="equal">
      <formula>#REF!</formula>
    </cfRule>
    <cfRule type="cellIs" dxfId="1226" priority="738" operator="equal">
      <formula>#REF!</formula>
    </cfRule>
    <cfRule type="cellIs" dxfId="1225" priority="736" operator="equal">
      <formula>#REF!</formula>
    </cfRule>
    <cfRule type="cellIs" dxfId="1224" priority="735" operator="equal">
      <formula>#REF!</formula>
    </cfRule>
    <cfRule type="cellIs" dxfId="1223" priority="734" operator="equal">
      <formula>#REF!</formula>
    </cfRule>
    <cfRule type="cellIs" dxfId="1222" priority="733" operator="equal">
      <formula>#REF!</formula>
    </cfRule>
    <cfRule type="cellIs" dxfId="1221" priority="731" operator="equal">
      <formula>#REF!</formula>
    </cfRule>
    <cfRule type="cellIs" dxfId="1220" priority="730" operator="equal">
      <formula>#REF!</formula>
    </cfRule>
    <cfRule type="cellIs" dxfId="1219" priority="728" operator="equal">
      <formula>#REF!</formula>
    </cfRule>
    <cfRule type="cellIs" dxfId="1218" priority="727" operator="equal">
      <formula>#REF!</formula>
    </cfRule>
    <cfRule type="cellIs" dxfId="1217" priority="737" operator="equal">
      <formula>#REF!</formula>
    </cfRule>
    <cfRule type="cellIs" dxfId="1216" priority="726" operator="equal">
      <formula>#REF!</formula>
    </cfRule>
    <cfRule type="cellIs" dxfId="1215" priority="725" operator="equal">
      <formula>#REF!</formula>
    </cfRule>
    <cfRule type="cellIs" dxfId="1214" priority="723" operator="equal">
      <formula>#REF!</formula>
    </cfRule>
    <cfRule type="cellIs" dxfId="1213" priority="732" operator="equal">
      <formula>#REF!</formula>
    </cfRule>
    <cfRule type="cellIs" dxfId="1212" priority="720" operator="equal">
      <formula>#REF!</formula>
    </cfRule>
    <cfRule type="cellIs" dxfId="1211" priority="719" operator="equal">
      <formula>#REF!</formula>
    </cfRule>
    <cfRule type="cellIs" dxfId="1210" priority="724" operator="equal">
      <formula>#REF!</formula>
    </cfRule>
    <cfRule type="cellIs" dxfId="1209" priority="729" operator="equal">
      <formula>#REF!</formula>
    </cfRule>
  </conditionalFormatting>
  <conditionalFormatting sqref="AR15">
    <cfRule type="cellIs" dxfId="1208" priority="6" operator="equal">
      <formula>#REF!</formula>
    </cfRule>
  </conditionalFormatting>
  <conditionalFormatting sqref="AU15">
    <cfRule type="cellIs" dxfId="1207" priority="1" operator="equal">
      <formula>#REF!</formula>
    </cfRule>
  </conditionalFormatting>
  <conditionalFormatting sqref="AX15:AY15">
    <cfRule type="cellIs" dxfId="1206" priority="5" operator="equal">
      <formula>#REF!</formula>
    </cfRule>
  </conditionalFormatting>
  <conditionalFormatting sqref="BA15">
    <cfRule type="cellIs" dxfId="1205" priority="3" operator="equal">
      <formula>#REF!</formula>
    </cfRule>
  </conditionalFormatting>
  <conditionalFormatting sqref="BD15">
    <cfRule type="cellIs" dxfId="1204" priority="2" operator="equal">
      <formula>#REF!</formula>
    </cfRule>
  </conditionalFormatting>
  <conditionalFormatting sqref="BG15:BH15">
    <cfRule type="cellIs" dxfId="1203" priority="4" operator="equal">
      <formula>#REF!</formula>
    </cfRule>
  </conditionalFormatting>
  <hyperlinks>
    <hyperlink ref="AD15" r:id="rId1" xr:uid="{94073AEC-7B7F-4D90-8C58-7534FFD5158D}"/>
    <hyperlink ref="AD16" r:id="rId2" xr:uid="{44F11108-F89B-457B-89BD-7659DFE865B0}"/>
    <hyperlink ref="AD17" r:id="rId3" xr:uid="{3C036D6C-D992-4AB6-8BD3-1751D38A3AD4}"/>
    <hyperlink ref="AD18" r:id="rId4" xr:uid="{EE2C6708-9897-4D7A-BF58-F8FD17EF757E}"/>
    <hyperlink ref="AD19" r:id="rId5" xr:uid="{42B914B7-7744-4791-AF0F-D9EDE62F9AEC}"/>
    <hyperlink ref="AD20" r:id="rId6" xr:uid="{757C6415-DCA5-4346-9DE9-77C5AC0486DC}"/>
    <hyperlink ref="AD21" r:id="rId7" xr:uid="{D51B95DE-6CA0-4227-B88D-5BC03D9F70C3}"/>
    <hyperlink ref="AD22" r:id="rId8" xr:uid="{10361CF1-F1F0-445D-873D-F755F8652D9C}"/>
    <hyperlink ref="AD23" r:id="rId9" xr:uid="{624ECFC7-470C-4BF0-9487-62C48E66B0E5}"/>
    <hyperlink ref="AD26" r:id="rId10" xr:uid="{843FF26D-867B-4D16-8CB1-AFC2A771D413}"/>
    <hyperlink ref="AD24" r:id="rId11" xr:uid="{6EBE8359-A086-45AB-9D77-EB94E5854D61}"/>
    <hyperlink ref="AD27" r:id="rId12" xr:uid="{9698EC13-717C-4789-8F25-6E4D372A5492}"/>
    <hyperlink ref="AD28" r:id="rId13" xr:uid="{CB81EEF5-6AB6-46C4-926F-70BA7BA0AAE1}"/>
    <hyperlink ref="AD30" r:id="rId14" xr:uid="{B7EE5B32-DEE6-4FB4-B052-8A406A6A7DCE}"/>
    <hyperlink ref="AD29" r:id="rId15" xr:uid="{C2BCD16B-EEB3-4F63-9C92-DF940AD0A4E4}"/>
    <hyperlink ref="AD31" r:id="rId16" xr:uid="{4770DA4C-7086-423C-B3CE-61E4B39D7B57}"/>
    <hyperlink ref="AD32" r:id="rId17" xr:uid="{89C24DF3-46F3-4342-81A1-EA2C4BFD9571}"/>
    <hyperlink ref="AD33" r:id="rId18" xr:uid="{AA6AAFB7-9273-4808-BCE1-BF5E7E30C48F}"/>
    <hyperlink ref="AD36" r:id="rId19" xr:uid="{541B751E-9B68-4EAE-84CD-C2C3CDED90D4}"/>
    <hyperlink ref="AD37" r:id="rId20" xr:uid="{A520607A-651F-4C5F-8AFF-B771DA61FEE4}"/>
    <hyperlink ref="AD39" r:id="rId21" xr:uid="{22AECDC4-0144-4F22-9089-9B4875008069}"/>
    <hyperlink ref="AD41" r:id="rId22" xr:uid="{B65BA1B2-2495-446E-94B8-9AD68C8609D7}"/>
    <hyperlink ref="AD43" r:id="rId23" xr:uid="{EE074582-8BD3-4E70-98B6-E4A88C526749}"/>
    <hyperlink ref="AD48" r:id="rId24" xr:uid="{59ED13E7-13D1-42E3-ABC7-B3CFF2C24209}"/>
    <hyperlink ref="AD47" r:id="rId25" xr:uid="{F5176F91-7769-4509-93F9-71DB2B83DC40}"/>
    <hyperlink ref="AD44" r:id="rId26" xr:uid="{05BD005F-21A0-4F2F-B6BD-155FC0BA9ACE}"/>
    <hyperlink ref="AD46" r:id="rId27" xr:uid="{3C2D3094-DF42-4155-B0A1-A408C762FD72}"/>
  </hyperlinks>
  <pageMargins left="0.7" right="0.7" top="0.75" bottom="0.75" header="0.3" footer="0.3"/>
  <drawing r:id="rId28"/>
  <legacyDrawing r:id="rId2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P88"/>
  <sheetViews>
    <sheetView showGridLines="0" tabSelected="1" showRuler="0" showWhiteSpace="0" topLeftCell="A31" zoomScale="50" zoomScaleNormal="50" zoomScaleSheetLayoutView="20" zoomScalePageLayoutView="10" workbookViewId="0">
      <selection activeCell="I5" sqref="I5"/>
    </sheetView>
  </sheetViews>
  <sheetFormatPr baseColWidth="10" defaultColWidth="11.453125" defaultRowHeight="14" x14ac:dyDescent="0.3"/>
  <cols>
    <col min="1" max="1" width="1.453125" style="10" customWidth="1"/>
    <col min="2" max="2" width="19.08984375" style="10" customWidth="1"/>
    <col min="3" max="3" width="26" style="55" customWidth="1"/>
    <col min="4" max="4" width="18.54296875" style="10" customWidth="1"/>
    <col min="5" max="5" width="20.90625" style="55" customWidth="1"/>
    <col min="6" max="6" width="15.36328125" style="55" customWidth="1"/>
    <col min="7" max="7" width="14.1796875" style="55" hidden="1" customWidth="1"/>
    <col min="8" max="8" width="44.26953125" style="55" customWidth="1"/>
    <col min="9" max="9" width="38.26953125" style="55" customWidth="1"/>
    <col min="10" max="10" width="28.54296875" style="36" customWidth="1"/>
    <col min="11" max="11" width="31.1796875" style="55" customWidth="1"/>
    <col min="12" max="12" width="32.81640625" style="55" customWidth="1"/>
    <col min="13" max="13" width="16.453125" style="64" hidden="1" customWidth="1"/>
    <col min="14" max="14" width="25" style="55" customWidth="1"/>
    <col min="15" max="15" width="11.54296875" style="65" hidden="1" customWidth="1"/>
    <col min="16" max="16" width="23.453125" style="55" customWidth="1"/>
    <col min="17" max="17" width="13.36328125" style="55" customWidth="1"/>
    <col min="18" max="18" width="76.81640625" style="55" customWidth="1"/>
    <col min="19" max="19" width="20.1796875" style="55" customWidth="1"/>
    <col min="20" max="20" width="42.1796875" style="55" customWidth="1"/>
    <col min="21" max="21" width="37.54296875" style="55" customWidth="1"/>
    <col min="22" max="22" width="26.1796875" style="55" customWidth="1"/>
    <col min="23" max="23" width="34.1796875" style="55" customWidth="1"/>
    <col min="24" max="24" width="28.7265625" style="36" customWidth="1"/>
    <col min="25" max="25" width="26.90625" style="55" customWidth="1"/>
    <col min="26" max="26" width="9.453125" style="55" hidden="1" customWidth="1"/>
    <col min="27" max="27" width="27.54296875" style="55" customWidth="1"/>
    <col min="28" max="28" width="9.453125" style="55" hidden="1" customWidth="1"/>
    <col min="29" max="29" width="34.7265625" style="55" customWidth="1"/>
    <col min="30" max="30" width="12.453125" style="55" hidden="1" customWidth="1"/>
    <col min="31" max="31" width="33.453125" style="55" customWidth="1"/>
    <col min="32" max="32" width="10.453125" style="55" hidden="1" customWidth="1"/>
    <col min="33" max="33" width="31.1796875" style="55" customWidth="1"/>
    <col min="34" max="34" width="10.81640625" style="55" hidden="1" customWidth="1"/>
    <col min="35" max="35" width="40.81640625" style="55" customWidth="1"/>
    <col min="36" max="36" width="9.453125" style="55" hidden="1" customWidth="1"/>
    <col min="37" max="37" width="32" style="55" customWidth="1"/>
    <col min="38" max="38" width="12.453125" style="55" hidden="1" customWidth="1"/>
    <col min="39" max="39" width="21.54296875" style="55" customWidth="1"/>
    <col min="40" max="40" width="24.54296875" style="55" customWidth="1"/>
    <col min="41" max="41" width="29.1796875" style="55" customWidth="1"/>
    <col min="42" max="42" width="24.81640625" style="55" customWidth="1"/>
    <col min="43" max="43" width="20.26953125" style="55" customWidth="1"/>
    <col min="44" max="44" width="16.54296875" style="55" customWidth="1"/>
    <col min="45" max="45" width="21.1796875" style="55" customWidth="1"/>
    <col min="46" max="46" width="24.54296875" style="55" customWidth="1"/>
    <col min="47" max="47" width="19.453125" style="55" customWidth="1"/>
    <col min="48" max="48" width="26.54296875" style="55" customWidth="1"/>
    <col min="49" max="49" width="20.81640625" style="55" customWidth="1"/>
    <col min="50" max="50" width="18.54296875" style="10" customWidth="1"/>
    <col min="51" max="51" width="25.1796875" style="10" customWidth="1"/>
    <col min="52" max="52" width="24.54296875" style="10" customWidth="1"/>
    <col min="53" max="53" width="23.1796875" style="36" customWidth="1"/>
    <col min="54" max="54" width="24.90625" style="374" customWidth="1"/>
    <col min="55" max="56" width="5.6328125" style="10" customWidth="1"/>
    <col min="57" max="57" width="64" style="10" customWidth="1"/>
    <col min="58" max="59" width="6.453125" style="10" customWidth="1"/>
    <col min="60" max="60" width="77.6328125" style="10" customWidth="1"/>
    <col min="61" max="62" width="6.90625" style="10" customWidth="1"/>
    <col min="63" max="63" width="53.6328125" style="10" customWidth="1"/>
    <col min="64" max="65" width="7.08984375" style="10" customWidth="1"/>
    <col min="66" max="66" width="54" style="10" customWidth="1"/>
    <col min="67" max="67" width="85.08984375" style="10" customWidth="1"/>
    <col min="68" max="68" width="75.453125" style="10" customWidth="1"/>
    <col min="69" max="16384" width="11.453125" style="10"/>
  </cols>
  <sheetData>
    <row r="1" spans="1:68" ht="7" customHeight="1" x14ac:dyDescent="0.3"/>
    <row r="2" spans="1:68" ht="41" customHeight="1" x14ac:dyDescent="0.3">
      <c r="A2" s="204"/>
      <c r="B2" s="645"/>
      <c r="C2" s="645"/>
      <c r="D2" s="645"/>
      <c r="E2" s="644" t="s">
        <v>0</v>
      </c>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c r="AW2" s="644"/>
      <c r="AX2" s="644"/>
      <c r="AY2" s="644"/>
      <c r="AZ2" s="644"/>
      <c r="BA2" s="644"/>
      <c r="BB2" s="644"/>
      <c r="BC2" s="644"/>
      <c r="BD2" s="644"/>
      <c r="BE2" s="644"/>
      <c r="BF2" s="644"/>
      <c r="BG2" s="644"/>
      <c r="BH2" s="644"/>
      <c r="BI2" s="644"/>
      <c r="BJ2" s="644"/>
      <c r="BK2" s="644"/>
      <c r="BL2" s="644"/>
      <c r="BM2" s="644"/>
      <c r="BN2" s="644"/>
      <c r="BO2" s="644"/>
      <c r="BP2" s="643" t="s">
        <v>402</v>
      </c>
    </row>
    <row r="3" spans="1:68" ht="43" customHeight="1" x14ac:dyDescent="0.3">
      <c r="A3" s="204"/>
      <c r="B3" s="645"/>
      <c r="C3" s="645"/>
      <c r="D3" s="645"/>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c r="BO3" s="644"/>
      <c r="BP3" s="643"/>
    </row>
    <row r="4" spans="1:68" s="3" customFormat="1" ht="16" customHeight="1" x14ac:dyDescent="0.25">
      <c r="C4" s="7"/>
      <c r="D4" s="12"/>
      <c r="E4" s="12"/>
      <c r="F4" s="12"/>
      <c r="G4" s="12"/>
      <c r="H4" s="12"/>
      <c r="I4" s="12"/>
      <c r="J4" s="79"/>
      <c r="K4" s="8"/>
      <c r="L4" s="6"/>
      <c r="M4" s="61"/>
      <c r="N4" s="6"/>
      <c r="O4" s="63"/>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8"/>
      <c r="AY4" s="8"/>
      <c r="AZ4" s="12"/>
      <c r="BA4" s="4"/>
      <c r="BB4" s="375"/>
    </row>
    <row r="5" spans="1:68" s="3" customFormat="1" ht="32" customHeight="1" x14ac:dyDescent="0.25">
      <c r="B5" s="651" t="s">
        <v>12</v>
      </c>
      <c r="C5" s="651"/>
      <c r="D5" s="649">
        <v>42338</v>
      </c>
      <c r="E5" s="650"/>
      <c r="F5" s="9"/>
      <c r="G5" s="9"/>
      <c r="H5" s="195" t="s">
        <v>13</v>
      </c>
      <c r="I5" s="208">
        <v>4</v>
      </c>
      <c r="J5" s="144"/>
      <c r="K5" s="29"/>
      <c r="L5" s="6"/>
      <c r="M5" s="62"/>
      <c r="N5" s="6"/>
      <c r="O5" s="63"/>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41"/>
      <c r="AX5" s="641"/>
      <c r="AY5" s="641"/>
      <c r="AZ5" s="6"/>
      <c r="BA5" s="4"/>
      <c r="BB5" s="375"/>
    </row>
    <row r="6" spans="1:68" s="3" customFormat="1" ht="23.5" customHeight="1" x14ac:dyDescent="0.25">
      <c r="C6" s="9"/>
      <c r="D6" s="5"/>
      <c r="E6" s="6"/>
      <c r="F6" s="6"/>
      <c r="G6" s="6"/>
      <c r="H6" s="6"/>
      <c r="I6" s="6"/>
      <c r="J6" s="6"/>
      <c r="K6" s="6"/>
      <c r="L6" s="6"/>
      <c r="M6" s="63"/>
      <c r="N6" s="6"/>
      <c r="O6" s="63"/>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4"/>
      <c r="BB6" s="375"/>
    </row>
    <row r="7" spans="1:68" ht="40" customHeight="1" x14ac:dyDescent="0.3">
      <c r="B7" s="653" t="s">
        <v>14</v>
      </c>
      <c r="C7" s="653"/>
      <c r="D7" s="653"/>
      <c r="E7" s="653"/>
      <c r="F7" s="653"/>
      <c r="G7" s="653"/>
      <c r="H7" s="653"/>
      <c r="I7" s="653"/>
      <c r="J7" s="653"/>
      <c r="K7" s="653"/>
      <c r="L7" s="652" t="s">
        <v>403</v>
      </c>
      <c r="M7" s="652"/>
      <c r="N7" s="652"/>
      <c r="O7" s="652"/>
      <c r="P7" s="652"/>
      <c r="Q7" s="596" t="s">
        <v>404</v>
      </c>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642" t="s">
        <v>405</v>
      </c>
      <c r="AX7" s="642"/>
      <c r="AY7" s="642"/>
      <c r="AZ7" s="642"/>
      <c r="BA7" s="640" t="s">
        <v>406</v>
      </c>
      <c r="BB7" s="630"/>
      <c r="BC7" s="630"/>
      <c r="BD7" s="630"/>
      <c r="BE7" s="630"/>
      <c r="BF7" s="630"/>
      <c r="BG7" s="630"/>
      <c r="BH7" s="630"/>
      <c r="BI7" s="630"/>
      <c r="BJ7" s="630"/>
      <c r="BK7" s="630"/>
      <c r="BL7" s="630"/>
      <c r="BM7" s="630"/>
      <c r="BN7" s="630"/>
      <c r="BO7" s="630"/>
      <c r="BP7" s="629" t="s">
        <v>407</v>
      </c>
    </row>
    <row r="8" spans="1:68" ht="24" customHeight="1" x14ac:dyDescent="0.3">
      <c r="B8" s="616" t="s">
        <v>408</v>
      </c>
      <c r="C8" s="616" t="s">
        <v>409</v>
      </c>
      <c r="D8" s="615" t="s">
        <v>24</v>
      </c>
      <c r="E8" s="615" t="s">
        <v>410</v>
      </c>
      <c r="F8" s="615" t="s">
        <v>411</v>
      </c>
      <c r="G8" s="615" t="s">
        <v>412</v>
      </c>
      <c r="H8" s="615" t="s">
        <v>413</v>
      </c>
      <c r="I8" s="615" t="s">
        <v>414</v>
      </c>
      <c r="J8" s="615" t="s">
        <v>415</v>
      </c>
      <c r="K8" s="615" t="s">
        <v>416</v>
      </c>
      <c r="L8" s="587" t="s">
        <v>32</v>
      </c>
      <c r="M8" s="451" t="s">
        <v>33</v>
      </c>
      <c r="N8" s="587" t="s">
        <v>34</v>
      </c>
      <c r="O8" s="451" t="s">
        <v>35</v>
      </c>
      <c r="P8" s="648" t="s">
        <v>417</v>
      </c>
      <c r="Q8" s="601" t="s">
        <v>418</v>
      </c>
      <c r="R8" s="601"/>
      <c r="S8" s="601"/>
      <c r="T8" s="601"/>
      <c r="U8" s="601"/>
      <c r="V8" s="601"/>
      <c r="W8" s="601"/>
      <c r="X8" s="601"/>
      <c r="Y8" s="623" t="s">
        <v>419</v>
      </c>
      <c r="Z8" s="624"/>
      <c r="AA8" s="624"/>
      <c r="AB8" s="624"/>
      <c r="AC8" s="624"/>
      <c r="AD8" s="624"/>
      <c r="AE8" s="624"/>
      <c r="AF8" s="624"/>
      <c r="AG8" s="624"/>
      <c r="AH8" s="624"/>
      <c r="AI8" s="624"/>
      <c r="AJ8" s="624"/>
      <c r="AK8" s="624"/>
      <c r="AL8" s="624"/>
      <c r="AM8" s="624"/>
      <c r="AN8" s="625"/>
      <c r="AO8" s="589" t="s">
        <v>420</v>
      </c>
      <c r="AP8" s="591"/>
      <c r="AQ8" s="589" t="s">
        <v>421</v>
      </c>
      <c r="AR8" s="590"/>
      <c r="AS8" s="590"/>
      <c r="AT8" s="591"/>
      <c r="AU8" s="589" t="s">
        <v>422</v>
      </c>
      <c r="AV8" s="591"/>
      <c r="AW8" s="631" t="s">
        <v>32</v>
      </c>
      <c r="AX8" s="631" t="s">
        <v>34</v>
      </c>
      <c r="AY8" s="632" t="s">
        <v>45</v>
      </c>
      <c r="AZ8" s="632" t="s">
        <v>423</v>
      </c>
      <c r="BA8" s="595" t="s">
        <v>424</v>
      </c>
      <c r="BB8" s="630" t="s">
        <v>425</v>
      </c>
      <c r="BC8" s="639" t="s">
        <v>426</v>
      </c>
      <c r="BD8" s="634"/>
      <c r="BE8" s="635"/>
      <c r="BF8" s="639" t="s">
        <v>427</v>
      </c>
      <c r="BG8" s="634"/>
      <c r="BH8" s="635"/>
      <c r="BI8" s="633" t="s">
        <v>428</v>
      </c>
      <c r="BJ8" s="634"/>
      <c r="BK8" s="635"/>
      <c r="BL8" s="633" t="s">
        <v>429</v>
      </c>
      <c r="BM8" s="634"/>
      <c r="BN8" s="635"/>
      <c r="BO8" s="630" t="s">
        <v>55</v>
      </c>
      <c r="BP8" s="629"/>
    </row>
    <row r="9" spans="1:68" ht="34.5" customHeight="1" x14ac:dyDescent="0.3">
      <c r="B9" s="616"/>
      <c r="C9" s="616"/>
      <c r="D9" s="615"/>
      <c r="E9" s="615"/>
      <c r="F9" s="615"/>
      <c r="G9" s="615"/>
      <c r="H9" s="615"/>
      <c r="I9" s="615"/>
      <c r="J9" s="615"/>
      <c r="K9" s="615"/>
      <c r="L9" s="587"/>
      <c r="M9" s="451"/>
      <c r="N9" s="587"/>
      <c r="O9" s="451"/>
      <c r="P9" s="648"/>
      <c r="Q9" s="601" t="s">
        <v>430</v>
      </c>
      <c r="R9" s="175" t="s">
        <v>431</v>
      </c>
      <c r="S9" s="654" t="s">
        <v>39</v>
      </c>
      <c r="T9" s="654"/>
      <c r="U9" s="175" t="s">
        <v>432</v>
      </c>
      <c r="V9" s="601" t="s">
        <v>433</v>
      </c>
      <c r="W9" s="601"/>
      <c r="X9" s="601"/>
      <c r="Y9" s="626"/>
      <c r="Z9" s="627"/>
      <c r="AA9" s="627"/>
      <c r="AB9" s="627"/>
      <c r="AC9" s="627"/>
      <c r="AD9" s="627"/>
      <c r="AE9" s="627"/>
      <c r="AF9" s="627"/>
      <c r="AG9" s="627"/>
      <c r="AH9" s="627"/>
      <c r="AI9" s="627"/>
      <c r="AJ9" s="627"/>
      <c r="AK9" s="627"/>
      <c r="AL9" s="627"/>
      <c r="AM9" s="627"/>
      <c r="AN9" s="628"/>
      <c r="AO9" s="592"/>
      <c r="AP9" s="594"/>
      <c r="AQ9" s="592"/>
      <c r="AR9" s="593"/>
      <c r="AS9" s="593"/>
      <c r="AT9" s="594"/>
      <c r="AU9" s="592"/>
      <c r="AV9" s="594"/>
      <c r="AW9" s="631"/>
      <c r="AX9" s="631"/>
      <c r="AY9" s="632"/>
      <c r="AZ9" s="632"/>
      <c r="BA9" s="595"/>
      <c r="BB9" s="630"/>
      <c r="BC9" s="636"/>
      <c r="BD9" s="637"/>
      <c r="BE9" s="638"/>
      <c r="BF9" s="636"/>
      <c r="BG9" s="637"/>
      <c r="BH9" s="638"/>
      <c r="BI9" s="636"/>
      <c r="BJ9" s="637"/>
      <c r="BK9" s="638"/>
      <c r="BL9" s="636"/>
      <c r="BM9" s="637"/>
      <c r="BN9" s="638"/>
      <c r="BO9" s="630"/>
      <c r="BP9" s="629"/>
    </row>
    <row r="10" spans="1:68" s="36" customFormat="1" ht="55" customHeight="1" x14ac:dyDescent="0.35">
      <c r="B10" s="616"/>
      <c r="C10" s="616"/>
      <c r="D10" s="615"/>
      <c r="E10" s="615"/>
      <c r="F10" s="615"/>
      <c r="G10" s="615"/>
      <c r="H10" s="615"/>
      <c r="I10" s="615"/>
      <c r="J10" s="615"/>
      <c r="K10" s="615"/>
      <c r="L10" s="587"/>
      <c r="M10" s="451"/>
      <c r="N10" s="587"/>
      <c r="O10" s="451"/>
      <c r="P10" s="648"/>
      <c r="Q10" s="601"/>
      <c r="R10" s="200" t="s">
        <v>434</v>
      </c>
      <c r="S10" s="200" t="s">
        <v>435</v>
      </c>
      <c r="T10" s="200" t="s">
        <v>436</v>
      </c>
      <c r="U10" s="199" t="s">
        <v>437</v>
      </c>
      <c r="V10" s="200" t="s">
        <v>438</v>
      </c>
      <c r="W10" s="200" t="s">
        <v>439</v>
      </c>
      <c r="X10" s="228" t="s">
        <v>66</v>
      </c>
      <c r="Y10" s="181" t="s">
        <v>440</v>
      </c>
      <c r="Z10" s="181"/>
      <c r="AA10" s="181" t="s">
        <v>441</v>
      </c>
      <c r="AB10" s="181"/>
      <c r="AC10" s="181" t="s">
        <v>442</v>
      </c>
      <c r="AD10" s="181"/>
      <c r="AE10" s="181" t="s">
        <v>443</v>
      </c>
      <c r="AF10" s="181"/>
      <c r="AG10" s="181" t="s">
        <v>444</v>
      </c>
      <c r="AH10" s="181"/>
      <c r="AI10" s="181" t="s">
        <v>445</v>
      </c>
      <c r="AJ10" s="181"/>
      <c r="AK10" s="181" t="s">
        <v>446</v>
      </c>
      <c r="AL10" s="181"/>
      <c r="AM10" s="182" t="s">
        <v>447</v>
      </c>
      <c r="AN10" s="183" t="s">
        <v>448</v>
      </c>
      <c r="AO10" s="175" t="s">
        <v>449</v>
      </c>
      <c r="AP10" s="183" t="s">
        <v>450</v>
      </c>
      <c r="AQ10" s="183" t="s">
        <v>451</v>
      </c>
      <c r="AR10" s="183" t="s">
        <v>452</v>
      </c>
      <c r="AS10" s="183" t="s">
        <v>453</v>
      </c>
      <c r="AT10" s="183" t="s">
        <v>454</v>
      </c>
      <c r="AU10" s="183" t="s">
        <v>455</v>
      </c>
      <c r="AV10" s="183" t="s">
        <v>456</v>
      </c>
      <c r="AW10" s="631"/>
      <c r="AX10" s="631"/>
      <c r="AY10" s="632"/>
      <c r="AZ10" s="632"/>
      <c r="BA10" s="595" t="s">
        <v>47</v>
      </c>
      <c r="BB10" s="630"/>
      <c r="BC10" s="203" t="s">
        <v>67</v>
      </c>
      <c r="BD10" s="203" t="s">
        <v>68</v>
      </c>
      <c r="BE10" s="203" t="s">
        <v>69</v>
      </c>
      <c r="BF10" s="203" t="s">
        <v>67</v>
      </c>
      <c r="BG10" s="203" t="s">
        <v>68</v>
      </c>
      <c r="BH10" s="203" t="s">
        <v>69</v>
      </c>
      <c r="BI10" s="203" t="s">
        <v>67</v>
      </c>
      <c r="BJ10" s="203" t="s">
        <v>68</v>
      </c>
      <c r="BK10" s="203" t="s">
        <v>69</v>
      </c>
      <c r="BL10" s="203" t="s">
        <v>67</v>
      </c>
      <c r="BM10" s="203" t="s">
        <v>68</v>
      </c>
      <c r="BN10" s="203" t="s">
        <v>69</v>
      </c>
      <c r="BO10" s="630"/>
      <c r="BP10" s="629"/>
    </row>
    <row r="11" spans="1:68" ht="87.65" customHeight="1" x14ac:dyDescent="0.3">
      <c r="B11" s="612" t="s">
        <v>457</v>
      </c>
      <c r="C11" s="613" t="s">
        <v>458</v>
      </c>
      <c r="D11" s="585" t="s">
        <v>459</v>
      </c>
      <c r="E11" s="585" t="s">
        <v>460</v>
      </c>
      <c r="F11" s="585" t="s">
        <v>461</v>
      </c>
      <c r="G11" s="585" t="s">
        <v>77</v>
      </c>
      <c r="H11" s="619" t="s">
        <v>462</v>
      </c>
      <c r="I11" s="604" t="s">
        <v>463</v>
      </c>
      <c r="J11" s="585" t="s">
        <v>73</v>
      </c>
      <c r="K11" s="604" t="s">
        <v>464</v>
      </c>
      <c r="L11" s="585" t="s">
        <v>156</v>
      </c>
      <c r="M11" s="131">
        <f>VLOOKUP(L11,'[4]Datos Validacion'!$C$6:$D$10,2,0)</f>
        <v>0.2</v>
      </c>
      <c r="N11" s="599" t="s">
        <v>465</v>
      </c>
      <c r="O11" s="177">
        <f>VLOOKUP(N11,'[4]Datos Validacion'!$E$6:$F$15,2,0)</f>
        <v>1</v>
      </c>
      <c r="P11" s="646" t="s">
        <v>466</v>
      </c>
      <c r="Q11" s="133" t="s">
        <v>467</v>
      </c>
      <c r="R11" s="134" t="s">
        <v>468</v>
      </c>
      <c r="S11" s="139" t="s">
        <v>469</v>
      </c>
      <c r="T11" s="139" t="s">
        <v>470</v>
      </c>
      <c r="U11" s="139" t="s">
        <v>471</v>
      </c>
      <c r="V11" s="139" t="s">
        <v>472</v>
      </c>
      <c r="W11" s="225" t="s">
        <v>473</v>
      </c>
      <c r="X11" s="224" t="s">
        <v>467</v>
      </c>
      <c r="Y11" s="227" t="s">
        <v>474</v>
      </c>
      <c r="Z11" s="139">
        <f>IF(Y11='Eval Controles'!$C$30,'Eval Controles'!$D$30,IF(Y11='Eval Controles'!$C$31,'Eval Controles'!$D$31))</f>
        <v>15</v>
      </c>
      <c r="AA11" s="139" t="s">
        <v>84</v>
      </c>
      <c r="AB11" s="139">
        <f>IF(AA11='Eval Controles'!$C$32,'Eval Controles'!$D$32,IF(AA11='Eval Controles'!$C$33,'Eval Controles'!$D$33))</f>
        <v>15</v>
      </c>
      <c r="AC11" s="139" t="s">
        <v>475</v>
      </c>
      <c r="AD11" s="139">
        <f>IF(AC11='Eval Controles'!$C$34,'Eval Controles'!$D$34,IF(AC11='Eval Controles'!$C$35,'Eval Controles'!$D$35))</f>
        <v>15</v>
      </c>
      <c r="AE11" s="139" t="s">
        <v>87</v>
      </c>
      <c r="AF11" s="139">
        <f>IF(AE11='Eval Controles'!$C$36,'Eval Controles'!$D$36,IF(AE11='Eval Controles'!$C$37,'Eval Controles'!$D$37,IF(AE11='Eval Controles'!$C$38,'Eval Controles'!$D$38)))</f>
        <v>15</v>
      </c>
      <c r="AG11" s="139" t="s">
        <v>476</v>
      </c>
      <c r="AH11" s="139">
        <f>IF(AG11='Eval Controles'!$C$39,'Eval Controles'!$D$39,IF(AG11='Eval Controles'!$C$40,'Eval Controles'!$D$40))</f>
        <v>15</v>
      </c>
      <c r="AI11" s="139" t="s">
        <v>477</v>
      </c>
      <c r="AJ11" s="139">
        <f>IF(AI11='Eval Controles'!$C$41,'Eval Controles'!$D$41,IF(AI11='Eval Controles'!$C$42,'Eval Controles'!$D$42))</f>
        <v>15</v>
      </c>
      <c r="AK11" s="139" t="s">
        <v>478</v>
      </c>
      <c r="AL11" s="139">
        <f>IF(AK11='Eval Controles'!$C$43,'Eval Controles'!$D$43,IF(AK11='Eval Controles'!$C$44,'Eval Controles'!$D$44,IF(AK11='Eval Controles'!$C$45,'Eval Controles'!$D$45)))</f>
        <v>10</v>
      </c>
      <c r="AM11" s="133">
        <f>SUM(Z11,AB11,AD11,AF11,AH11,AJ11,AL11)</f>
        <v>100</v>
      </c>
      <c r="AN11" s="133" t="str">
        <f>IF(AM11&gt;=96,"FUERTE",IF(AM11&gt;=86,"MODERADO","DEBIL"))</f>
        <v>FUERTE</v>
      </c>
      <c r="AO11" s="139" t="s">
        <v>479</v>
      </c>
      <c r="AP11" s="133" t="str">
        <f>IF(AO11='Eval Controles'!$C$24,"FUERTE",IF(AO11='Eval Controles'!$C$25,"MODERADO",IF(AO11='Eval Controles'!$C$26,"DEBIL",)))</f>
        <v>FUERTE</v>
      </c>
      <c r="AQ11" s="174" t="s">
        <v>480</v>
      </c>
      <c r="AR11" s="139">
        <v>100</v>
      </c>
      <c r="AS11" s="602">
        <f>AVERAGE(AR11:AR12)</f>
        <v>75</v>
      </c>
      <c r="AT11" s="646" t="s">
        <v>330</v>
      </c>
      <c r="AU11" s="602" t="s">
        <v>481</v>
      </c>
      <c r="AV11" s="602" t="s">
        <v>482</v>
      </c>
      <c r="AW11" s="656" t="s">
        <v>156</v>
      </c>
      <c r="AX11" s="599" t="s">
        <v>465</v>
      </c>
      <c r="AY11" s="646" t="s">
        <v>466</v>
      </c>
      <c r="AZ11" s="585" t="s">
        <v>95</v>
      </c>
      <c r="BA11" s="212" t="s">
        <v>483</v>
      </c>
      <c r="BB11" s="352" t="s">
        <v>484</v>
      </c>
      <c r="BC11" s="212"/>
      <c r="BD11" s="212" t="s">
        <v>9</v>
      </c>
      <c r="BE11" s="352" t="s">
        <v>485</v>
      </c>
      <c r="BF11" s="212" t="s">
        <v>9</v>
      </c>
      <c r="BG11" s="212"/>
      <c r="BH11" s="352" t="s">
        <v>486</v>
      </c>
      <c r="BI11" s="212"/>
      <c r="BJ11" s="212" t="s">
        <v>9</v>
      </c>
      <c r="BK11" s="352" t="s">
        <v>487</v>
      </c>
      <c r="BL11" s="212"/>
      <c r="BM11" s="212" t="s">
        <v>9</v>
      </c>
      <c r="BN11" s="212" t="s">
        <v>488</v>
      </c>
      <c r="BO11" s="212" t="s">
        <v>489</v>
      </c>
      <c r="BP11" s="559" t="s">
        <v>1001</v>
      </c>
    </row>
    <row r="12" spans="1:68" s="39" customFormat="1" ht="87.65" customHeight="1" x14ac:dyDescent="0.35">
      <c r="B12" s="575"/>
      <c r="C12" s="614"/>
      <c r="D12" s="586"/>
      <c r="E12" s="586"/>
      <c r="F12" s="586"/>
      <c r="G12" s="586"/>
      <c r="H12" s="621"/>
      <c r="I12" s="605"/>
      <c r="J12" s="586"/>
      <c r="K12" s="605"/>
      <c r="L12" s="586"/>
      <c r="M12" s="131" t="e">
        <f>VLOOKUP(L12,'[4]Datos Validacion'!$C$6:$D$10,2,0)</f>
        <v>#N/A</v>
      </c>
      <c r="N12" s="600"/>
      <c r="O12" s="177" t="e">
        <f>VLOOKUP(N12,'[4]Datos Validacion'!$E$6:$F$15,2,0)</f>
        <v>#N/A</v>
      </c>
      <c r="P12" s="647"/>
      <c r="Q12" s="133" t="s">
        <v>490</v>
      </c>
      <c r="R12" s="123" t="s">
        <v>491</v>
      </c>
      <c r="S12" s="139" t="s">
        <v>469</v>
      </c>
      <c r="T12" s="139" t="s">
        <v>470</v>
      </c>
      <c r="U12" s="139" t="s">
        <v>492</v>
      </c>
      <c r="V12" s="139" t="s">
        <v>472</v>
      </c>
      <c r="W12" s="225" t="s">
        <v>493</v>
      </c>
      <c r="X12" s="224" t="s">
        <v>490</v>
      </c>
      <c r="Y12" s="227" t="s">
        <v>474</v>
      </c>
      <c r="Z12" s="139">
        <f>IF(Y12='Eval Controles'!$C$30,'Eval Controles'!$D$30,IF(Y12='Eval Controles'!$C$31,'Eval Controles'!$D$31))</f>
        <v>15</v>
      </c>
      <c r="AA12" s="139" t="s">
        <v>84</v>
      </c>
      <c r="AB12" s="139">
        <f>IF(AA12='Eval Controles'!$C$32,'Eval Controles'!$D$32,IF(AA12='Eval Controles'!$C$33,'Eval Controles'!$D$33))</f>
        <v>15</v>
      </c>
      <c r="AC12" s="139" t="s">
        <v>475</v>
      </c>
      <c r="AD12" s="139">
        <f>IF(AC12='Eval Controles'!$C$34,'Eval Controles'!$D$34,IF(AC12='Eval Controles'!$C$35,'Eval Controles'!$D$35))</f>
        <v>15</v>
      </c>
      <c r="AE12" s="139" t="s">
        <v>198</v>
      </c>
      <c r="AF12" s="139">
        <f>IF(AE12='Eval Controles'!$C$36,'Eval Controles'!$D$36,IF(AE12='Eval Controles'!$C$37,'Eval Controles'!$D$37,IF(AE12='Eval Controles'!$C$38,'Eval Controles'!$D$38)))</f>
        <v>10</v>
      </c>
      <c r="AG12" s="139" t="s">
        <v>476</v>
      </c>
      <c r="AH12" s="139">
        <f>IF(AG12='Eval Controles'!$C$39,'Eval Controles'!$D$39,IF(AG12='Eval Controles'!$C$40,'Eval Controles'!$D$40))</f>
        <v>15</v>
      </c>
      <c r="AI12" s="139" t="s">
        <v>477</v>
      </c>
      <c r="AJ12" s="139">
        <f>IF(AI12='Eval Controles'!$C$41,'Eval Controles'!$D$41,IF(AI12='Eval Controles'!$C$42,'Eval Controles'!$D$42))</f>
        <v>15</v>
      </c>
      <c r="AK12" s="139" t="s">
        <v>478</v>
      </c>
      <c r="AL12" s="139">
        <f>IF(AK12='Eval Controles'!$C$43,'Eval Controles'!$D$43,IF(AK12='Eval Controles'!$C$44,'Eval Controles'!$D$44,IF(AK12='Eval Controles'!$C$45,'Eval Controles'!$D$45)))</f>
        <v>10</v>
      </c>
      <c r="AM12" s="133">
        <f>SUM(Z12,AB12,AD12,AF12,AH12,AJ12,AL12)</f>
        <v>95</v>
      </c>
      <c r="AN12" s="133" t="str">
        <f>IF(AM12&gt;=96,"FUERTE",IF(AM12&gt;=86,"MODERADO","DEBIL"))</f>
        <v>MODERADO</v>
      </c>
      <c r="AO12" s="139" t="s">
        <v>479</v>
      </c>
      <c r="AP12" s="133" t="str">
        <f>IF(AO12='Eval Controles'!$C$24,"FUERTE",IF(AO12='Eval Controles'!$C$25,"MODERADO",IF(AO12='Eval Controles'!$C$26,"DEBIL",)))</f>
        <v>FUERTE</v>
      </c>
      <c r="AQ12" s="76" t="s">
        <v>330</v>
      </c>
      <c r="AR12" s="118">
        <v>50</v>
      </c>
      <c r="AS12" s="603"/>
      <c r="AT12" s="647"/>
      <c r="AU12" s="603"/>
      <c r="AV12" s="603"/>
      <c r="AW12" s="657"/>
      <c r="AX12" s="600"/>
      <c r="AY12" s="647"/>
      <c r="AZ12" s="586"/>
      <c r="BA12" s="34" t="s">
        <v>483</v>
      </c>
      <c r="BB12" s="206" t="s">
        <v>484</v>
      </c>
      <c r="BC12" s="34"/>
      <c r="BD12" s="34" t="s">
        <v>9</v>
      </c>
      <c r="BE12" s="206" t="s">
        <v>494</v>
      </c>
      <c r="BF12" s="34" t="s">
        <v>9</v>
      </c>
      <c r="BG12" s="34"/>
      <c r="BH12" s="206" t="s">
        <v>486</v>
      </c>
      <c r="BI12" s="34"/>
      <c r="BJ12" s="34" t="s">
        <v>9</v>
      </c>
      <c r="BK12" s="34" t="s">
        <v>487</v>
      </c>
      <c r="BL12" s="34"/>
      <c r="BM12" s="34" t="s">
        <v>9</v>
      </c>
      <c r="BN12" s="34" t="s">
        <v>488</v>
      </c>
      <c r="BO12" s="34" t="s">
        <v>489</v>
      </c>
      <c r="BP12" s="562"/>
    </row>
    <row r="13" spans="1:68" s="39" customFormat="1" ht="114.65" customHeight="1" x14ac:dyDescent="0.35">
      <c r="B13" s="184" t="s">
        <v>457</v>
      </c>
      <c r="C13" s="138" t="s">
        <v>495</v>
      </c>
      <c r="D13" s="138" t="s">
        <v>496</v>
      </c>
      <c r="E13" s="138" t="s">
        <v>497</v>
      </c>
      <c r="F13" s="138" t="s">
        <v>498</v>
      </c>
      <c r="G13" s="141" t="s">
        <v>77</v>
      </c>
      <c r="H13" s="137" t="s">
        <v>499</v>
      </c>
      <c r="I13" s="134" t="s">
        <v>500</v>
      </c>
      <c r="J13" s="141" t="s">
        <v>73</v>
      </c>
      <c r="K13" s="119" t="s">
        <v>501</v>
      </c>
      <c r="L13" s="135" t="s">
        <v>79</v>
      </c>
      <c r="M13" s="131">
        <f>VLOOKUP(L13,'[4]Datos Validacion'!$C$6:$D$10,2,0)</f>
        <v>0.6</v>
      </c>
      <c r="N13" s="136" t="s">
        <v>502</v>
      </c>
      <c r="O13" s="177">
        <f>VLOOKUP(N13,'[4]Datos Validacion'!$E$6:$F$15,2,0)</f>
        <v>0.8</v>
      </c>
      <c r="P13" s="209" t="s">
        <v>82</v>
      </c>
      <c r="Q13" s="210" t="s">
        <v>503</v>
      </c>
      <c r="R13" s="123" t="s">
        <v>504</v>
      </c>
      <c r="S13" s="34" t="s">
        <v>469</v>
      </c>
      <c r="T13" s="206" t="s">
        <v>505</v>
      </c>
      <c r="U13" s="34" t="s">
        <v>506</v>
      </c>
      <c r="V13" s="4" t="s">
        <v>472</v>
      </c>
      <c r="W13" s="226" t="s">
        <v>507</v>
      </c>
      <c r="X13" s="224" t="s">
        <v>503</v>
      </c>
      <c r="Y13" s="227" t="s">
        <v>474</v>
      </c>
      <c r="Z13" s="139">
        <f>IF(Y13='Eval Controles'!$C$30,'Eval Controles'!$D$30,IF(Y13='Eval Controles'!$C$31,'Eval Controles'!$D$31))</f>
        <v>15</v>
      </c>
      <c r="AA13" s="139" t="s">
        <v>84</v>
      </c>
      <c r="AB13" s="139">
        <f>IF(AA13='Eval Controles'!$C$32,'Eval Controles'!$D$32,IF(AA13='Eval Controles'!$C$33,'Eval Controles'!$D$33))</f>
        <v>15</v>
      </c>
      <c r="AC13" s="139" t="s">
        <v>475</v>
      </c>
      <c r="AD13" s="139">
        <f>IF(AC13='Eval Controles'!$C$34,'Eval Controles'!$D$34,IF(AC13='Eval Controles'!$C$35,'Eval Controles'!$D$35))</f>
        <v>15</v>
      </c>
      <c r="AE13" s="139" t="s">
        <v>87</v>
      </c>
      <c r="AF13" s="139">
        <f>IF(AE13='Eval Controles'!$C$36,'Eval Controles'!$D$36,IF(AE13='Eval Controles'!$C$37,'Eval Controles'!$D$37,IF(AE13='Eval Controles'!$C$38,'Eval Controles'!$D$38)))</f>
        <v>15</v>
      </c>
      <c r="AG13" s="139" t="s">
        <v>476</v>
      </c>
      <c r="AH13" s="139">
        <f>IF(AG13='Eval Controles'!$C$39,'Eval Controles'!$D$39,IF(AG13='Eval Controles'!$C$40,'Eval Controles'!$D$40))</f>
        <v>15</v>
      </c>
      <c r="AI13" s="139" t="s">
        <v>477</v>
      </c>
      <c r="AJ13" s="139">
        <f>IF(AI13='Eval Controles'!$C$41,'Eval Controles'!$D$41,IF(AI13='Eval Controles'!$C$42,'Eval Controles'!$D$42))</f>
        <v>15</v>
      </c>
      <c r="AK13" s="139" t="s">
        <v>478</v>
      </c>
      <c r="AL13" s="139">
        <f>IF(AK13='Eval Controles'!$C$43,'Eval Controles'!$D$43,IF(AK13='Eval Controles'!$C$44,'Eval Controles'!$D$44,IF(AK13='Eval Controles'!$C$45,'Eval Controles'!$D$45)))</f>
        <v>10</v>
      </c>
      <c r="AM13" s="133">
        <f>SUM(Z13,AB13,AD13,AF13,AH13,AJ13,AL13)</f>
        <v>100</v>
      </c>
      <c r="AN13" s="133" t="str">
        <f>IF(AM13&gt;=96,"FUERTE",IF(AM13&gt;=86,"MODERADO","DEBIL"))</f>
        <v>FUERTE</v>
      </c>
      <c r="AO13" s="139" t="s">
        <v>479</v>
      </c>
      <c r="AP13" s="133" t="str">
        <f>IF(AO13='Eval Controles'!$C$24,"FUERTE",IF(AO13='Eval Controles'!$C$25,"MODERADO",IF(AO13='Eval Controles'!$C$26,"DEBIL",)))</f>
        <v>FUERTE</v>
      </c>
      <c r="AQ13" s="76" t="s">
        <v>480</v>
      </c>
      <c r="AR13" s="118">
        <v>100</v>
      </c>
      <c r="AS13" s="118">
        <f>AVERAGE(AR13)</f>
        <v>100</v>
      </c>
      <c r="AT13" s="76" t="s">
        <v>480</v>
      </c>
      <c r="AU13" s="118" t="s">
        <v>481</v>
      </c>
      <c r="AV13" s="118" t="s">
        <v>482</v>
      </c>
      <c r="AW13" s="43" t="s">
        <v>156</v>
      </c>
      <c r="AX13" s="43" t="s">
        <v>502</v>
      </c>
      <c r="AY13" s="133" t="s">
        <v>82</v>
      </c>
      <c r="AZ13" s="141" t="s">
        <v>95</v>
      </c>
      <c r="BA13" s="192">
        <v>46153</v>
      </c>
      <c r="BB13" s="206" t="s">
        <v>508</v>
      </c>
      <c r="BC13" s="34"/>
      <c r="BD13" s="34" t="s">
        <v>9</v>
      </c>
      <c r="BE13" s="206" t="s">
        <v>509</v>
      </c>
      <c r="BF13" s="34" t="s">
        <v>9</v>
      </c>
      <c r="BG13" s="34"/>
      <c r="BH13" s="206" t="s">
        <v>510</v>
      </c>
      <c r="BI13" s="34"/>
      <c r="BJ13" s="34" t="s">
        <v>9</v>
      </c>
      <c r="BK13" s="34" t="s">
        <v>511</v>
      </c>
      <c r="BL13" s="34"/>
      <c r="BM13" s="34" t="s">
        <v>9</v>
      </c>
      <c r="BN13" s="34" t="s">
        <v>511</v>
      </c>
      <c r="BO13" s="34" t="s">
        <v>512</v>
      </c>
      <c r="BP13" s="207" t="s">
        <v>1002</v>
      </c>
    </row>
    <row r="14" spans="1:68" s="120" customFormat="1" ht="147.75" customHeight="1" x14ac:dyDescent="0.3">
      <c r="B14" s="612" t="s">
        <v>457</v>
      </c>
      <c r="C14" s="602" t="s">
        <v>513</v>
      </c>
      <c r="D14" s="602" t="s">
        <v>514</v>
      </c>
      <c r="E14" s="602" t="s">
        <v>515</v>
      </c>
      <c r="F14" s="602" t="s">
        <v>516</v>
      </c>
      <c r="G14" s="585" t="s">
        <v>77</v>
      </c>
      <c r="H14" s="619" t="s">
        <v>517</v>
      </c>
      <c r="I14" s="563" t="s">
        <v>518</v>
      </c>
      <c r="J14" s="585" t="s">
        <v>73</v>
      </c>
      <c r="K14" s="617" t="s">
        <v>519</v>
      </c>
      <c r="L14" s="585" t="s">
        <v>232</v>
      </c>
      <c r="M14" s="131">
        <f>VLOOKUP(L14,'[4]Datos Validacion'!$C$6:$D$10,2,0)</f>
        <v>1</v>
      </c>
      <c r="N14" s="599" t="s">
        <v>502</v>
      </c>
      <c r="O14" s="177">
        <f>VLOOKUP(N14,'[4]Datos Validacion'!$E$6:$F$15,2,0)</f>
        <v>0.8</v>
      </c>
      <c r="P14" s="597" t="s">
        <v>82</v>
      </c>
      <c r="Q14" s="76" t="s">
        <v>520</v>
      </c>
      <c r="R14" s="123" t="s">
        <v>521</v>
      </c>
      <c r="S14" s="139" t="s">
        <v>469</v>
      </c>
      <c r="T14" s="139" t="s">
        <v>522</v>
      </c>
      <c r="U14" s="139" t="s">
        <v>523</v>
      </c>
      <c r="V14" s="118" t="s">
        <v>524</v>
      </c>
      <c r="W14" s="223" t="s">
        <v>525</v>
      </c>
      <c r="X14" s="224" t="s">
        <v>520</v>
      </c>
      <c r="Y14" s="227" t="s">
        <v>474</v>
      </c>
      <c r="Z14" s="139">
        <f>IF(Y14='Eval Controles'!$C$30,'Eval Controles'!$D$30,IF(Y14='Eval Controles'!$C$31,'Eval Controles'!$D$31))</f>
        <v>15</v>
      </c>
      <c r="AA14" s="139" t="s">
        <v>84</v>
      </c>
      <c r="AB14" s="139">
        <f>IF(AA14='Eval Controles'!$C$32,'Eval Controles'!$D$32,IF(AA14='Eval Controles'!$C$33,'Eval Controles'!$D$33))</f>
        <v>15</v>
      </c>
      <c r="AC14" s="139" t="s">
        <v>475</v>
      </c>
      <c r="AD14" s="139">
        <f>IF(AC14='Eval Controles'!$C$34,'Eval Controles'!$D$34,IF(AC14='Eval Controles'!$C$35,'Eval Controles'!$D$35))</f>
        <v>15</v>
      </c>
      <c r="AE14" s="139" t="s">
        <v>87</v>
      </c>
      <c r="AF14" s="139">
        <f>IF(AE14='Eval Controles'!$C$36,'Eval Controles'!$D$36,IF(AE14='Eval Controles'!$C$37,'Eval Controles'!$D$37,IF(AE14='Eval Controles'!$C$38,'Eval Controles'!$D$38)))</f>
        <v>15</v>
      </c>
      <c r="AG14" s="139" t="s">
        <v>476</v>
      </c>
      <c r="AH14" s="139">
        <f>IF(AG14='Eval Controles'!$C$39,'Eval Controles'!$D$39,IF(AG14='Eval Controles'!$C$40,'Eval Controles'!$D$40))</f>
        <v>15</v>
      </c>
      <c r="AI14" s="139" t="s">
        <v>477</v>
      </c>
      <c r="AJ14" s="139">
        <f>IF(AI14='Eval Controles'!$C$41,'Eval Controles'!$D$41,IF(AI14='Eval Controles'!$C$42,'Eval Controles'!$D$42))</f>
        <v>15</v>
      </c>
      <c r="AK14" s="139" t="s">
        <v>478</v>
      </c>
      <c r="AL14" s="139">
        <f>IF(AK14='Eval Controles'!$C$43,'Eval Controles'!$D$43,IF(AK14='Eval Controles'!$C$44,'Eval Controles'!$D$44,IF(AK14='Eval Controles'!$C$45,'Eval Controles'!$D$45)))</f>
        <v>10</v>
      </c>
      <c r="AM14" s="133">
        <f t="shared" ref="AM14:AM24" si="0">SUM(Z14,AB14,AD14,AF14,AH14,AJ14,AL14)</f>
        <v>100</v>
      </c>
      <c r="AN14" s="133" t="str">
        <f t="shared" ref="AN14:AN24" si="1">IF(AM14&gt;=96,"FUERTE",IF(AM14&gt;=86,"MODERADO","DEBIL"))</f>
        <v>FUERTE</v>
      </c>
      <c r="AO14" s="139" t="s">
        <v>479</v>
      </c>
      <c r="AP14" s="133" t="str">
        <f>IF(AO14='Eval Controles'!$C$24,"FUERTE",IF(AO14='Eval Controles'!$C$25,"MODERADO",IF(AO14='Eval Controles'!$C$26,"DEBIL",)))</f>
        <v>FUERTE</v>
      </c>
      <c r="AQ14" s="76" t="s">
        <v>480</v>
      </c>
      <c r="AR14" s="118">
        <v>100</v>
      </c>
      <c r="AS14" s="602">
        <f>AVERAGE(AR14:AR17)</f>
        <v>100</v>
      </c>
      <c r="AT14" s="646" t="s">
        <v>480</v>
      </c>
      <c r="AU14" s="602" t="s">
        <v>481</v>
      </c>
      <c r="AV14" s="602" t="s">
        <v>482</v>
      </c>
      <c r="AW14" s="656" t="s">
        <v>79</v>
      </c>
      <c r="AX14" s="656" t="s">
        <v>502</v>
      </c>
      <c r="AY14" s="646" t="s">
        <v>82</v>
      </c>
      <c r="AZ14" s="585" t="s">
        <v>95</v>
      </c>
      <c r="BA14" s="353">
        <v>46153</v>
      </c>
      <c r="BB14" s="329" t="s">
        <v>526</v>
      </c>
      <c r="BC14" s="373"/>
      <c r="BD14" s="328" t="s">
        <v>9</v>
      </c>
      <c r="BE14" s="75" t="s">
        <v>527</v>
      </c>
      <c r="BF14" s="328" t="s">
        <v>9</v>
      </c>
      <c r="BG14" s="328"/>
      <c r="BH14" s="75" t="s">
        <v>528</v>
      </c>
      <c r="BI14" s="373"/>
      <c r="BJ14" s="329" t="s">
        <v>9</v>
      </c>
      <c r="BK14" s="75" t="s">
        <v>529</v>
      </c>
      <c r="BL14" s="373"/>
      <c r="BM14" s="329" t="s">
        <v>9</v>
      </c>
      <c r="BN14" s="75" t="s">
        <v>530</v>
      </c>
      <c r="BO14" s="328" t="s">
        <v>512</v>
      </c>
      <c r="BP14" s="563" t="s">
        <v>1003</v>
      </c>
    </row>
    <row r="15" spans="1:68" s="120" customFormat="1" ht="82.5" customHeight="1" x14ac:dyDescent="0.3">
      <c r="B15" s="574"/>
      <c r="C15" s="606"/>
      <c r="D15" s="606"/>
      <c r="E15" s="606"/>
      <c r="F15" s="606"/>
      <c r="G15" s="588"/>
      <c r="H15" s="620"/>
      <c r="I15" s="622"/>
      <c r="J15" s="586"/>
      <c r="K15" s="660"/>
      <c r="L15" s="588"/>
      <c r="M15" s="131" t="e">
        <f>VLOOKUP(L15,'[4]Datos Validacion'!$C$6:$D$10,2,0)</f>
        <v>#N/A</v>
      </c>
      <c r="N15" s="611"/>
      <c r="O15" s="177" t="e">
        <f>VLOOKUP(N15,'[4]Datos Validacion'!$E$6:$F$15,2,0)</f>
        <v>#N/A</v>
      </c>
      <c r="P15" s="610"/>
      <c r="Q15" s="76" t="s">
        <v>531</v>
      </c>
      <c r="R15" s="123" t="s">
        <v>532</v>
      </c>
      <c r="S15" s="139" t="s">
        <v>469</v>
      </c>
      <c r="T15" s="139" t="s">
        <v>533</v>
      </c>
      <c r="U15" s="139" t="s">
        <v>523</v>
      </c>
      <c r="V15" s="118" t="s">
        <v>534</v>
      </c>
      <c r="W15" s="223" t="s">
        <v>525</v>
      </c>
      <c r="X15" s="224" t="s">
        <v>531</v>
      </c>
      <c r="Y15" s="227" t="s">
        <v>474</v>
      </c>
      <c r="Z15" s="139">
        <f>IF(Y15='Eval Controles'!$C$30,'Eval Controles'!$D$30,IF(Y15='Eval Controles'!$C$31,'Eval Controles'!$D$31))</f>
        <v>15</v>
      </c>
      <c r="AA15" s="139" t="s">
        <v>84</v>
      </c>
      <c r="AB15" s="139">
        <f>IF(AA15='Eval Controles'!$C$32,'Eval Controles'!$D$32,IF(AA15='Eval Controles'!$C$33,'Eval Controles'!$D$33))</f>
        <v>15</v>
      </c>
      <c r="AC15" s="139" t="s">
        <v>475</v>
      </c>
      <c r="AD15" s="139">
        <f>IF(AC15='Eval Controles'!$C$34,'Eval Controles'!$D$34,IF(AC15='Eval Controles'!$C$35,'Eval Controles'!$D$35))</f>
        <v>15</v>
      </c>
      <c r="AE15" s="139" t="s">
        <v>87</v>
      </c>
      <c r="AF15" s="139">
        <f>IF(AE15='Eval Controles'!$C$36,'Eval Controles'!$D$36,IF(AE15='Eval Controles'!$C$37,'Eval Controles'!$D$37,IF(AE15='Eval Controles'!$C$38,'Eval Controles'!$D$38)))</f>
        <v>15</v>
      </c>
      <c r="AG15" s="139" t="s">
        <v>476</v>
      </c>
      <c r="AH15" s="139">
        <f>IF(AG15='Eval Controles'!$C$39,'Eval Controles'!$D$39,IF(AG15='Eval Controles'!$C$40,'Eval Controles'!$D$40))</f>
        <v>15</v>
      </c>
      <c r="AI15" s="139" t="s">
        <v>477</v>
      </c>
      <c r="AJ15" s="139">
        <f>IF(AI15='Eval Controles'!$C$41,'Eval Controles'!$D$41,IF(AI15='Eval Controles'!$C$42,'Eval Controles'!$D$42))</f>
        <v>15</v>
      </c>
      <c r="AK15" s="139" t="s">
        <v>478</v>
      </c>
      <c r="AL15" s="139">
        <f>IF(AK15='Eval Controles'!$C$43,'Eval Controles'!$D$43,IF(AK15='Eval Controles'!$C$44,'Eval Controles'!$D$44,IF(AK15='Eval Controles'!$C$45,'Eval Controles'!$D$45)))</f>
        <v>10</v>
      </c>
      <c r="AM15" s="133">
        <f t="shared" si="0"/>
        <v>100</v>
      </c>
      <c r="AN15" s="133" t="str">
        <f t="shared" si="1"/>
        <v>FUERTE</v>
      </c>
      <c r="AO15" s="139" t="s">
        <v>479</v>
      </c>
      <c r="AP15" s="133" t="str">
        <f>IF(AO15='Eval Controles'!$C$24,"FUERTE",IF(AO15='Eval Controles'!$C$25,"MODERADO",IF(AO15='Eval Controles'!$C$26,"DEBIL",)))</f>
        <v>FUERTE</v>
      </c>
      <c r="AQ15" s="76" t="s">
        <v>480</v>
      </c>
      <c r="AR15" s="118">
        <v>100</v>
      </c>
      <c r="AS15" s="606"/>
      <c r="AT15" s="659"/>
      <c r="AU15" s="606"/>
      <c r="AV15" s="606"/>
      <c r="AW15" s="658"/>
      <c r="AX15" s="658"/>
      <c r="AY15" s="659"/>
      <c r="AZ15" s="588"/>
      <c r="BA15" s="328" t="s">
        <v>535</v>
      </c>
      <c r="BB15" s="331" t="s">
        <v>536</v>
      </c>
      <c r="BC15" s="379"/>
      <c r="BD15" s="332" t="s">
        <v>9</v>
      </c>
      <c r="BE15" s="360" t="s">
        <v>537</v>
      </c>
      <c r="BF15" s="332" t="s">
        <v>9</v>
      </c>
      <c r="BG15" s="379"/>
      <c r="BH15" s="360" t="s">
        <v>538</v>
      </c>
      <c r="BI15" s="379"/>
      <c r="BJ15" s="332" t="s">
        <v>9</v>
      </c>
      <c r="BK15" s="378" t="s">
        <v>539</v>
      </c>
      <c r="BL15" s="373"/>
      <c r="BM15" s="378" t="s">
        <v>9</v>
      </c>
      <c r="BN15" s="378" t="s">
        <v>540</v>
      </c>
      <c r="BO15" s="328" t="s">
        <v>512</v>
      </c>
      <c r="BP15" s="564"/>
    </row>
    <row r="16" spans="1:68" s="350" customFormat="1" ht="82.5" customHeight="1" x14ac:dyDescent="0.35">
      <c r="B16" s="574"/>
      <c r="C16" s="606"/>
      <c r="D16" s="606"/>
      <c r="E16" s="606"/>
      <c r="F16" s="606"/>
      <c r="G16" s="588"/>
      <c r="H16" s="620"/>
      <c r="I16" s="617" t="s">
        <v>541</v>
      </c>
      <c r="J16" s="585" t="s">
        <v>73</v>
      </c>
      <c r="K16" s="660"/>
      <c r="L16" s="588"/>
      <c r="M16" s="341"/>
      <c r="N16" s="611"/>
      <c r="O16" s="342"/>
      <c r="P16" s="610"/>
      <c r="Q16" s="76" t="s">
        <v>542</v>
      </c>
      <c r="R16" s="118" t="s">
        <v>543</v>
      </c>
      <c r="S16" s="118" t="s">
        <v>469</v>
      </c>
      <c r="T16" s="118" t="s">
        <v>544</v>
      </c>
      <c r="U16" s="118" t="s">
        <v>492</v>
      </c>
      <c r="V16" s="118" t="s">
        <v>472</v>
      </c>
      <c r="W16" s="223" t="s">
        <v>545</v>
      </c>
      <c r="X16" s="345" t="s">
        <v>542</v>
      </c>
      <c r="Y16" s="346" t="s">
        <v>474</v>
      </c>
      <c r="Z16" s="347">
        <f>IF(Y16='Eval Controles'!$C$30,'Eval Controles'!$D$30,IF(Y16='Eval Controles'!$C$31,'Eval Controles'!$D$31))</f>
        <v>15</v>
      </c>
      <c r="AA16" s="347" t="s">
        <v>84</v>
      </c>
      <c r="AB16" s="347">
        <f>IF(AA16='Eval Controles'!$C$32,'Eval Controles'!$D$32,IF(AA16='Eval Controles'!$C$33,'Eval Controles'!$D$33))</f>
        <v>15</v>
      </c>
      <c r="AC16" s="347" t="s">
        <v>475</v>
      </c>
      <c r="AD16" s="347">
        <f>IF(AC16='Eval Controles'!$C$34,'Eval Controles'!$D$34,IF(AC16='Eval Controles'!$C$35,'Eval Controles'!$D$35))</f>
        <v>15</v>
      </c>
      <c r="AE16" s="347" t="s">
        <v>87</v>
      </c>
      <c r="AF16" s="347">
        <f>IF(AE16='Eval Controles'!$C$36,'Eval Controles'!$D$36,IF(AE16='Eval Controles'!$C$37,'Eval Controles'!$D$37,IF(AE16='Eval Controles'!$C$38,'Eval Controles'!$D$38)))</f>
        <v>15</v>
      </c>
      <c r="AG16" s="347" t="s">
        <v>476</v>
      </c>
      <c r="AH16" s="347">
        <f>IF(AG16='Eval Controles'!$C$39,'Eval Controles'!$D$39,IF(AG16='Eval Controles'!$C$40,'Eval Controles'!$D$40))</f>
        <v>15</v>
      </c>
      <c r="AI16" s="347" t="s">
        <v>477</v>
      </c>
      <c r="AJ16" s="347">
        <f>IF(AI16='Eval Controles'!$C$41,'Eval Controles'!$D$41,IF(AI16='Eval Controles'!$C$42,'Eval Controles'!$D$42))</f>
        <v>15</v>
      </c>
      <c r="AK16" s="347" t="s">
        <v>478</v>
      </c>
      <c r="AL16" s="347">
        <f>IF(AK16='Eval Controles'!$C$43,'Eval Controles'!$D$43,IF(AK16='Eval Controles'!$C$44,'Eval Controles'!$D$44,IF(AK16='Eval Controles'!$C$45,'Eval Controles'!$D$45)))</f>
        <v>10</v>
      </c>
      <c r="AM16" s="348">
        <f>SUM(Z16,AB16,AD16,AF16,AH16,AJ16,AL16)</f>
        <v>100</v>
      </c>
      <c r="AN16" s="348" t="str">
        <f>IF(AM16&gt;=96,"FUERTE",IF(AM16&gt;=86,"MODERADO","DEBIL"))</f>
        <v>FUERTE</v>
      </c>
      <c r="AO16" s="347" t="s">
        <v>479</v>
      </c>
      <c r="AP16" s="348" t="str">
        <f>IF(AO16='Eval Controles'!$C$24,"FUERTE",IF(AO16='Eval Controles'!$C$25,"MODERADO",IF(AO16='Eval Controles'!$C$26,"DEBIL",)))</f>
        <v>FUERTE</v>
      </c>
      <c r="AQ16" s="343" t="s">
        <v>480</v>
      </c>
      <c r="AR16" s="344">
        <v>100</v>
      </c>
      <c r="AS16" s="606"/>
      <c r="AT16" s="659"/>
      <c r="AU16" s="606"/>
      <c r="AV16" s="606"/>
      <c r="AW16" s="658"/>
      <c r="AX16" s="658"/>
      <c r="AY16" s="659"/>
      <c r="AZ16" s="588"/>
      <c r="BA16" s="410">
        <v>46153</v>
      </c>
      <c r="BB16" s="411" t="s">
        <v>546</v>
      </c>
      <c r="BC16" s="216"/>
      <c r="BD16" s="216" t="s">
        <v>9</v>
      </c>
      <c r="BE16" s="412" t="s">
        <v>547</v>
      </c>
      <c r="BF16" s="216" t="s">
        <v>9</v>
      </c>
      <c r="BG16" s="216"/>
      <c r="BH16" s="412" t="s">
        <v>547</v>
      </c>
      <c r="BI16" s="216" t="s">
        <v>9</v>
      </c>
      <c r="BJ16" s="216"/>
      <c r="BK16" s="412" t="s">
        <v>548</v>
      </c>
      <c r="BL16" s="216" t="s">
        <v>9</v>
      </c>
      <c r="BM16" s="216"/>
      <c r="BN16" s="412" t="s">
        <v>548</v>
      </c>
      <c r="BO16" s="216"/>
      <c r="BP16" s="564"/>
    </row>
    <row r="17" spans="2:68" s="351" customFormat="1" ht="82" customHeight="1" x14ac:dyDescent="0.35">
      <c r="B17" s="575"/>
      <c r="C17" s="603"/>
      <c r="D17" s="603"/>
      <c r="E17" s="603"/>
      <c r="F17" s="603"/>
      <c r="G17" s="586"/>
      <c r="H17" s="621"/>
      <c r="I17" s="618"/>
      <c r="J17" s="586"/>
      <c r="K17" s="618"/>
      <c r="L17" s="586"/>
      <c r="M17" s="333" t="e">
        <f>VLOOKUP(L17,'[4]Datos Validacion'!$C$6:$D$10,2,0)</f>
        <v>#N/A</v>
      </c>
      <c r="N17" s="600"/>
      <c r="O17" s="334" t="e">
        <f>VLOOKUP(N17,'[4]Datos Validacion'!$E$6:$F$15,2,0)</f>
        <v>#N/A</v>
      </c>
      <c r="P17" s="598"/>
      <c r="Q17" s="76" t="s">
        <v>549</v>
      </c>
      <c r="R17" s="118" t="s">
        <v>550</v>
      </c>
      <c r="S17" s="118" t="s">
        <v>469</v>
      </c>
      <c r="T17" s="118" t="s">
        <v>551</v>
      </c>
      <c r="U17" s="118" t="s">
        <v>492</v>
      </c>
      <c r="V17" s="118" t="s">
        <v>472</v>
      </c>
      <c r="W17" s="223" t="s">
        <v>545</v>
      </c>
      <c r="X17" s="337" t="s">
        <v>549</v>
      </c>
      <c r="Y17" s="338" t="s">
        <v>474</v>
      </c>
      <c r="Z17" s="339">
        <f>IF(Y17='Eval Controles'!$C$30,'Eval Controles'!$D$30,IF(Y17='Eval Controles'!$C$31,'Eval Controles'!$D$31))</f>
        <v>15</v>
      </c>
      <c r="AA17" s="339" t="s">
        <v>84</v>
      </c>
      <c r="AB17" s="339">
        <f>IF(AA17='Eval Controles'!$C$32,'Eval Controles'!$D$32,IF(AA17='Eval Controles'!$C$33,'Eval Controles'!$D$33))</f>
        <v>15</v>
      </c>
      <c r="AC17" s="339" t="s">
        <v>475</v>
      </c>
      <c r="AD17" s="339">
        <f>IF(AC17='Eval Controles'!$C$34,'Eval Controles'!$D$34,IF(AC17='Eval Controles'!$C$35,'Eval Controles'!$D$35))</f>
        <v>15</v>
      </c>
      <c r="AE17" s="339" t="s">
        <v>87</v>
      </c>
      <c r="AF17" s="339">
        <f>IF(AE17='Eval Controles'!$C$36,'Eval Controles'!$D$36,IF(AE17='Eval Controles'!$C$37,'Eval Controles'!$D$37,IF(AE17='Eval Controles'!$C$38,'Eval Controles'!$D$38)))</f>
        <v>15</v>
      </c>
      <c r="AG17" s="339" t="s">
        <v>476</v>
      </c>
      <c r="AH17" s="339">
        <f>IF(AG17='Eval Controles'!$C$39,'Eval Controles'!$D$39,IF(AG17='Eval Controles'!$C$40,'Eval Controles'!$D$40))</f>
        <v>15</v>
      </c>
      <c r="AI17" s="339" t="s">
        <v>477</v>
      </c>
      <c r="AJ17" s="339">
        <f>IF(AI17='Eval Controles'!$C$41,'Eval Controles'!$D$41,IF(AI17='Eval Controles'!$C$42,'Eval Controles'!$D$42))</f>
        <v>15</v>
      </c>
      <c r="AK17" s="339" t="s">
        <v>478</v>
      </c>
      <c r="AL17" s="339">
        <f>IF(AK17='Eval Controles'!$C$43,'Eval Controles'!$D$43,IF(AK17='Eval Controles'!$C$44,'Eval Controles'!$D$44,IF(AK17='Eval Controles'!$C$45,'Eval Controles'!$D$45)))</f>
        <v>10</v>
      </c>
      <c r="AM17" s="340">
        <f t="shared" si="0"/>
        <v>100</v>
      </c>
      <c r="AN17" s="340" t="str">
        <f t="shared" si="1"/>
        <v>FUERTE</v>
      </c>
      <c r="AO17" s="339" t="s">
        <v>479</v>
      </c>
      <c r="AP17" s="340" t="str">
        <f>IF(AO17='Eval Controles'!$C$24,"FUERTE",IF(AO17='Eval Controles'!$C$25,"MODERADO",IF(AO17='Eval Controles'!$C$26,"DEBIL",)))</f>
        <v>FUERTE</v>
      </c>
      <c r="AQ17" s="335" t="s">
        <v>480</v>
      </c>
      <c r="AR17" s="336">
        <v>100</v>
      </c>
      <c r="AS17" s="603"/>
      <c r="AT17" s="647"/>
      <c r="AU17" s="603"/>
      <c r="AV17" s="603"/>
      <c r="AW17" s="657"/>
      <c r="AX17" s="657"/>
      <c r="AY17" s="647"/>
      <c r="AZ17" s="586"/>
      <c r="BA17" s="410">
        <v>46153</v>
      </c>
      <c r="BB17" s="411" t="s">
        <v>546</v>
      </c>
      <c r="BC17" s="216"/>
      <c r="BD17" s="216" t="s">
        <v>9</v>
      </c>
      <c r="BE17" s="412" t="s">
        <v>547</v>
      </c>
      <c r="BF17" s="216" t="s">
        <v>9</v>
      </c>
      <c r="BG17" s="216"/>
      <c r="BH17" s="412" t="s">
        <v>547</v>
      </c>
      <c r="BI17" s="216" t="s">
        <v>9</v>
      </c>
      <c r="BJ17" s="216"/>
      <c r="BK17" s="412" t="s">
        <v>552</v>
      </c>
      <c r="BL17" s="216" t="s">
        <v>9</v>
      </c>
      <c r="BM17" s="216"/>
      <c r="BN17" s="412" t="s">
        <v>552</v>
      </c>
      <c r="BO17" s="216"/>
      <c r="BP17" s="565"/>
    </row>
    <row r="18" spans="2:68" s="230" customFormat="1" ht="105.75" customHeight="1" x14ac:dyDescent="0.35">
      <c r="B18" s="612" t="s">
        <v>457</v>
      </c>
      <c r="C18" s="602" t="s">
        <v>553</v>
      </c>
      <c r="D18" s="585" t="s">
        <v>554</v>
      </c>
      <c r="E18" s="585" t="s">
        <v>555</v>
      </c>
      <c r="F18" s="585" t="s">
        <v>556</v>
      </c>
      <c r="G18" s="585" t="s">
        <v>77</v>
      </c>
      <c r="H18" s="662" t="s">
        <v>557</v>
      </c>
      <c r="I18" s="207" t="s">
        <v>558</v>
      </c>
      <c r="J18" s="141" t="s">
        <v>73</v>
      </c>
      <c r="K18" s="602" t="s">
        <v>559</v>
      </c>
      <c r="L18" s="585" t="s">
        <v>560</v>
      </c>
      <c r="M18" s="131">
        <f>VLOOKUP(L18,'[4]Datos Validacion'!$C$6:$D$10,2,0)</f>
        <v>0.8</v>
      </c>
      <c r="N18" s="599" t="s">
        <v>502</v>
      </c>
      <c r="O18" s="177">
        <f>VLOOKUP(N18,'[4]Datos Validacion'!$E$6:$F$15,2,0)</f>
        <v>0.8</v>
      </c>
      <c r="P18" s="597" t="s">
        <v>82</v>
      </c>
      <c r="Q18" s="76" t="s">
        <v>561</v>
      </c>
      <c r="R18" s="123" t="s">
        <v>562</v>
      </c>
      <c r="S18" s="216" t="s">
        <v>469</v>
      </c>
      <c r="T18" s="118" t="s">
        <v>563</v>
      </c>
      <c r="U18" s="118" t="s">
        <v>471</v>
      </c>
      <c r="V18" s="118" t="s">
        <v>564</v>
      </c>
      <c r="W18" s="223" t="s">
        <v>565</v>
      </c>
      <c r="X18" s="224" t="s">
        <v>561</v>
      </c>
      <c r="Y18" s="227" t="s">
        <v>474</v>
      </c>
      <c r="Z18" s="139">
        <f>IF(Y18='Eval Controles'!$C$30,'Eval Controles'!$D$30,IF(Y18='Eval Controles'!$C$31,'Eval Controles'!$D$31))</f>
        <v>15</v>
      </c>
      <c r="AA18" s="139" t="s">
        <v>84</v>
      </c>
      <c r="AB18" s="139">
        <f>IF(AA18='Eval Controles'!$C$32,'Eval Controles'!$D$32,IF(AA18='Eval Controles'!$C$33,'Eval Controles'!$D$33))</f>
        <v>15</v>
      </c>
      <c r="AC18" s="139" t="s">
        <v>475</v>
      </c>
      <c r="AD18" s="139">
        <f>IF(AC18='Eval Controles'!$C$34,'Eval Controles'!$D$34,IF(AC18='Eval Controles'!$C$35,'Eval Controles'!$D$35))</f>
        <v>15</v>
      </c>
      <c r="AE18" s="139" t="s">
        <v>87</v>
      </c>
      <c r="AF18" s="139">
        <f>IF(AE18='Eval Controles'!$C$36,'Eval Controles'!$D$36,IF(AE18='Eval Controles'!$C$37,'Eval Controles'!$D$37,IF(AE18='Eval Controles'!$C$38,'Eval Controles'!$D$38)))</f>
        <v>15</v>
      </c>
      <c r="AG18" s="139" t="s">
        <v>476</v>
      </c>
      <c r="AH18" s="139">
        <f>IF(AG18='Eval Controles'!$C$39,'Eval Controles'!$D$39,IF(AG18='Eval Controles'!$C$40,'Eval Controles'!$D$40))</f>
        <v>15</v>
      </c>
      <c r="AI18" s="139" t="s">
        <v>477</v>
      </c>
      <c r="AJ18" s="139">
        <f>IF(AI18='Eval Controles'!$C$41,'Eval Controles'!$D$41,IF(AI18='Eval Controles'!$C$42,'Eval Controles'!$D$42))</f>
        <v>15</v>
      </c>
      <c r="AK18" s="139" t="s">
        <v>478</v>
      </c>
      <c r="AL18" s="139">
        <f>IF(AK18='Eval Controles'!$C$43,'Eval Controles'!$D$43,IF(AK18='Eval Controles'!$C$44,'Eval Controles'!$D$44,IF(AK18='Eval Controles'!$C$45,'Eval Controles'!$D$45)))</f>
        <v>10</v>
      </c>
      <c r="AM18" s="133">
        <f t="shared" si="0"/>
        <v>100</v>
      </c>
      <c r="AN18" s="133" t="str">
        <f t="shared" si="1"/>
        <v>FUERTE</v>
      </c>
      <c r="AO18" s="139" t="s">
        <v>479</v>
      </c>
      <c r="AP18" s="133" t="str">
        <f>IF(AO18='Eval Controles'!$C$24,"FUERTE",IF(AO18='Eval Controles'!$C$25,"MODERADO",IF(AO18='Eval Controles'!$C$26,"DEBIL",)))</f>
        <v>FUERTE</v>
      </c>
      <c r="AQ18" s="133" t="s">
        <v>480</v>
      </c>
      <c r="AR18" s="139">
        <v>100</v>
      </c>
      <c r="AS18" s="602">
        <f>AVERAGE(AR18:AR20)</f>
        <v>100</v>
      </c>
      <c r="AT18" s="646" t="s">
        <v>480</v>
      </c>
      <c r="AU18" s="646" t="s">
        <v>481</v>
      </c>
      <c r="AV18" s="646" t="s">
        <v>482</v>
      </c>
      <c r="AW18" s="656" t="s">
        <v>120</v>
      </c>
      <c r="AX18" s="656" t="s">
        <v>502</v>
      </c>
      <c r="AY18" s="646" t="s">
        <v>82</v>
      </c>
      <c r="AZ18" s="585" t="s">
        <v>95</v>
      </c>
      <c r="BA18" s="328" t="s">
        <v>566</v>
      </c>
      <c r="BB18" s="361" t="s">
        <v>567</v>
      </c>
      <c r="BC18" s="681"/>
      <c r="BD18" s="681" t="s">
        <v>9</v>
      </c>
      <c r="BE18" s="683" t="s">
        <v>568</v>
      </c>
      <c r="BF18" s="681" t="s">
        <v>9</v>
      </c>
      <c r="BG18" s="681"/>
      <c r="BH18" s="683" t="s">
        <v>569</v>
      </c>
      <c r="BI18" s="681"/>
      <c r="BJ18" s="681" t="s">
        <v>9</v>
      </c>
      <c r="BK18" s="582" t="s">
        <v>570</v>
      </c>
      <c r="BL18" s="584"/>
      <c r="BM18" s="584" t="s">
        <v>9</v>
      </c>
      <c r="BN18" s="582" t="s">
        <v>571</v>
      </c>
      <c r="BO18" s="582" t="s">
        <v>572</v>
      </c>
      <c r="BP18" s="566" t="s">
        <v>1001</v>
      </c>
    </row>
    <row r="19" spans="2:68" s="230" customFormat="1" ht="126" customHeight="1" x14ac:dyDescent="0.35">
      <c r="B19" s="574"/>
      <c r="C19" s="606"/>
      <c r="D19" s="588"/>
      <c r="E19" s="588"/>
      <c r="F19" s="588"/>
      <c r="G19" s="588"/>
      <c r="H19" s="662"/>
      <c r="I19" s="207" t="s">
        <v>573</v>
      </c>
      <c r="J19" s="141" t="s">
        <v>73</v>
      </c>
      <c r="K19" s="606"/>
      <c r="L19" s="588"/>
      <c r="M19" s="131" t="e">
        <f>VLOOKUP(L19,'[4]Datos Validacion'!$C$6:$D$10,2,0)</f>
        <v>#N/A</v>
      </c>
      <c r="N19" s="611"/>
      <c r="O19" s="177" t="e">
        <f>VLOOKUP(N19,'[4]Datos Validacion'!$E$6:$F$15,2,0)</f>
        <v>#N/A</v>
      </c>
      <c r="P19" s="610"/>
      <c r="Q19" s="76" t="s">
        <v>574</v>
      </c>
      <c r="R19" s="123" t="s">
        <v>575</v>
      </c>
      <c r="S19" s="216" t="s">
        <v>469</v>
      </c>
      <c r="T19" s="118" t="s">
        <v>563</v>
      </c>
      <c r="U19" s="118" t="s">
        <v>523</v>
      </c>
      <c r="V19" s="118" t="s">
        <v>564</v>
      </c>
      <c r="W19" s="223" t="s">
        <v>576</v>
      </c>
      <c r="X19" s="224" t="s">
        <v>574</v>
      </c>
      <c r="Y19" s="227" t="s">
        <v>474</v>
      </c>
      <c r="Z19" s="139">
        <f>IF(Y19='Eval Controles'!$C$30,'Eval Controles'!$D$30,IF(Y19='Eval Controles'!$C$31,'Eval Controles'!$D$31))</f>
        <v>15</v>
      </c>
      <c r="AA19" s="139" t="s">
        <v>84</v>
      </c>
      <c r="AB19" s="139">
        <f>IF(AA19='Eval Controles'!$C$32,'Eval Controles'!$D$32,IF(AA19='Eval Controles'!$C$33,'Eval Controles'!$D$33))</f>
        <v>15</v>
      </c>
      <c r="AC19" s="139" t="s">
        <v>475</v>
      </c>
      <c r="AD19" s="139">
        <f>IF(AC19='Eval Controles'!$C$34,'Eval Controles'!$D$34,IF(AC19='Eval Controles'!$C$35,'Eval Controles'!$D$35))</f>
        <v>15</v>
      </c>
      <c r="AE19" s="139" t="s">
        <v>87</v>
      </c>
      <c r="AF19" s="139">
        <f>IF(AE19='Eval Controles'!$C$36,'Eval Controles'!$D$36,IF(AE19='Eval Controles'!$C$37,'Eval Controles'!$D$37,IF(AE19='Eval Controles'!$C$38,'Eval Controles'!$D$38)))</f>
        <v>15</v>
      </c>
      <c r="AG19" s="139" t="s">
        <v>476</v>
      </c>
      <c r="AH19" s="139">
        <f>IF(AG19='Eval Controles'!$C$39,'Eval Controles'!$D$39,IF(AG19='Eval Controles'!$C$40,'Eval Controles'!$D$40))</f>
        <v>15</v>
      </c>
      <c r="AI19" s="139" t="s">
        <v>477</v>
      </c>
      <c r="AJ19" s="139">
        <f>IF(AI19='Eval Controles'!$C$41,'Eval Controles'!$D$41,IF(AI19='Eval Controles'!$C$42,'Eval Controles'!$D$42))</f>
        <v>15</v>
      </c>
      <c r="AK19" s="139" t="s">
        <v>478</v>
      </c>
      <c r="AL19" s="139">
        <f>IF(AK19='Eval Controles'!$C$43,'Eval Controles'!$D$43,IF(AK19='Eval Controles'!$C$44,'Eval Controles'!$D$44,IF(AK19='Eval Controles'!$C$45,'Eval Controles'!$D$45)))</f>
        <v>10</v>
      </c>
      <c r="AM19" s="133">
        <f t="shared" si="0"/>
        <v>100</v>
      </c>
      <c r="AN19" s="133" t="str">
        <f t="shared" si="1"/>
        <v>FUERTE</v>
      </c>
      <c r="AO19" s="139" t="s">
        <v>479</v>
      </c>
      <c r="AP19" s="133" t="str">
        <f>IF(AO19='Eval Controles'!$C$24,"FUERTE",IF(AO19='Eval Controles'!$C$25,"MODERADO",IF(AO19='Eval Controles'!$C$26,"DEBIL",)))</f>
        <v>FUERTE</v>
      </c>
      <c r="AQ19" s="133" t="s">
        <v>480</v>
      </c>
      <c r="AR19" s="139">
        <v>100</v>
      </c>
      <c r="AS19" s="606"/>
      <c r="AT19" s="659"/>
      <c r="AU19" s="659"/>
      <c r="AV19" s="659"/>
      <c r="AW19" s="658"/>
      <c r="AX19" s="658"/>
      <c r="AY19" s="659"/>
      <c r="AZ19" s="588"/>
      <c r="BA19" s="328" t="s">
        <v>566</v>
      </c>
      <c r="BB19" s="329" t="s">
        <v>567</v>
      </c>
      <c r="BC19" s="681"/>
      <c r="BD19" s="681"/>
      <c r="BE19" s="683"/>
      <c r="BF19" s="681"/>
      <c r="BG19" s="681"/>
      <c r="BH19" s="681"/>
      <c r="BI19" s="681"/>
      <c r="BJ19" s="681"/>
      <c r="BK19" s="683"/>
      <c r="BL19" s="681"/>
      <c r="BM19" s="681"/>
      <c r="BN19" s="683"/>
      <c r="BO19" s="681"/>
      <c r="BP19" s="567"/>
    </row>
    <row r="20" spans="2:68" s="191" customFormat="1" ht="159.5" customHeight="1" x14ac:dyDescent="0.35">
      <c r="B20" s="575"/>
      <c r="C20" s="603"/>
      <c r="D20" s="586"/>
      <c r="E20" s="661"/>
      <c r="F20" s="586"/>
      <c r="G20" s="586"/>
      <c r="H20" s="662"/>
      <c r="I20" s="207" t="s">
        <v>577</v>
      </c>
      <c r="J20" s="141" t="s">
        <v>73</v>
      </c>
      <c r="K20" s="603"/>
      <c r="L20" s="586"/>
      <c r="M20" s="131" t="e">
        <f>VLOOKUP(L20,'[4]Datos Validacion'!$C$6:$D$10,2,0)</f>
        <v>#N/A</v>
      </c>
      <c r="N20" s="600"/>
      <c r="O20" s="177" t="e">
        <f>VLOOKUP(N20,'[4]Datos Validacion'!$E$6:$F$15,2,0)</f>
        <v>#N/A</v>
      </c>
      <c r="P20" s="598"/>
      <c r="Q20" s="76" t="s">
        <v>578</v>
      </c>
      <c r="R20" s="123" t="s">
        <v>579</v>
      </c>
      <c r="S20" s="216" t="s">
        <v>469</v>
      </c>
      <c r="T20" s="118" t="s">
        <v>563</v>
      </c>
      <c r="U20" s="118" t="s">
        <v>471</v>
      </c>
      <c r="V20" s="118" t="s">
        <v>564</v>
      </c>
      <c r="W20" s="223" t="s">
        <v>580</v>
      </c>
      <c r="X20" s="224" t="s">
        <v>578</v>
      </c>
      <c r="Y20" s="227" t="s">
        <v>474</v>
      </c>
      <c r="Z20" s="139">
        <f>IF(Y20='Eval Controles'!$C$30,'Eval Controles'!$D$30,IF(Y20='Eval Controles'!$C$31,'Eval Controles'!$D$31))</f>
        <v>15</v>
      </c>
      <c r="AA20" s="139" t="s">
        <v>84</v>
      </c>
      <c r="AB20" s="139">
        <f>IF(AA20='Eval Controles'!$C$32,'Eval Controles'!$D$32,IF(AA20='Eval Controles'!$C$33,'Eval Controles'!$D$33))</f>
        <v>15</v>
      </c>
      <c r="AC20" s="139" t="s">
        <v>475</v>
      </c>
      <c r="AD20" s="139">
        <f>IF(AC20='Eval Controles'!$C$34,'Eval Controles'!$D$34,IF(AC20='Eval Controles'!$C$35,'Eval Controles'!$D$35))</f>
        <v>15</v>
      </c>
      <c r="AE20" s="139" t="s">
        <v>87</v>
      </c>
      <c r="AF20" s="139">
        <f>IF(AE20='Eval Controles'!$C$36,'Eval Controles'!$D$36,IF(AE20='Eval Controles'!$C$37,'Eval Controles'!$D$37,IF(AE20='Eval Controles'!$C$38,'Eval Controles'!$D$38)))</f>
        <v>15</v>
      </c>
      <c r="AG20" s="139" t="s">
        <v>476</v>
      </c>
      <c r="AH20" s="139">
        <f>IF(AG20='Eval Controles'!$C$39,'Eval Controles'!$D$39,IF(AG20='Eval Controles'!$C$40,'Eval Controles'!$D$40))</f>
        <v>15</v>
      </c>
      <c r="AI20" s="139" t="s">
        <v>477</v>
      </c>
      <c r="AJ20" s="139">
        <f>IF(AI20='Eval Controles'!$C$41,'Eval Controles'!$D$41,IF(AI20='Eval Controles'!$C$42,'Eval Controles'!$D$42))</f>
        <v>15</v>
      </c>
      <c r="AK20" s="139" t="s">
        <v>478</v>
      </c>
      <c r="AL20" s="139">
        <f>IF(AK20='Eval Controles'!$C$43,'Eval Controles'!$D$43,IF(AK20='Eval Controles'!$C$44,'Eval Controles'!$D$44,IF(AK20='Eval Controles'!$C$45,'Eval Controles'!$D$45)))</f>
        <v>10</v>
      </c>
      <c r="AM20" s="133">
        <f t="shared" si="0"/>
        <v>100</v>
      </c>
      <c r="AN20" s="133" t="str">
        <f t="shared" si="1"/>
        <v>FUERTE</v>
      </c>
      <c r="AO20" s="139" t="s">
        <v>479</v>
      </c>
      <c r="AP20" s="133" t="str">
        <f>IF(AO20='Eval Controles'!$C$24,"FUERTE",IF(AO20='Eval Controles'!$C$25,"MODERADO",IF(AO20='Eval Controles'!$C$26,"DEBIL",)))</f>
        <v>FUERTE</v>
      </c>
      <c r="AQ20" s="133" t="s">
        <v>480</v>
      </c>
      <c r="AR20" s="139">
        <v>100</v>
      </c>
      <c r="AS20" s="603"/>
      <c r="AT20" s="647"/>
      <c r="AU20" s="647"/>
      <c r="AV20" s="647"/>
      <c r="AW20" s="657"/>
      <c r="AX20" s="657"/>
      <c r="AY20" s="647"/>
      <c r="AZ20" s="586"/>
      <c r="BA20" s="328" t="s">
        <v>566</v>
      </c>
      <c r="BB20" s="329" t="s">
        <v>567</v>
      </c>
      <c r="BC20" s="682"/>
      <c r="BD20" s="682"/>
      <c r="BE20" s="684"/>
      <c r="BF20" s="682"/>
      <c r="BG20" s="682"/>
      <c r="BH20" s="581"/>
      <c r="BI20" s="682"/>
      <c r="BJ20" s="682"/>
      <c r="BK20" s="684"/>
      <c r="BL20" s="682"/>
      <c r="BM20" s="682"/>
      <c r="BN20" s="684"/>
      <c r="BO20" s="682"/>
      <c r="BP20" s="568"/>
    </row>
    <row r="21" spans="2:68" ht="91.5" customHeight="1" x14ac:dyDescent="0.3">
      <c r="B21" s="612" t="s">
        <v>457</v>
      </c>
      <c r="C21" s="602" t="s">
        <v>581</v>
      </c>
      <c r="D21" s="617" t="s">
        <v>582</v>
      </c>
      <c r="E21" s="660" t="s">
        <v>583</v>
      </c>
      <c r="F21" s="617" t="s">
        <v>584</v>
      </c>
      <c r="G21" s="585" t="s">
        <v>77</v>
      </c>
      <c r="H21" s="617" t="s">
        <v>585</v>
      </c>
      <c r="I21" s="613" t="s">
        <v>586</v>
      </c>
      <c r="J21" s="585" t="s">
        <v>73</v>
      </c>
      <c r="K21" s="607" t="s">
        <v>587</v>
      </c>
      <c r="L21" s="585" t="s">
        <v>79</v>
      </c>
      <c r="M21" s="131">
        <f>VLOOKUP(L21,'[4]Datos Validacion'!$C$6:$D$10,2,0)</f>
        <v>0.6</v>
      </c>
      <c r="N21" s="599" t="s">
        <v>465</v>
      </c>
      <c r="O21" s="177">
        <f>VLOOKUP(N21,'[4]Datos Validacion'!$E$6:$F$15,2,0)</f>
        <v>1</v>
      </c>
      <c r="P21" s="597" t="s">
        <v>466</v>
      </c>
      <c r="Q21" s="76" t="s">
        <v>588</v>
      </c>
      <c r="R21" s="123" t="s">
        <v>589</v>
      </c>
      <c r="S21" s="215" t="s">
        <v>469</v>
      </c>
      <c r="T21" s="118" t="s">
        <v>590</v>
      </c>
      <c r="U21" s="118" t="s">
        <v>591</v>
      </c>
      <c r="V21" s="118" t="s">
        <v>592</v>
      </c>
      <c r="W21" s="223" t="s">
        <v>593</v>
      </c>
      <c r="X21" s="224" t="s">
        <v>588</v>
      </c>
      <c r="Y21" s="227" t="s">
        <v>474</v>
      </c>
      <c r="Z21" s="139">
        <f>IF(Y21='Eval Controles'!$C$30,'Eval Controles'!$D$30,IF(Y21='Eval Controles'!$C$31,'Eval Controles'!$D$31))</f>
        <v>15</v>
      </c>
      <c r="AA21" s="139" t="s">
        <v>84</v>
      </c>
      <c r="AB21" s="139">
        <f>IF(AA21='Eval Controles'!$C$32,'Eval Controles'!$D$32,IF(AA21='Eval Controles'!$C$33,'Eval Controles'!$D$33))</f>
        <v>15</v>
      </c>
      <c r="AC21" s="139" t="s">
        <v>475</v>
      </c>
      <c r="AD21" s="139">
        <f>IF(AC21='Eval Controles'!$C$34,'Eval Controles'!$D$34,IF(AC21='Eval Controles'!$C$35,'Eval Controles'!$D$35))</f>
        <v>15</v>
      </c>
      <c r="AE21" s="139" t="s">
        <v>87</v>
      </c>
      <c r="AF21" s="139">
        <f>IF(AE21='Eval Controles'!$C$36,'Eval Controles'!$D$36,IF(AE21='Eval Controles'!$C$37,'Eval Controles'!$D$37,IF(AE21='Eval Controles'!$C$38,'Eval Controles'!$D$38)))</f>
        <v>15</v>
      </c>
      <c r="AG21" s="139" t="s">
        <v>476</v>
      </c>
      <c r="AH21" s="139">
        <f>IF(AG21='Eval Controles'!$C$39,'Eval Controles'!$D$39,IF(AG21='Eval Controles'!$C$40,'Eval Controles'!$D$40))</f>
        <v>15</v>
      </c>
      <c r="AI21" s="139" t="s">
        <v>477</v>
      </c>
      <c r="AJ21" s="139">
        <f>IF(AI21='Eval Controles'!$C$41,'Eval Controles'!$D$41,IF(AI21='Eval Controles'!$C$42,'Eval Controles'!$D$42))</f>
        <v>15</v>
      </c>
      <c r="AK21" s="139" t="s">
        <v>478</v>
      </c>
      <c r="AL21" s="139">
        <f>IF(AK21='Eval Controles'!$C$43,'Eval Controles'!$D$43,IF(AK21='Eval Controles'!$C$44,'Eval Controles'!$D$44,IF(AK21='Eval Controles'!$C$45,'Eval Controles'!$D$45)))</f>
        <v>10</v>
      </c>
      <c r="AM21" s="133">
        <f t="shared" si="0"/>
        <v>100</v>
      </c>
      <c r="AN21" s="133" t="str">
        <f t="shared" si="1"/>
        <v>FUERTE</v>
      </c>
      <c r="AO21" s="139" t="s">
        <v>479</v>
      </c>
      <c r="AP21" s="133" t="str">
        <f>IF(AO21='Eval Controles'!$C$24,"FUERTE",IF(AO21='Eval Controles'!$C$25,"MODERADO",IF(AO21='Eval Controles'!$C$26,"DEBIL",)))</f>
        <v>FUERTE</v>
      </c>
      <c r="AQ21" s="133" t="s">
        <v>480</v>
      </c>
      <c r="AR21" s="139">
        <v>100</v>
      </c>
      <c r="AS21" s="602">
        <f>AVERAGE(AR21:AR23)</f>
        <v>100</v>
      </c>
      <c r="AT21" s="646" t="s">
        <v>480</v>
      </c>
      <c r="AU21" s="646" t="s">
        <v>481</v>
      </c>
      <c r="AV21" s="646" t="s">
        <v>482</v>
      </c>
      <c r="AW21" s="656" t="s">
        <v>156</v>
      </c>
      <c r="AX21" s="656" t="s">
        <v>594</v>
      </c>
      <c r="AY21" s="646" t="s">
        <v>466</v>
      </c>
      <c r="AZ21" s="585" t="s">
        <v>95</v>
      </c>
      <c r="BA21" s="354">
        <v>46153</v>
      </c>
      <c r="BB21" s="352" t="s">
        <v>595</v>
      </c>
      <c r="BC21" s="212"/>
      <c r="BD21" s="34" t="s">
        <v>9</v>
      </c>
      <c r="BE21" s="360" t="s">
        <v>596</v>
      </c>
      <c r="BF21" s="34" t="s">
        <v>9</v>
      </c>
      <c r="BG21" s="212"/>
      <c r="BH21" s="569" t="s">
        <v>597</v>
      </c>
      <c r="BI21" s="212"/>
      <c r="BJ21" s="34" t="s">
        <v>9</v>
      </c>
      <c r="BK21" s="572" t="s">
        <v>598</v>
      </c>
      <c r="BL21" s="212"/>
      <c r="BM21" s="212" t="s">
        <v>9</v>
      </c>
      <c r="BN21" s="572" t="s">
        <v>599</v>
      </c>
      <c r="BO21" s="573" t="s">
        <v>999</v>
      </c>
      <c r="BP21" s="559" t="s">
        <v>1004</v>
      </c>
    </row>
    <row r="22" spans="2:68" s="39" customFormat="1" ht="92.25" customHeight="1" x14ac:dyDescent="0.35">
      <c r="B22" s="574"/>
      <c r="C22" s="606"/>
      <c r="D22" s="660"/>
      <c r="E22" s="660"/>
      <c r="F22" s="660"/>
      <c r="G22" s="588"/>
      <c r="H22" s="660"/>
      <c r="I22" s="614"/>
      <c r="J22" s="586"/>
      <c r="K22" s="608"/>
      <c r="L22" s="588"/>
      <c r="M22" s="131" t="e">
        <f>VLOOKUP(L22,'[4]Datos Validacion'!$C$6:$D$10,2,0)</f>
        <v>#N/A</v>
      </c>
      <c r="N22" s="611"/>
      <c r="O22" s="177" t="e">
        <f>VLOOKUP(N22,'[4]Datos Validacion'!$E$6:$F$15,2,0)</f>
        <v>#N/A</v>
      </c>
      <c r="P22" s="610"/>
      <c r="Q22" s="76" t="s">
        <v>600</v>
      </c>
      <c r="R22" s="123" t="s">
        <v>601</v>
      </c>
      <c r="S22" s="118" t="s">
        <v>469</v>
      </c>
      <c r="T22" s="118" t="s">
        <v>590</v>
      </c>
      <c r="U22" s="118" t="s">
        <v>471</v>
      </c>
      <c r="V22" s="118" t="s">
        <v>592</v>
      </c>
      <c r="W22" s="223" t="s">
        <v>602</v>
      </c>
      <c r="X22" s="224" t="s">
        <v>600</v>
      </c>
      <c r="Y22" s="227" t="s">
        <v>474</v>
      </c>
      <c r="Z22" s="139">
        <f>IF(Y22='Eval Controles'!$C$30,'Eval Controles'!$D$30,IF(Y22='Eval Controles'!$C$31,'Eval Controles'!$D$31))</f>
        <v>15</v>
      </c>
      <c r="AA22" s="139" t="s">
        <v>84</v>
      </c>
      <c r="AB22" s="139">
        <f>IF(AA22='Eval Controles'!$C$32,'Eval Controles'!$D$32,IF(AA22='Eval Controles'!$C$33,'Eval Controles'!$D$33))</f>
        <v>15</v>
      </c>
      <c r="AC22" s="139" t="s">
        <v>475</v>
      </c>
      <c r="AD22" s="139">
        <f>IF(AC22='Eval Controles'!$C$34,'Eval Controles'!$D$34,IF(AC22='Eval Controles'!$C$35,'Eval Controles'!$D$35))</f>
        <v>15</v>
      </c>
      <c r="AE22" s="139" t="s">
        <v>87</v>
      </c>
      <c r="AF22" s="139">
        <f>IF(AE22='Eval Controles'!$C$36,'Eval Controles'!$D$36,IF(AE22='Eval Controles'!$C$37,'Eval Controles'!$D$37,IF(AE22='Eval Controles'!$C$38,'Eval Controles'!$D$38)))</f>
        <v>15</v>
      </c>
      <c r="AG22" s="139" t="s">
        <v>476</v>
      </c>
      <c r="AH22" s="139">
        <f>IF(AG22='Eval Controles'!$C$39,'Eval Controles'!$D$39,IF(AG22='Eval Controles'!$C$40,'Eval Controles'!$D$40))</f>
        <v>15</v>
      </c>
      <c r="AI22" s="139" t="s">
        <v>477</v>
      </c>
      <c r="AJ22" s="139">
        <f>IF(AI22='Eval Controles'!$C$41,'Eval Controles'!$D$41,IF(AI22='Eval Controles'!$C$42,'Eval Controles'!$D$42))</f>
        <v>15</v>
      </c>
      <c r="AK22" s="139" t="s">
        <v>478</v>
      </c>
      <c r="AL22" s="139">
        <f>IF(AK22='Eval Controles'!$C$43,'Eval Controles'!$D$43,IF(AK22='Eval Controles'!$C$44,'Eval Controles'!$D$44,IF(AK22='Eval Controles'!$C$45,'Eval Controles'!$D$45)))</f>
        <v>10</v>
      </c>
      <c r="AM22" s="133">
        <f t="shared" si="0"/>
        <v>100</v>
      </c>
      <c r="AN22" s="133" t="str">
        <f t="shared" si="1"/>
        <v>FUERTE</v>
      </c>
      <c r="AO22" s="139" t="s">
        <v>479</v>
      </c>
      <c r="AP22" s="133" t="str">
        <f>IF(AO22='Eval Controles'!$C$24,"FUERTE",IF(AO22='Eval Controles'!$C$25,"MODERADO",IF(AO22='Eval Controles'!$C$26,"DEBIL",)))</f>
        <v>FUERTE</v>
      </c>
      <c r="AQ22" s="133" t="s">
        <v>480</v>
      </c>
      <c r="AR22" s="139">
        <v>100</v>
      </c>
      <c r="AS22" s="606"/>
      <c r="AT22" s="659"/>
      <c r="AU22" s="659"/>
      <c r="AV22" s="659"/>
      <c r="AW22" s="658"/>
      <c r="AX22" s="658"/>
      <c r="AY22" s="659"/>
      <c r="AZ22" s="588"/>
      <c r="BA22" s="372">
        <v>46153</v>
      </c>
      <c r="BB22" s="376" t="s">
        <v>595</v>
      </c>
      <c r="BC22" s="34"/>
      <c r="BD22" s="34" t="s">
        <v>9</v>
      </c>
      <c r="BE22" s="360" t="s">
        <v>603</v>
      </c>
      <c r="BF22" s="34" t="s">
        <v>9</v>
      </c>
      <c r="BG22" s="34"/>
      <c r="BH22" s="570"/>
      <c r="BI22" s="34"/>
      <c r="BJ22" s="34" t="s">
        <v>9</v>
      </c>
      <c r="BK22" s="570"/>
      <c r="BL22" s="34"/>
      <c r="BM22" s="34" t="s">
        <v>9</v>
      </c>
      <c r="BN22" s="570"/>
      <c r="BO22" s="574"/>
      <c r="BP22" s="561"/>
    </row>
    <row r="23" spans="2:68" s="39" customFormat="1" ht="97.5" customHeight="1" x14ac:dyDescent="0.35">
      <c r="B23" s="575"/>
      <c r="C23" s="603"/>
      <c r="D23" s="618"/>
      <c r="E23" s="618"/>
      <c r="F23" s="618"/>
      <c r="G23" s="586"/>
      <c r="H23" s="618"/>
      <c r="I23" s="207" t="s">
        <v>604</v>
      </c>
      <c r="J23" s="141" t="s">
        <v>73</v>
      </c>
      <c r="K23" s="609"/>
      <c r="L23" s="586"/>
      <c r="M23" s="131" t="e">
        <f>VLOOKUP(L23,'[4]Datos Validacion'!$C$6:$D$10,2,0)</f>
        <v>#N/A</v>
      </c>
      <c r="N23" s="600"/>
      <c r="O23" s="177" t="e">
        <f>VLOOKUP(N23,'[4]Datos Validacion'!$E$6:$F$15,2,0)</f>
        <v>#N/A</v>
      </c>
      <c r="P23" s="598"/>
      <c r="Q23" s="76" t="s">
        <v>605</v>
      </c>
      <c r="R23" s="123" t="s">
        <v>606</v>
      </c>
      <c r="S23" s="118" t="s">
        <v>469</v>
      </c>
      <c r="T23" s="118" t="s">
        <v>607</v>
      </c>
      <c r="U23" s="118" t="s">
        <v>471</v>
      </c>
      <c r="V23" s="118" t="s">
        <v>608</v>
      </c>
      <c r="W23" s="223" t="s">
        <v>609</v>
      </c>
      <c r="X23" s="224" t="s">
        <v>605</v>
      </c>
      <c r="Y23" s="227" t="s">
        <v>474</v>
      </c>
      <c r="Z23" s="139">
        <f>IF(Y23='Eval Controles'!$C$30,'Eval Controles'!$D$30,IF(Y23='Eval Controles'!$C$31,'Eval Controles'!$D$31))</f>
        <v>15</v>
      </c>
      <c r="AA23" s="139" t="s">
        <v>84</v>
      </c>
      <c r="AB23" s="139">
        <f>IF(AA23='Eval Controles'!$C$32,'Eval Controles'!$D$32,IF(AA23='Eval Controles'!$C$33,'Eval Controles'!$D$33))</f>
        <v>15</v>
      </c>
      <c r="AC23" s="139" t="s">
        <v>475</v>
      </c>
      <c r="AD23" s="139">
        <f>IF(AC23='Eval Controles'!$C$34,'Eval Controles'!$D$34,IF(AC23='Eval Controles'!$C$35,'Eval Controles'!$D$35))</f>
        <v>15</v>
      </c>
      <c r="AE23" s="139" t="s">
        <v>87</v>
      </c>
      <c r="AF23" s="139">
        <f>IF(AE23='Eval Controles'!$C$36,'Eval Controles'!$D$36,IF(AE23='Eval Controles'!$C$37,'Eval Controles'!$D$37,IF(AE23='Eval Controles'!$C$38,'Eval Controles'!$D$38)))</f>
        <v>15</v>
      </c>
      <c r="AG23" s="139" t="s">
        <v>476</v>
      </c>
      <c r="AH23" s="139">
        <f>IF(AG23='Eval Controles'!$C$39,'Eval Controles'!$D$39,IF(AG23='Eval Controles'!$C$40,'Eval Controles'!$D$40))</f>
        <v>15</v>
      </c>
      <c r="AI23" s="139" t="s">
        <v>477</v>
      </c>
      <c r="AJ23" s="139">
        <f>IF(AI23='Eval Controles'!$C$41,'Eval Controles'!$D$41,IF(AI23='Eval Controles'!$C$42,'Eval Controles'!$D$42))</f>
        <v>15</v>
      </c>
      <c r="AK23" s="139" t="s">
        <v>478</v>
      </c>
      <c r="AL23" s="139">
        <f>IF(AK23='Eval Controles'!$C$43,'Eval Controles'!$D$43,IF(AK23='Eval Controles'!$C$44,'Eval Controles'!$D$44,IF(AK23='Eval Controles'!$C$45,'Eval Controles'!$D$45)))</f>
        <v>10</v>
      </c>
      <c r="AM23" s="133">
        <f t="shared" si="0"/>
        <v>100</v>
      </c>
      <c r="AN23" s="133" t="str">
        <f t="shared" si="1"/>
        <v>FUERTE</v>
      </c>
      <c r="AO23" s="139" t="s">
        <v>479</v>
      </c>
      <c r="AP23" s="133" t="str">
        <f>IF(AO23='Eval Controles'!$C$24,"FUERTE",IF(AO23='Eval Controles'!$C$25,"MODERADO",IF(AO23='Eval Controles'!$C$26,"DEBIL",)))</f>
        <v>FUERTE</v>
      </c>
      <c r="AQ23" s="133" t="s">
        <v>480</v>
      </c>
      <c r="AR23" s="139">
        <v>100</v>
      </c>
      <c r="AS23" s="603"/>
      <c r="AT23" s="647"/>
      <c r="AU23" s="647"/>
      <c r="AV23" s="647"/>
      <c r="AW23" s="657"/>
      <c r="AX23" s="657"/>
      <c r="AY23" s="647"/>
      <c r="AZ23" s="586"/>
      <c r="BA23" s="372">
        <v>46153</v>
      </c>
      <c r="BB23" s="376" t="s">
        <v>595</v>
      </c>
      <c r="BC23" s="34"/>
      <c r="BD23" s="34" t="s">
        <v>9</v>
      </c>
      <c r="BE23" s="360" t="s">
        <v>610</v>
      </c>
      <c r="BF23" s="34" t="s">
        <v>9</v>
      </c>
      <c r="BG23" s="34"/>
      <c r="BH23" s="571"/>
      <c r="BI23" s="34"/>
      <c r="BJ23" s="34" t="s">
        <v>9</v>
      </c>
      <c r="BK23" s="571"/>
      <c r="BL23" s="34"/>
      <c r="BM23" s="34" t="s">
        <v>9</v>
      </c>
      <c r="BN23" s="571"/>
      <c r="BO23" s="575"/>
      <c r="BP23" s="562"/>
    </row>
    <row r="24" spans="2:68" ht="254.5" customHeight="1" x14ac:dyDescent="0.3">
      <c r="B24" s="612" t="s">
        <v>457</v>
      </c>
      <c r="C24" s="613" t="s">
        <v>611</v>
      </c>
      <c r="D24" s="613" t="s">
        <v>612</v>
      </c>
      <c r="E24" s="613" t="s">
        <v>613</v>
      </c>
      <c r="F24" s="613" t="s">
        <v>614</v>
      </c>
      <c r="G24" s="585" t="s">
        <v>77</v>
      </c>
      <c r="H24" s="613" t="s">
        <v>615</v>
      </c>
      <c r="I24" s="123" t="s">
        <v>616</v>
      </c>
      <c r="J24" s="141" t="s">
        <v>73</v>
      </c>
      <c r="K24" s="585" t="s">
        <v>617</v>
      </c>
      <c r="L24" s="585" t="s">
        <v>79</v>
      </c>
      <c r="M24" s="131">
        <f>VLOOKUP(L24,'[4]Datos Validacion'!$C$6:$D$10,2,0)</f>
        <v>0.6</v>
      </c>
      <c r="N24" s="599" t="s">
        <v>502</v>
      </c>
      <c r="O24" s="177">
        <f>VLOOKUP(N24,'[4]Datos Validacion'!$E$6:$F$15,2,0)</f>
        <v>0.8</v>
      </c>
      <c r="P24" s="597" t="s">
        <v>82</v>
      </c>
      <c r="Q24" s="76" t="s">
        <v>618</v>
      </c>
      <c r="R24" s="123" t="s">
        <v>619</v>
      </c>
      <c r="S24" s="118" t="s">
        <v>469</v>
      </c>
      <c r="T24" s="118" t="s">
        <v>620</v>
      </c>
      <c r="U24" s="118" t="s">
        <v>471</v>
      </c>
      <c r="V24" s="118" t="s">
        <v>621</v>
      </c>
      <c r="W24" s="223" t="s">
        <v>622</v>
      </c>
      <c r="X24" s="224" t="s">
        <v>618</v>
      </c>
      <c r="Y24" s="227" t="s">
        <v>474</v>
      </c>
      <c r="Z24" s="139">
        <f>IF(Y24='Eval Controles'!$C$30,'Eval Controles'!$D$30,IF(Y24='Eval Controles'!$C$31,'Eval Controles'!$D$31))</f>
        <v>15</v>
      </c>
      <c r="AA24" s="139" t="s">
        <v>84</v>
      </c>
      <c r="AB24" s="139">
        <f>IF(AA24='Eval Controles'!$C$32,'Eval Controles'!$D$32,IF(AA24='Eval Controles'!$C$33,'Eval Controles'!$D$33))</f>
        <v>15</v>
      </c>
      <c r="AC24" s="139" t="s">
        <v>475</v>
      </c>
      <c r="AD24" s="139">
        <f>IF(AC24='Eval Controles'!$C$34,'Eval Controles'!$D$34,IF(AC24='Eval Controles'!$C$35,'Eval Controles'!$D$35))</f>
        <v>15</v>
      </c>
      <c r="AE24" s="139" t="s">
        <v>87</v>
      </c>
      <c r="AF24" s="139">
        <f>IF(AE24='Eval Controles'!$C$36,'Eval Controles'!$D$36,IF(AE24='Eval Controles'!$C$37,'Eval Controles'!$D$37,IF(AE24='Eval Controles'!$C$38,'Eval Controles'!$D$38)))</f>
        <v>15</v>
      </c>
      <c r="AG24" s="139" t="s">
        <v>476</v>
      </c>
      <c r="AH24" s="139">
        <f>IF(AG24='Eval Controles'!$C$39,'Eval Controles'!$D$39,IF(AG24='Eval Controles'!$C$40,'Eval Controles'!$D$40))</f>
        <v>15</v>
      </c>
      <c r="AI24" s="139" t="s">
        <v>477</v>
      </c>
      <c r="AJ24" s="139">
        <f>IF(AI24='Eval Controles'!$C$41,'Eval Controles'!$D$41,IF(AI24='Eval Controles'!$C$42,'Eval Controles'!$D$42))</f>
        <v>15</v>
      </c>
      <c r="AK24" s="139" t="s">
        <v>478</v>
      </c>
      <c r="AL24" s="139">
        <f>IF(AK24='Eval Controles'!$C$43,'Eval Controles'!$D$43,IF(AK24='Eval Controles'!$C$44,'Eval Controles'!$D$44,IF(AK24='Eval Controles'!$C$45,'Eval Controles'!$D$45)))</f>
        <v>10</v>
      </c>
      <c r="AM24" s="133">
        <f t="shared" si="0"/>
        <v>100</v>
      </c>
      <c r="AN24" s="133" t="str">
        <f t="shared" si="1"/>
        <v>FUERTE</v>
      </c>
      <c r="AO24" s="139" t="s">
        <v>479</v>
      </c>
      <c r="AP24" s="133" t="str">
        <f>IF(AO24='Eval Controles'!$C$24,"FUERTE",IF(AO24='Eval Controles'!$C$25,"MODERADO",IF(AO24='Eval Controles'!$C$26,"DEBIL",)))</f>
        <v>FUERTE</v>
      </c>
      <c r="AQ24" s="133" t="s">
        <v>480</v>
      </c>
      <c r="AR24" s="139">
        <v>100</v>
      </c>
      <c r="AS24" s="602">
        <f>AVERAGE(AR24:AR26)</f>
        <v>100</v>
      </c>
      <c r="AT24" s="646" t="s">
        <v>480</v>
      </c>
      <c r="AU24" s="646" t="s">
        <v>481</v>
      </c>
      <c r="AV24" s="646" t="s">
        <v>482</v>
      </c>
      <c r="AW24" s="656" t="s">
        <v>156</v>
      </c>
      <c r="AX24" s="656" t="s">
        <v>502</v>
      </c>
      <c r="AY24" s="646" t="s">
        <v>82</v>
      </c>
      <c r="AZ24" s="585" t="s">
        <v>95</v>
      </c>
      <c r="BA24" s="354">
        <v>46153</v>
      </c>
      <c r="BB24" s="352" t="s">
        <v>623</v>
      </c>
      <c r="BC24" s="212"/>
      <c r="BD24" s="212" t="s">
        <v>9</v>
      </c>
      <c r="BE24" s="352" t="s">
        <v>624</v>
      </c>
      <c r="BF24" s="212" t="s">
        <v>9</v>
      </c>
      <c r="BG24" s="212"/>
      <c r="BH24" s="352" t="s">
        <v>625</v>
      </c>
      <c r="BI24" s="212" t="s">
        <v>9</v>
      </c>
      <c r="BJ24" s="212"/>
      <c r="BK24" s="352" t="s">
        <v>626</v>
      </c>
      <c r="BL24" s="212"/>
      <c r="BM24" s="212" t="s">
        <v>9</v>
      </c>
      <c r="BN24" s="352" t="s">
        <v>627</v>
      </c>
      <c r="BO24" s="212"/>
      <c r="BP24" s="559" t="s">
        <v>1005</v>
      </c>
    </row>
    <row r="25" spans="2:68" ht="205" customHeight="1" x14ac:dyDescent="0.3">
      <c r="B25" s="574"/>
      <c r="C25" s="655"/>
      <c r="D25" s="655"/>
      <c r="E25" s="655"/>
      <c r="F25" s="655"/>
      <c r="G25" s="588"/>
      <c r="H25" s="655"/>
      <c r="I25" s="123" t="s">
        <v>628</v>
      </c>
      <c r="J25" s="141" t="s">
        <v>73</v>
      </c>
      <c r="K25" s="588"/>
      <c r="L25" s="588"/>
      <c r="M25" s="131" t="e">
        <f>VLOOKUP(L25,'[4]Datos Validacion'!$C$6:$D$10,2,0)</f>
        <v>#N/A</v>
      </c>
      <c r="N25" s="611"/>
      <c r="O25" s="177" t="e">
        <f>VLOOKUP(N25,'[4]Datos Validacion'!$E$6:$F$15,2,0)</f>
        <v>#N/A</v>
      </c>
      <c r="P25" s="610"/>
      <c r="Q25" s="76" t="s">
        <v>629</v>
      </c>
      <c r="R25" s="123" t="s">
        <v>630</v>
      </c>
      <c r="S25" s="118" t="s">
        <v>469</v>
      </c>
      <c r="T25" s="118" t="s">
        <v>620</v>
      </c>
      <c r="U25" s="118" t="s">
        <v>471</v>
      </c>
      <c r="V25" s="118" t="s">
        <v>621</v>
      </c>
      <c r="W25" s="223" t="s">
        <v>631</v>
      </c>
      <c r="X25" s="224" t="s">
        <v>629</v>
      </c>
      <c r="Y25" s="227" t="s">
        <v>474</v>
      </c>
      <c r="Z25" s="139">
        <f>IF(Y25='Eval Controles'!$C$30,'Eval Controles'!$D$30,IF(Y25='Eval Controles'!$C$31,'Eval Controles'!$D$31))</f>
        <v>15</v>
      </c>
      <c r="AA25" s="139" t="s">
        <v>84</v>
      </c>
      <c r="AB25" s="139">
        <f>IF(AA25='Eval Controles'!$C$32,'Eval Controles'!$D$32,IF(AA25='Eval Controles'!$C$33,'Eval Controles'!$D$33))</f>
        <v>15</v>
      </c>
      <c r="AC25" s="139" t="s">
        <v>475</v>
      </c>
      <c r="AD25" s="139">
        <f>IF(AC25='Eval Controles'!$C$34,'Eval Controles'!$D$34,IF(AC25='Eval Controles'!$C$35,'Eval Controles'!$D$35))</f>
        <v>15</v>
      </c>
      <c r="AE25" s="139" t="s">
        <v>87</v>
      </c>
      <c r="AF25" s="139">
        <f>IF(AE25='Eval Controles'!$C$36,'Eval Controles'!$D$36,IF(AE25='Eval Controles'!$C$37,'Eval Controles'!$D$37,IF(AE25='Eval Controles'!$C$38,'Eval Controles'!$D$38)))</f>
        <v>15</v>
      </c>
      <c r="AG25" s="139" t="s">
        <v>476</v>
      </c>
      <c r="AH25" s="139">
        <f>IF(AG25='Eval Controles'!$C$39,'Eval Controles'!$D$39,IF(AG25='Eval Controles'!$C$40,'Eval Controles'!$D$40))</f>
        <v>15</v>
      </c>
      <c r="AI25" s="139" t="s">
        <v>477</v>
      </c>
      <c r="AJ25" s="139">
        <f>IF(AI25='Eval Controles'!$C$41,'Eval Controles'!$D$41,IF(AI25='Eval Controles'!$C$42,'Eval Controles'!$D$42))</f>
        <v>15</v>
      </c>
      <c r="AK25" s="139" t="s">
        <v>478</v>
      </c>
      <c r="AL25" s="139">
        <f>IF(AK25='Eval Controles'!$C$43,'Eval Controles'!$D$43,IF(AK25='Eval Controles'!$C$44,'Eval Controles'!$D$44,IF(AK25='Eval Controles'!$C$45,'Eval Controles'!$D$45)))</f>
        <v>10</v>
      </c>
      <c r="AM25" s="133">
        <f t="shared" ref="AM25:AM30" si="2">SUM(Z25,AB25,AD25,AF25,AH25,AJ25,AL25)</f>
        <v>100</v>
      </c>
      <c r="AN25" s="133" t="str">
        <f t="shared" ref="AN25:AN30" si="3">IF(AM25&gt;=96,"FUERTE",IF(AM25&gt;=86,"MODERADO","DEBIL"))</f>
        <v>FUERTE</v>
      </c>
      <c r="AO25" s="139" t="s">
        <v>479</v>
      </c>
      <c r="AP25" s="133" t="str">
        <f>IF(AO25='Eval Controles'!$C$24,"FUERTE",IF(AO25='Eval Controles'!$C$25,"MODERADO",IF(AO25='Eval Controles'!$C$26,"DEBIL",)))</f>
        <v>FUERTE</v>
      </c>
      <c r="AQ25" s="133" t="s">
        <v>480</v>
      </c>
      <c r="AR25" s="139">
        <v>100</v>
      </c>
      <c r="AS25" s="606"/>
      <c r="AT25" s="659"/>
      <c r="AU25" s="659"/>
      <c r="AV25" s="659"/>
      <c r="AW25" s="658"/>
      <c r="AX25" s="658"/>
      <c r="AY25" s="659"/>
      <c r="AZ25" s="588"/>
      <c r="BA25" s="354">
        <v>46153</v>
      </c>
      <c r="BB25" s="352" t="s">
        <v>623</v>
      </c>
      <c r="BC25" s="212"/>
      <c r="BD25" s="212" t="s">
        <v>9</v>
      </c>
      <c r="BE25" s="352" t="s">
        <v>632</v>
      </c>
      <c r="BF25" s="212" t="s">
        <v>9</v>
      </c>
      <c r="BG25" s="212"/>
      <c r="BH25" s="352" t="s">
        <v>633</v>
      </c>
      <c r="BI25" s="212" t="s">
        <v>9</v>
      </c>
      <c r="BJ25" s="212"/>
      <c r="BK25" s="352" t="s">
        <v>626</v>
      </c>
      <c r="BL25" s="212"/>
      <c r="BM25" s="212" t="s">
        <v>9</v>
      </c>
      <c r="BN25" s="352" t="s">
        <v>634</v>
      </c>
      <c r="BO25" s="212"/>
      <c r="BP25" s="561"/>
    </row>
    <row r="26" spans="2:68" ht="200" customHeight="1" x14ac:dyDescent="0.3">
      <c r="B26" s="575"/>
      <c r="C26" s="614"/>
      <c r="D26" s="614"/>
      <c r="E26" s="614"/>
      <c r="F26" s="614"/>
      <c r="G26" s="586"/>
      <c r="H26" s="614"/>
      <c r="I26" s="123" t="s">
        <v>635</v>
      </c>
      <c r="J26" s="141" t="s">
        <v>73</v>
      </c>
      <c r="K26" s="586"/>
      <c r="L26" s="586"/>
      <c r="M26" s="131" t="e">
        <f>VLOOKUP(L26,'[4]Datos Validacion'!$C$6:$D$10,2,0)</f>
        <v>#N/A</v>
      </c>
      <c r="N26" s="600"/>
      <c r="O26" s="177" t="e">
        <f>VLOOKUP(N26,'[4]Datos Validacion'!$E$6:$F$15,2,0)</f>
        <v>#N/A</v>
      </c>
      <c r="P26" s="598"/>
      <c r="Q26" s="76" t="s">
        <v>636</v>
      </c>
      <c r="R26" s="123" t="s">
        <v>637</v>
      </c>
      <c r="S26" s="118" t="s">
        <v>469</v>
      </c>
      <c r="T26" s="118" t="s">
        <v>620</v>
      </c>
      <c r="U26" s="118" t="s">
        <v>471</v>
      </c>
      <c r="V26" s="118" t="s">
        <v>621</v>
      </c>
      <c r="W26" s="223" t="s">
        <v>638</v>
      </c>
      <c r="X26" s="224" t="s">
        <v>636</v>
      </c>
      <c r="Y26" s="227" t="s">
        <v>474</v>
      </c>
      <c r="Z26" s="139">
        <f>IF(Y26='Eval Controles'!$C$30,'Eval Controles'!$D$30,IF(Y26='Eval Controles'!$C$31,'Eval Controles'!$D$31))</f>
        <v>15</v>
      </c>
      <c r="AA26" s="139" t="s">
        <v>84</v>
      </c>
      <c r="AB26" s="139">
        <f>IF(AA26='Eval Controles'!$C$32,'Eval Controles'!$D$32,IF(AA26='Eval Controles'!$C$33,'Eval Controles'!$D$33))</f>
        <v>15</v>
      </c>
      <c r="AC26" s="139" t="s">
        <v>475</v>
      </c>
      <c r="AD26" s="139">
        <f>IF(AC26='Eval Controles'!$C$34,'Eval Controles'!$D$34,IF(AC26='Eval Controles'!$C$35,'Eval Controles'!$D$35))</f>
        <v>15</v>
      </c>
      <c r="AE26" s="139" t="s">
        <v>87</v>
      </c>
      <c r="AF26" s="139">
        <f>IF(AE26='Eval Controles'!$C$36,'Eval Controles'!$D$36,IF(AE26='Eval Controles'!$C$37,'Eval Controles'!$D$37,IF(AE26='Eval Controles'!$C$38,'Eval Controles'!$D$38)))</f>
        <v>15</v>
      </c>
      <c r="AG26" s="139" t="s">
        <v>476</v>
      </c>
      <c r="AH26" s="139">
        <f>IF(AG26='Eval Controles'!$C$39,'Eval Controles'!$D$39,IF(AG26='Eval Controles'!$C$40,'Eval Controles'!$D$40))</f>
        <v>15</v>
      </c>
      <c r="AI26" s="139" t="s">
        <v>477</v>
      </c>
      <c r="AJ26" s="139">
        <f>IF(AI26='Eval Controles'!$C$41,'Eval Controles'!$D$41,IF(AI26='Eval Controles'!$C$42,'Eval Controles'!$D$42))</f>
        <v>15</v>
      </c>
      <c r="AK26" s="139" t="s">
        <v>478</v>
      </c>
      <c r="AL26" s="139">
        <f>IF(AK26='Eval Controles'!$C$43,'Eval Controles'!$D$43,IF(AK26='Eval Controles'!$C$44,'Eval Controles'!$D$44,IF(AK26='Eval Controles'!$C$45,'Eval Controles'!$D$45)))</f>
        <v>10</v>
      </c>
      <c r="AM26" s="133">
        <f t="shared" si="2"/>
        <v>100</v>
      </c>
      <c r="AN26" s="133" t="str">
        <f t="shared" si="3"/>
        <v>FUERTE</v>
      </c>
      <c r="AO26" s="139" t="s">
        <v>479</v>
      </c>
      <c r="AP26" s="133" t="str">
        <f>IF(AO26='Eval Controles'!$C$24,"FUERTE",IF(AO26='Eval Controles'!$C$25,"MODERADO",IF(AO26='Eval Controles'!$C$26,"DEBIL",)))</f>
        <v>FUERTE</v>
      </c>
      <c r="AQ26" s="133" t="s">
        <v>480</v>
      </c>
      <c r="AR26" s="139">
        <v>100</v>
      </c>
      <c r="AS26" s="603"/>
      <c r="AT26" s="647"/>
      <c r="AU26" s="647"/>
      <c r="AV26" s="647"/>
      <c r="AW26" s="657"/>
      <c r="AX26" s="657"/>
      <c r="AY26" s="647"/>
      <c r="AZ26" s="586"/>
      <c r="BA26" s="354">
        <v>46153</v>
      </c>
      <c r="BB26" s="352" t="s">
        <v>623</v>
      </c>
      <c r="BC26" s="212"/>
      <c r="BD26" s="212" t="s">
        <v>9</v>
      </c>
      <c r="BE26" s="352" t="s">
        <v>639</v>
      </c>
      <c r="BF26" s="212" t="s">
        <v>9</v>
      </c>
      <c r="BG26" s="212"/>
      <c r="BH26" s="352" t="s">
        <v>640</v>
      </c>
      <c r="BI26" s="212" t="s">
        <v>9</v>
      </c>
      <c r="BJ26" s="212"/>
      <c r="BK26" s="352" t="s">
        <v>626</v>
      </c>
      <c r="BL26" s="212"/>
      <c r="BM26" s="212" t="s">
        <v>9</v>
      </c>
      <c r="BN26" s="352" t="s">
        <v>641</v>
      </c>
      <c r="BO26" s="212" t="s">
        <v>642</v>
      </c>
      <c r="BP26" s="562"/>
    </row>
    <row r="27" spans="2:68" ht="108.65" customHeight="1" x14ac:dyDescent="0.3">
      <c r="B27" s="612" t="s">
        <v>457</v>
      </c>
      <c r="C27" s="678" t="s">
        <v>643</v>
      </c>
      <c r="D27" s="617" t="s">
        <v>644</v>
      </c>
      <c r="E27" s="617" t="s">
        <v>645</v>
      </c>
      <c r="F27" s="617" t="s">
        <v>646</v>
      </c>
      <c r="G27" s="585" t="s">
        <v>77</v>
      </c>
      <c r="H27" s="617" t="s">
        <v>647</v>
      </c>
      <c r="I27" s="617" t="s">
        <v>648</v>
      </c>
      <c r="J27" s="585" t="s">
        <v>73</v>
      </c>
      <c r="K27" s="607" t="s">
        <v>649</v>
      </c>
      <c r="L27" s="585" t="s">
        <v>120</v>
      </c>
      <c r="M27" s="131">
        <f>VLOOKUP(L27,'[4]Datos Validacion'!$C$6:$D$10,2,0)</f>
        <v>0.4</v>
      </c>
      <c r="N27" s="599" t="s">
        <v>465</v>
      </c>
      <c r="O27" s="177">
        <f>VLOOKUP(N27,'[4]Datos Validacion'!$E$6:$F$15,2,0)</f>
        <v>1</v>
      </c>
      <c r="P27" s="597" t="s">
        <v>466</v>
      </c>
      <c r="Q27" s="76" t="s">
        <v>650</v>
      </c>
      <c r="R27" s="221" t="s">
        <v>651</v>
      </c>
      <c r="S27" s="118" t="s">
        <v>469</v>
      </c>
      <c r="T27" s="139" t="s">
        <v>652</v>
      </c>
      <c r="U27" s="139" t="s">
        <v>653</v>
      </c>
      <c r="V27" s="139" t="s">
        <v>472</v>
      </c>
      <c r="W27" s="225" t="s">
        <v>654</v>
      </c>
      <c r="X27" s="224" t="s">
        <v>650</v>
      </c>
      <c r="Y27" s="227" t="s">
        <v>474</v>
      </c>
      <c r="Z27" s="139">
        <f>IF(Y27='Eval Controles'!$C$30,'Eval Controles'!$D$30,IF(Y27='Eval Controles'!$C$31,'Eval Controles'!$D$31))</f>
        <v>15</v>
      </c>
      <c r="AA27" s="139" t="s">
        <v>84</v>
      </c>
      <c r="AB27" s="139">
        <f>IF(AA27='Eval Controles'!$C$32,'Eval Controles'!$D$32,IF(AA27='Eval Controles'!$C$33,'Eval Controles'!$D$33))</f>
        <v>15</v>
      </c>
      <c r="AC27" s="139" t="s">
        <v>475</v>
      </c>
      <c r="AD27" s="139">
        <f>IF(AC27='Eval Controles'!$C$34,'Eval Controles'!$D$34,IF(AC27='Eval Controles'!$C$35,'Eval Controles'!$D$35))</f>
        <v>15</v>
      </c>
      <c r="AE27" s="139" t="s">
        <v>87</v>
      </c>
      <c r="AF27" s="139">
        <f>IF(AE27='Eval Controles'!$C$36,'Eval Controles'!$D$36,IF(AE27='Eval Controles'!$C$37,'Eval Controles'!$D$37,IF(AE27='Eval Controles'!$C$38,'Eval Controles'!$D$38)))</f>
        <v>15</v>
      </c>
      <c r="AG27" s="139" t="s">
        <v>476</v>
      </c>
      <c r="AH27" s="139">
        <f>IF(AG27='Eval Controles'!$C$39,'Eval Controles'!$D$39,IF(AG27='Eval Controles'!$C$40,'Eval Controles'!$D$40))</f>
        <v>15</v>
      </c>
      <c r="AI27" s="139" t="s">
        <v>477</v>
      </c>
      <c r="AJ27" s="139">
        <f>IF(AI27='Eval Controles'!$C$41,'Eval Controles'!$D$41,IF(AI27='Eval Controles'!$C$42,'Eval Controles'!$D$42))</f>
        <v>15</v>
      </c>
      <c r="AK27" s="139" t="s">
        <v>478</v>
      </c>
      <c r="AL27" s="139">
        <f>IF(AK27='Eval Controles'!$C$43,'Eval Controles'!$D$43,IF(AK27='Eval Controles'!$C$44,'Eval Controles'!$D$44,IF(AK27='Eval Controles'!$C$45,'Eval Controles'!$D$45)))</f>
        <v>10</v>
      </c>
      <c r="AM27" s="133">
        <f t="shared" si="2"/>
        <v>100</v>
      </c>
      <c r="AN27" s="133" t="str">
        <f t="shared" si="3"/>
        <v>FUERTE</v>
      </c>
      <c r="AO27" s="139" t="s">
        <v>479</v>
      </c>
      <c r="AP27" s="133" t="str">
        <f>IF(AO27='Eval Controles'!$C$24,"FUERTE",IF(AO27='Eval Controles'!$C$25,"MODERADO",IF(AO27='Eval Controles'!$C$26,"DEBIL",)))</f>
        <v>FUERTE</v>
      </c>
      <c r="AQ27" s="133" t="s">
        <v>480</v>
      </c>
      <c r="AR27" s="133">
        <v>100</v>
      </c>
      <c r="AS27" s="646">
        <f>AVERAGE(AR27:AR30)</f>
        <v>100</v>
      </c>
      <c r="AT27" s="646" t="s">
        <v>480</v>
      </c>
      <c r="AU27" s="646" t="s">
        <v>481</v>
      </c>
      <c r="AV27" s="646" t="s">
        <v>482</v>
      </c>
      <c r="AW27" s="656" t="s">
        <v>156</v>
      </c>
      <c r="AX27" s="656" t="s">
        <v>594</v>
      </c>
      <c r="AY27" s="646" t="s">
        <v>466</v>
      </c>
      <c r="AZ27" s="585" t="s">
        <v>95</v>
      </c>
      <c r="BA27" s="319">
        <v>46153</v>
      </c>
      <c r="BB27" s="320" t="s">
        <v>655</v>
      </c>
      <c r="BC27" s="321" t="s">
        <v>315</v>
      </c>
      <c r="BD27" s="321" t="s">
        <v>9</v>
      </c>
      <c r="BE27" s="320" t="s">
        <v>656</v>
      </c>
      <c r="BF27" s="321" t="s">
        <v>9</v>
      </c>
      <c r="BG27" s="321" t="s">
        <v>315</v>
      </c>
      <c r="BH27" s="320" t="s">
        <v>657</v>
      </c>
      <c r="BI27" s="321" t="s">
        <v>315</v>
      </c>
      <c r="BJ27" s="321" t="s">
        <v>9</v>
      </c>
      <c r="BK27" s="322" t="s">
        <v>658</v>
      </c>
      <c r="BL27" s="321" t="s">
        <v>315</v>
      </c>
      <c r="BM27" s="321" t="s">
        <v>9</v>
      </c>
      <c r="BN27" s="320" t="s">
        <v>659</v>
      </c>
      <c r="BO27" s="320" t="s">
        <v>660</v>
      </c>
      <c r="BP27" s="559" t="s">
        <v>1006</v>
      </c>
    </row>
    <row r="28" spans="2:68" s="39" customFormat="1" ht="121.5" customHeight="1" x14ac:dyDescent="0.35">
      <c r="B28" s="574"/>
      <c r="C28" s="679"/>
      <c r="D28" s="660"/>
      <c r="E28" s="660"/>
      <c r="F28" s="660"/>
      <c r="G28" s="588"/>
      <c r="H28" s="660"/>
      <c r="I28" s="660"/>
      <c r="J28" s="588"/>
      <c r="K28" s="608"/>
      <c r="L28" s="588"/>
      <c r="M28" s="131" t="e">
        <f>VLOOKUP(L28,'[4]Datos Validacion'!$C$6:$D$10,2,0)</f>
        <v>#N/A</v>
      </c>
      <c r="N28" s="611"/>
      <c r="O28" s="177" t="e">
        <f>VLOOKUP(N28,'[4]Datos Validacion'!$E$6:$F$15,2,0)</f>
        <v>#N/A</v>
      </c>
      <c r="P28" s="610"/>
      <c r="Q28" s="76" t="s">
        <v>661</v>
      </c>
      <c r="R28" s="221" t="s">
        <v>662</v>
      </c>
      <c r="S28" s="118" t="s">
        <v>469</v>
      </c>
      <c r="T28" s="139" t="s">
        <v>652</v>
      </c>
      <c r="U28" s="139" t="s">
        <v>653</v>
      </c>
      <c r="V28" s="34" t="s">
        <v>472</v>
      </c>
      <c r="W28" s="225" t="s">
        <v>663</v>
      </c>
      <c r="X28" s="224" t="s">
        <v>661</v>
      </c>
      <c r="Y28" s="227" t="s">
        <v>474</v>
      </c>
      <c r="Z28" s="139">
        <f>IF(Y28='Eval Controles'!$C$30,'Eval Controles'!$D$30,IF(Y28='Eval Controles'!$C$31,'Eval Controles'!$D$31))</f>
        <v>15</v>
      </c>
      <c r="AA28" s="139" t="s">
        <v>84</v>
      </c>
      <c r="AB28" s="139">
        <f>IF(AA28='Eval Controles'!$C$32,'Eval Controles'!$D$32,IF(AA28='Eval Controles'!$C$33,'Eval Controles'!$D$33))</f>
        <v>15</v>
      </c>
      <c r="AC28" s="139" t="s">
        <v>475</v>
      </c>
      <c r="AD28" s="139">
        <f>IF(AC28='Eval Controles'!$C$34,'Eval Controles'!$D$34,IF(AC28='Eval Controles'!$C$35,'Eval Controles'!$D$35))</f>
        <v>15</v>
      </c>
      <c r="AE28" s="139" t="s">
        <v>87</v>
      </c>
      <c r="AF28" s="139">
        <f>IF(AE28='Eval Controles'!$C$36,'Eval Controles'!$D$36,IF(AE28='Eval Controles'!$C$37,'Eval Controles'!$D$37,IF(AE28='Eval Controles'!$C$38,'Eval Controles'!$D$38)))</f>
        <v>15</v>
      </c>
      <c r="AG28" s="139" t="s">
        <v>476</v>
      </c>
      <c r="AH28" s="139">
        <f>IF(AG28='Eval Controles'!$C$39,'Eval Controles'!$D$39,IF(AG28='Eval Controles'!$C$40,'Eval Controles'!$D$40))</f>
        <v>15</v>
      </c>
      <c r="AI28" s="139" t="s">
        <v>477</v>
      </c>
      <c r="AJ28" s="139">
        <f>IF(AI28='Eval Controles'!$C$41,'Eval Controles'!$D$41,IF(AI28='Eval Controles'!$C$42,'Eval Controles'!$D$42))</f>
        <v>15</v>
      </c>
      <c r="AK28" s="139" t="s">
        <v>478</v>
      </c>
      <c r="AL28" s="139">
        <f>IF(AK28='Eval Controles'!$C$43,'Eval Controles'!$D$43,IF(AK28='Eval Controles'!$C$44,'Eval Controles'!$D$44,IF(AK28='Eval Controles'!$C$45,'Eval Controles'!$D$45)))</f>
        <v>10</v>
      </c>
      <c r="AM28" s="133">
        <f t="shared" si="2"/>
        <v>100</v>
      </c>
      <c r="AN28" s="133" t="str">
        <f t="shared" si="3"/>
        <v>FUERTE</v>
      </c>
      <c r="AO28" s="139" t="s">
        <v>479</v>
      </c>
      <c r="AP28" s="133" t="str">
        <f>IF(AO28='Eval Controles'!$C$24,"FUERTE",IF(AO28='Eval Controles'!$C$25,"MODERADO",IF(AO28='Eval Controles'!$C$26,"DEBIL",)))</f>
        <v>FUERTE</v>
      </c>
      <c r="AQ28" s="133" t="s">
        <v>480</v>
      </c>
      <c r="AR28" s="133">
        <v>100</v>
      </c>
      <c r="AS28" s="659"/>
      <c r="AT28" s="659"/>
      <c r="AU28" s="659"/>
      <c r="AV28" s="659"/>
      <c r="AW28" s="658"/>
      <c r="AX28" s="658"/>
      <c r="AY28" s="659"/>
      <c r="AZ28" s="588"/>
      <c r="BA28" s="323">
        <v>46153</v>
      </c>
      <c r="BB28" s="324" t="s">
        <v>655</v>
      </c>
      <c r="BC28" s="325" t="s">
        <v>315</v>
      </c>
      <c r="BD28" s="325" t="s">
        <v>9</v>
      </c>
      <c r="BE28" s="324" t="s">
        <v>656</v>
      </c>
      <c r="BF28" s="325" t="s">
        <v>9</v>
      </c>
      <c r="BG28" s="325" t="s">
        <v>315</v>
      </c>
      <c r="BH28" s="324" t="s">
        <v>657</v>
      </c>
      <c r="BI28" s="325" t="s">
        <v>315</v>
      </c>
      <c r="BJ28" s="325" t="s">
        <v>9</v>
      </c>
      <c r="BK28" s="326" t="s">
        <v>658</v>
      </c>
      <c r="BL28" s="325" t="s">
        <v>315</v>
      </c>
      <c r="BM28" s="325" t="s">
        <v>9</v>
      </c>
      <c r="BN28" s="324" t="s">
        <v>659</v>
      </c>
      <c r="BO28" s="324" t="s">
        <v>660</v>
      </c>
      <c r="BP28" s="561"/>
    </row>
    <row r="29" spans="2:68" s="39" customFormat="1" ht="99.65" customHeight="1" x14ac:dyDescent="0.35">
      <c r="B29" s="574"/>
      <c r="C29" s="679"/>
      <c r="D29" s="660"/>
      <c r="E29" s="660"/>
      <c r="F29" s="660"/>
      <c r="G29" s="588"/>
      <c r="H29" s="660"/>
      <c r="I29" s="660"/>
      <c r="J29" s="588"/>
      <c r="K29" s="608"/>
      <c r="L29" s="588"/>
      <c r="M29" s="131" t="e">
        <f>VLOOKUP(L29,'[4]Datos Validacion'!$C$6:$D$10,2,0)</f>
        <v>#N/A</v>
      </c>
      <c r="N29" s="611"/>
      <c r="O29" s="177" t="e">
        <f>VLOOKUP(N29,'[4]Datos Validacion'!$E$6:$F$15,2,0)</f>
        <v>#N/A</v>
      </c>
      <c r="P29" s="610"/>
      <c r="Q29" s="76" t="s">
        <v>664</v>
      </c>
      <c r="R29" s="134" t="s">
        <v>665</v>
      </c>
      <c r="S29" s="118" t="s">
        <v>469</v>
      </c>
      <c r="T29" s="139" t="s">
        <v>666</v>
      </c>
      <c r="U29" s="139" t="s">
        <v>653</v>
      </c>
      <c r="V29" s="139" t="s">
        <v>667</v>
      </c>
      <c r="W29" s="225" t="s">
        <v>668</v>
      </c>
      <c r="X29" s="224" t="s">
        <v>664</v>
      </c>
      <c r="Y29" s="227" t="s">
        <v>474</v>
      </c>
      <c r="Z29" s="139">
        <f>IF(Y29='Eval Controles'!$C$30,'Eval Controles'!$D$30,IF(Y29='Eval Controles'!$C$31,'Eval Controles'!$D$31))</f>
        <v>15</v>
      </c>
      <c r="AA29" s="139" t="s">
        <v>84</v>
      </c>
      <c r="AB29" s="139">
        <f>IF(AA29='Eval Controles'!$C$32,'Eval Controles'!$D$32,IF(AA29='Eval Controles'!$C$33,'Eval Controles'!$D$33))</f>
        <v>15</v>
      </c>
      <c r="AC29" s="139" t="s">
        <v>475</v>
      </c>
      <c r="AD29" s="139">
        <f>IF(AC29='Eval Controles'!$C$34,'Eval Controles'!$D$34,IF(AC29='Eval Controles'!$C$35,'Eval Controles'!$D$35))</f>
        <v>15</v>
      </c>
      <c r="AE29" s="139" t="s">
        <v>87</v>
      </c>
      <c r="AF29" s="139">
        <f>IF(AE29='Eval Controles'!$C$36,'Eval Controles'!$D$36,IF(AE29='Eval Controles'!$C$37,'Eval Controles'!$D$37,IF(AE29='Eval Controles'!$C$38,'Eval Controles'!$D$38)))</f>
        <v>15</v>
      </c>
      <c r="AG29" s="139" t="s">
        <v>476</v>
      </c>
      <c r="AH29" s="139">
        <f>IF(AG29='Eval Controles'!$C$39,'Eval Controles'!$D$39,IF(AG29='Eval Controles'!$C$40,'Eval Controles'!$D$40))</f>
        <v>15</v>
      </c>
      <c r="AI29" s="139" t="s">
        <v>477</v>
      </c>
      <c r="AJ29" s="139">
        <f>IF(AI29='Eval Controles'!$C$41,'Eval Controles'!$D$41,IF(AI29='Eval Controles'!$C$42,'Eval Controles'!$D$42))</f>
        <v>15</v>
      </c>
      <c r="AK29" s="139" t="s">
        <v>478</v>
      </c>
      <c r="AL29" s="139">
        <f>IF(AK29='Eval Controles'!$C$43,'Eval Controles'!$D$43,IF(AK29='Eval Controles'!$C$44,'Eval Controles'!$D$44,IF(AK29='Eval Controles'!$C$45,'Eval Controles'!$D$45)))</f>
        <v>10</v>
      </c>
      <c r="AM29" s="133">
        <f t="shared" si="2"/>
        <v>100</v>
      </c>
      <c r="AN29" s="133" t="str">
        <f t="shared" si="3"/>
        <v>FUERTE</v>
      </c>
      <c r="AO29" s="139" t="s">
        <v>479</v>
      </c>
      <c r="AP29" s="133" t="str">
        <f>IF(AO29='Eval Controles'!$C$24,"FUERTE",IF(AO29='Eval Controles'!$C$25,"MODERADO",IF(AO29='Eval Controles'!$C$26,"DEBIL",)))</f>
        <v>FUERTE</v>
      </c>
      <c r="AQ29" s="133" t="s">
        <v>480</v>
      </c>
      <c r="AR29" s="133">
        <v>100</v>
      </c>
      <c r="AS29" s="659"/>
      <c r="AT29" s="659"/>
      <c r="AU29" s="659"/>
      <c r="AV29" s="659"/>
      <c r="AW29" s="658"/>
      <c r="AX29" s="658"/>
      <c r="AY29" s="659"/>
      <c r="AZ29" s="588"/>
      <c r="BA29" s="323">
        <v>46153</v>
      </c>
      <c r="BB29" s="327" t="s">
        <v>669</v>
      </c>
      <c r="BC29" s="325" t="s">
        <v>315</v>
      </c>
      <c r="BD29" s="325" t="s">
        <v>9</v>
      </c>
      <c r="BE29" s="327" t="s">
        <v>670</v>
      </c>
      <c r="BF29" s="325" t="s">
        <v>9</v>
      </c>
      <c r="BG29" s="325" t="s">
        <v>315</v>
      </c>
      <c r="BH29" s="327" t="s">
        <v>671</v>
      </c>
      <c r="BI29" s="325" t="s">
        <v>315</v>
      </c>
      <c r="BJ29" s="325" t="s">
        <v>9</v>
      </c>
      <c r="BK29" s="327" t="s">
        <v>672</v>
      </c>
      <c r="BL29" s="325" t="s">
        <v>315</v>
      </c>
      <c r="BM29" s="325" t="s">
        <v>9</v>
      </c>
      <c r="BN29" s="327" t="s">
        <v>673</v>
      </c>
      <c r="BO29" s="324" t="s">
        <v>674</v>
      </c>
      <c r="BP29" s="561"/>
    </row>
    <row r="30" spans="2:68" ht="99.65" customHeight="1" x14ac:dyDescent="0.3">
      <c r="B30" s="575"/>
      <c r="C30" s="680"/>
      <c r="D30" s="618"/>
      <c r="E30" s="618"/>
      <c r="F30" s="618"/>
      <c r="G30" s="586"/>
      <c r="H30" s="618"/>
      <c r="I30" s="618"/>
      <c r="J30" s="586"/>
      <c r="K30" s="609"/>
      <c r="L30" s="586"/>
      <c r="M30" s="131" t="e">
        <f>VLOOKUP(L30,'[4]Datos Validacion'!$C$6:$D$10,2,0)</f>
        <v>#N/A</v>
      </c>
      <c r="N30" s="600"/>
      <c r="O30" s="177" t="e">
        <f>VLOOKUP(N30,'[4]Datos Validacion'!$E$6:$F$15,2,0)</f>
        <v>#N/A</v>
      </c>
      <c r="P30" s="598"/>
      <c r="Q30" s="76" t="s">
        <v>675</v>
      </c>
      <c r="R30" s="123" t="s">
        <v>676</v>
      </c>
      <c r="S30" s="118" t="s">
        <v>469</v>
      </c>
      <c r="T30" s="139" t="s">
        <v>666</v>
      </c>
      <c r="U30" s="139" t="s">
        <v>653</v>
      </c>
      <c r="V30" s="139" t="s">
        <v>472</v>
      </c>
      <c r="W30" s="225" t="s">
        <v>677</v>
      </c>
      <c r="X30" s="229" t="s">
        <v>675</v>
      </c>
      <c r="Y30" s="227" t="s">
        <v>474</v>
      </c>
      <c r="Z30" s="139">
        <f>IF(Y30='Eval Controles'!$C$30,'Eval Controles'!$D$30,IF(Y30='Eval Controles'!$C$31,'Eval Controles'!$D$31))</f>
        <v>15</v>
      </c>
      <c r="AA30" s="139" t="s">
        <v>84</v>
      </c>
      <c r="AB30" s="139">
        <f>IF(AA30='Eval Controles'!$C$32,'Eval Controles'!$D$32,IF(AA30='Eval Controles'!$C$33,'Eval Controles'!$D$33))</f>
        <v>15</v>
      </c>
      <c r="AC30" s="139" t="s">
        <v>475</v>
      </c>
      <c r="AD30" s="139">
        <f>IF(AC30='Eval Controles'!$C$34,'Eval Controles'!$D$34,IF(AC30='Eval Controles'!$C$35,'Eval Controles'!$D$35))</f>
        <v>15</v>
      </c>
      <c r="AE30" s="139" t="s">
        <v>87</v>
      </c>
      <c r="AF30" s="139">
        <f>IF(AE30='Eval Controles'!$C$36,'Eval Controles'!$D$36,IF(AE30='Eval Controles'!$C$37,'Eval Controles'!$D$37,IF(AE30='Eval Controles'!$C$38,'Eval Controles'!$D$38)))</f>
        <v>15</v>
      </c>
      <c r="AG30" s="139" t="s">
        <v>476</v>
      </c>
      <c r="AH30" s="139">
        <f>IF(AG30='Eval Controles'!$C$39,'Eval Controles'!$D$39,IF(AG30='Eval Controles'!$C$40,'Eval Controles'!$D$40))</f>
        <v>15</v>
      </c>
      <c r="AI30" s="139" t="s">
        <v>477</v>
      </c>
      <c r="AJ30" s="139">
        <f>IF(AI30='Eval Controles'!$C$41,'Eval Controles'!$D$41,IF(AI30='Eval Controles'!$C$42,'Eval Controles'!$D$42))</f>
        <v>15</v>
      </c>
      <c r="AK30" s="139" t="s">
        <v>478</v>
      </c>
      <c r="AL30" s="139">
        <f>IF(AK30='Eval Controles'!$C$43,'Eval Controles'!$D$43,IF(AK30='Eval Controles'!$C$44,'Eval Controles'!$D$44,IF(AK30='Eval Controles'!$C$45,'Eval Controles'!$D$45)))</f>
        <v>10</v>
      </c>
      <c r="AM30" s="133">
        <f t="shared" si="2"/>
        <v>100</v>
      </c>
      <c r="AN30" s="133" t="str">
        <f t="shared" si="3"/>
        <v>FUERTE</v>
      </c>
      <c r="AO30" s="139" t="s">
        <v>479</v>
      </c>
      <c r="AP30" s="133" t="str">
        <f>IF(AO30='Eval Controles'!$C$24,"FUERTE",IF(AO30='Eval Controles'!$C$25,"MODERADO",IF(AO30='Eval Controles'!$C$26,"DEBIL",)))</f>
        <v>FUERTE</v>
      </c>
      <c r="AQ30" s="133" t="s">
        <v>480</v>
      </c>
      <c r="AR30" s="133">
        <v>100</v>
      </c>
      <c r="AS30" s="647"/>
      <c r="AT30" s="647"/>
      <c r="AU30" s="647"/>
      <c r="AV30" s="647"/>
      <c r="AW30" s="657"/>
      <c r="AX30" s="657"/>
      <c r="AY30" s="647"/>
      <c r="AZ30" s="586"/>
      <c r="BA30" s="319">
        <v>46153</v>
      </c>
      <c r="BB30" s="349" t="s">
        <v>678</v>
      </c>
      <c r="BC30" s="321" t="s">
        <v>315</v>
      </c>
      <c r="BD30" s="321" t="s">
        <v>9</v>
      </c>
      <c r="BE30" s="320" t="s">
        <v>656</v>
      </c>
      <c r="BF30" s="321" t="s">
        <v>9</v>
      </c>
      <c r="BG30" s="321" t="s">
        <v>315</v>
      </c>
      <c r="BH30" s="320" t="s">
        <v>657</v>
      </c>
      <c r="BI30" s="321" t="s">
        <v>315</v>
      </c>
      <c r="BJ30" s="321" t="s">
        <v>9</v>
      </c>
      <c r="BK30" s="322" t="s">
        <v>658</v>
      </c>
      <c r="BL30" s="321" t="s">
        <v>315</v>
      </c>
      <c r="BM30" s="321" t="s">
        <v>9</v>
      </c>
      <c r="BN30" s="320" t="s">
        <v>659</v>
      </c>
      <c r="BO30" s="320" t="s">
        <v>679</v>
      </c>
      <c r="BP30" s="562"/>
    </row>
    <row r="31" spans="2:68" ht="120" customHeight="1" x14ac:dyDescent="0.3">
      <c r="B31" s="612" t="s">
        <v>457</v>
      </c>
      <c r="C31" s="613" t="s">
        <v>680</v>
      </c>
      <c r="D31" s="585" t="s">
        <v>681</v>
      </c>
      <c r="E31" s="585" t="s">
        <v>682</v>
      </c>
      <c r="F31" s="585" t="s">
        <v>683</v>
      </c>
      <c r="G31" s="585" t="s">
        <v>77</v>
      </c>
      <c r="H31" s="617" t="s">
        <v>684</v>
      </c>
      <c r="I31" s="213" t="s">
        <v>685</v>
      </c>
      <c r="J31" s="141" t="s">
        <v>73</v>
      </c>
      <c r="K31" s="585" t="s">
        <v>686</v>
      </c>
      <c r="L31" s="585" t="s">
        <v>156</v>
      </c>
      <c r="M31" s="131">
        <f>VLOOKUP(L31,'[4]Datos Validacion'!$C$6:$D$10,2,0)</f>
        <v>0.2</v>
      </c>
      <c r="N31" s="599" t="s">
        <v>502</v>
      </c>
      <c r="O31" s="177">
        <f>VLOOKUP(N31,'[4]Datos Validacion'!$E$6:$F$15,2,0)</f>
        <v>0.8</v>
      </c>
      <c r="P31" s="597" t="s">
        <v>82</v>
      </c>
      <c r="Q31" s="133" t="s">
        <v>687</v>
      </c>
      <c r="R31" s="134" t="s">
        <v>688</v>
      </c>
      <c r="S31" s="139" t="s">
        <v>469</v>
      </c>
      <c r="T31" s="139" t="s">
        <v>689</v>
      </c>
      <c r="U31" s="139" t="s">
        <v>653</v>
      </c>
      <c r="V31" s="139" t="s">
        <v>472</v>
      </c>
      <c r="W31" s="225"/>
      <c r="X31" s="224" t="s">
        <v>687</v>
      </c>
      <c r="Y31" s="227" t="s">
        <v>474</v>
      </c>
      <c r="Z31" s="139">
        <f>IF(Y31='Eval Controles'!$C$30,'Eval Controles'!$D$30,IF(Y31='Eval Controles'!$C$31,'Eval Controles'!$D$31))</f>
        <v>15</v>
      </c>
      <c r="AA31" s="139" t="s">
        <v>84</v>
      </c>
      <c r="AB31" s="139">
        <f>IF(AA31='Eval Controles'!$C$32,'Eval Controles'!$D$32,IF(AA31='Eval Controles'!$C$33,'Eval Controles'!$D$33))</f>
        <v>15</v>
      </c>
      <c r="AC31" s="139" t="s">
        <v>475</v>
      </c>
      <c r="AD31" s="139">
        <f>IF(AC31='Eval Controles'!$C$34,'Eval Controles'!$D$34,IF(AC31='Eval Controles'!$C$35,'Eval Controles'!$D$35))</f>
        <v>15</v>
      </c>
      <c r="AE31" s="139" t="s">
        <v>87</v>
      </c>
      <c r="AF31" s="139">
        <f>IF(AE31='Eval Controles'!$C$36,'Eval Controles'!$D$36,IF(AE31='Eval Controles'!$C$37,'Eval Controles'!$D$37,IF(AE31='Eval Controles'!$C$38,'Eval Controles'!$D$38)))</f>
        <v>15</v>
      </c>
      <c r="AG31" s="139" t="s">
        <v>476</v>
      </c>
      <c r="AH31" s="139">
        <f>IF(AG31='Eval Controles'!$C$39,'Eval Controles'!$D$39,IF(AG31='Eval Controles'!$C$40,'Eval Controles'!$D$40))</f>
        <v>15</v>
      </c>
      <c r="AI31" s="139" t="s">
        <v>477</v>
      </c>
      <c r="AJ31" s="139">
        <f>IF(AI31='Eval Controles'!$C$41,'Eval Controles'!$D$41,IF(AI31='Eval Controles'!$C$42,'Eval Controles'!$D$42))</f>
        <v>15</v>
      </c>
      <c r="AK31" s="139" t="s">
        <v>478</v>
      </c>
      <c r="AL31" s="139">
        <f>IF(AK31='Eval Controles'!$C$43,'Eval Controles'!$D$43,IF(AK31='Eval Controles'!$C$44,'Eval Controles'!$D$44,IF(AK31='Eval Controles'!$C$45,'Eval Controles'!$D$45)))</f>
        <v>10</v>
      </c>
      <c r="AM31" s="133">
        <f>SUM(Z31,AB31,AD31,AF31,AH31,AJ31,AL31)</f>
        <v>100</v>
      </c>
      <c r="AN31" s="133" t="str">
        <f>IF(AM31&gt;=96,"FUERTE",IF(AM31&gt;=86,"MODERADO","DEBIL"))</f>
        <v>FUERTE</v>
      </c>
      <c r="AO31" s="139" t="s">
        <v>479</v>
      </c>
      <c r="AP31" s="133" t="str">
        <f>IF(AO31='Eval Controles'!$C$24,"FUERTE",IF(AO31='Eval Controles'!$C$25,"MODERADO",IF(AO31='Eval Controles'!$C$26,"DEBIL",)))</f>
        <v>FUERTE</v>
      </c>
      <c r="AQ31" s="174" t="s">
        <v>480</v>
      </c>
      <c r="AR31" s="133">
        <v>100</v>
      </c>
      <c r="AS31" s="602">
        <f>AVERAGE(AR31:AR32)</f>
        <v>100</v>
      </c>
      <c r="AT31" s="646" t="s">
        <v>480</v>
      </c>
      <c r="AU31" s="602" t="s">
        <v>481</v>
      </c>
      <c r="AV31" s="602" t="s">
        <v>690</v>
      </c>
      <c r="AW31" s="656" t="s">
        <v>156</v>
      </c>
      <c r="AX31" s="656" t="s">
        <v>330</v>
      </c>
      <c r="AY31" s="646" t="s">
        <v>330</v>
      </c>
      <c r="AZ31" s="585" t="s">
        <v>95</v>
      </c>
      <c r="BA31" s="580">
        <v>46150</v>
      </c>
      <c r="BB31" s="582" t="s">
        <v>691</v>
      </c>
      <c r="BC31" s="584" t="s">
        <v>315</v>
      </c>
      <c r="BD31" s="578" t="s">
        <v>9</v>
      </c>
      <c r="BE31" s="578" t="s">
        <v>692</v>
      </c>
      <c r="BF31" s="578" t="s">
        <v>9</v>
      </c>
      <c r="BG31" s="576" t="s">
        <v>315</v>
      </c>
      <c r="BH31" s="578" t="s">
        <v>693</v>
      </c>
      <c r="BI31" s="578" t="s">
        <v>9</v>
      </c>
      <c r="BJ31" s="576" t="s">
        <v>315</v>
      </c>
      <c r="BK31" s="578" t="s">
        <v>694</v>
      </c>
      <c r="BL31" s="576" t="s">
        <v>315</v>
      </c>
      <c r="BM31" s="578" t="s">
        <v>9</v>
      </c>
      <c r="BN31" s="578" t="s">
        <v>695</v>
      </c>
      <c r="BO31" s="578" t="s">
        <v>696</v>
      </c>
      <c r="BP31" s="559" t="s">
        <v>1000</v>
      </c>
    </row>
    <row r="32" spans="2:68" s="39" customFormat="1" ht="120" customHeight="1" x14ac:dyDescent="0.35">
      <c r="B32" s="575"/>
      <c r="C32" s="614"/>
      <c r="D32" s="586"/>
      <c r="E32" s="586"/>
      <c r="F32" s="586"/>
      <c r="G32" s="586"/>
      <c r="H32" s="618"/>
      <c r="I32" s="213" t="s">
        <v>697</v>
      </c>
      <c r="J32" s="141" t="s">
        <v>698</v>
      </c>
      <c r="K32" s="586"/>
      <c r="L32" s="586"/>
      <c r="M32" s="131" t="e">
        <f>VLOOKUP(L32,'[4]Datos Validacion'!$C$6:$D$10,2,0)</f>
        <v>#N/A</v>
      </c>
      <c r="N32" s="600"/>
      <c r="O32" s="177" t="e">
        <f>VLOOKUP(N32,'[4]Datos Validacion'!$E$6:$F$15,2,0)</f>
        <v>#N/A</v>
      </c>
      <c r="P32" s="598"/>
      <c r="Q32" s="133" t="s">
        <v>699</v>
      </c>
      <c r="R32" s="123" t="s">
        <v>700</v>
      </c>
      <c r="S32" s="139" t="s">
        <v>469</v>
      </c>
      <c r="T32" s="139" t="s">
        <v>701</v>
      </c>
      <c r="U32" s="139" t="s">
        <v>653</v>
      </c>
      <c r="V32" s="139" t="s">
        <v>472</v>
      </c>
      <c r="W32" s="225"/>
      <c r="X32" s="224" t="s">
        <v>699</v>
      </c>
      <c r="Y32" s="227" t="s">
        <v>474</v>
      </c>
      <c r="Z32" s="139">
        <f>IF(Y32='Eval Controles'!$C$30,'Eval Controles'!$D$30,IF(Y32='Eval Controles'!$C$31,'Eval Controles'!$D$31))</f>
        <v>15</v>
      </c>
      <c r="AA32" s="139" t="s">
        <v>84</v>
      </c>
      <c r="AB32" s="139">
        <f>IF(AA32='Eval Controles'!$C$32,'Eval Controles'!$D$32,IF(AA32='Eval Controles'!$C$33,'Eval Controles'!$D$33))</f>
        <v>15</v>
      </c>
      <c r="AC32" s="139" t="s">
        <v>475</v>
      </c>
      <c r="AD32" s="139">
        <f>IF(AC32='Eval Controles'!$C$34,'Eval Controles'!$D$34,IF(AC32='Eval Controles'!$C$35,'Eval Controles'!$D$35))</f>
        <v>15</v>
      </c>
      <c r="AE32" s="139" t="s">
        <v>87</v>
      </c>
      <c r="AF32" s="139">
        <f>IF(AE32='Eval Controles'!$C$36,'Eval Controles'!$D$36,IF(AE32='Eval Controles'!$C$37,'Eval Controles'!$D$37,IF(AE32='Eval Controles'!$C$38,'Eval Controles'!$D$38)))</f>
        <v>15</v>
      </c>
      <c r="AG32" s="139" t="s">
        <v>476</v>
      </c>
      <c r="AH32" s="139">
        <f>IF(AG32='Eval Controles'!$C$39,'Eval Controles'!$D$39,IF(AG32='Eval Controles'!$C$40,'Eval Controles'!$D$40))</f>
        <v>15</v>
      </c>
      <c r="AI32" s="139" t="s">
        <v>477</v>
      </c>
      <c r="AJ32" s="139">
        <f>IF(AI32='Eval Controles'!$C$41,'Eval Controles'!$D$41,IF(AI32='Eval Controles'!$C$42,'Eval Controles'!$D$42))</f>
        <v>15</v>
      </c>
      <c r="AK32" s="139" t="s">
        <v>478</v>
      </c>
      <c r="AL32" s="139">
        <f>IF(AK32='Eval Controles'!$C$43,'Eval Controles'!$D$43,IF(AK32='Eval Controles'!$C$44,'Eval Controles'!$D$44,IF(AK32='Eval Controles'!$C$45,'Eval Controles'!$D$45)))</f>
        <v>10</v>
      </c>
      <c r="AM32" s="133">
        <f>SUM(Z32,AB32,AD32,AF32,AH32,AJ32,AL32)</f>
        <v>100</v>
      </c>
      <c r="AN32" s="133" t="str">
        <f>IF(AM32&gt;=96,"FUERTE",IF(AM32&gt;=86,"MODERADO","DEBIL"))</f>
        <v>FUERTE</v>
      </c>
      <c r="AO32" s="139" t="s">
        <v>479</v>
      </c>
      <c r="AP32" s="133" t="str">
        <f>IF(AO32='Eval Controles'!$C$24,"FUERTE",IF(AO32='Eval Controles'!$C$25,"MODERADO",IF(AO32='Eval Controles'!$C$26,"DEBIL",)))</f>
        <v>FUERTE</v>
      </c>
      <c r="AQ32" s="76" t="s">
        <v>480</v>
      </c>
      <c r="AR32" s="133">
        <v>100</v>
      </c>
      <c r="AS32" s="603"/>
      <c r="AT32" s="647"/>
      <c r="AU32" s="603"/>
      <c r="AV32" s="603"/>
      <c r="AW32" s="657"/>
      <c r="AX32" s="657"/>
      <c r="AY32" s="647"/>
      <c r="AZ32" s="586"/>
      <c r="BA32" s="581"/>
      <c r="BB32" s="583"/>
      <c r="BC32" s="581"/>
      <c r="BD32" s="579"/>
      <c r="BE32" s="579"/>
      <c r="BF32" s="579"/>
      <c r="BG32" s="577"/>
      <c r="BH32" s="579"/>
      <c r="BI32" s="579"/>
      <c r="BJ32" s="577"/>
      <c r="BK32" s="579"/>
      <c r="BL32" s="577"/>
      <c r="BM32" s="579"/>
      <c r="BN32" s="579"/>
      <c r="BO32" s="579"/>
      <c r="BP32" s="560"/>
    </row>
    <row r="33" spans="2:68" s="39" customFormat="1" ht="58.5" hidden="1" customHeight="1" x14ac:dyDescent="0.35">
      <c r="B33" s="184"/>
      <c r="C33" s="138"/>
      <c r="D33" s="138"/>
      <c r="E33" s="138"/>
      <c r="F33" s="138"/>
      <c r="G33" s="141"/>
      <c r="H33" s="137"/>
      <c r="I33" s="134"/>
      <c r="J33" s="141"/>
      <c r="K33" s="122"/>
      <c r="L33" s="135"/>
      <c r="M33" s="131" t="e">
        <f>VLOOKUP(L33,'[4]Datos Validacion'!$C$6:$D$10,2,0)</f>
        <v>#N/A</v>
      </c>
      <c r="N33" s="136"/>
      <c r="O33" s="177" t="e">
        <f>VLOOKUP(N33,'[4]Datos Validacion'!$E$6:$F$15,2,0)</f>
        <v>#N/A</v>
      </c>
      <c r="P33" s="209"/>
      <c r="Q33" s="132"/>
      <c r="R33" s="123"/>
      <c r="S33" s="139"/>
      <c r="T33" s="139"/>
      <c r="U33" s="139"/>
      <c r="V33" s="139"/>
      <c r="W33" s="139"/>
      <c r="X33" s="139"/>
      <c r="Y33" s="139"/>
      <c r="Z33" s="139" t="b">
        <f>IF(Y33='Eval Controles'!$C$30,'Eval Controles'!$D$30,IF(Y33='Eval Controles'!$C$31,'Eval Controles'!$D$31))</f>
        <v>0</v>
      </c>
      <c r="AA33" s="139"/>
      <c r="AB33" s="139" t="b">
        <f>IF(AA33='Eval Controles'!$C$32,'Eval Controles'!$D$32,IF(AA33='Eval Controles'!$C$33,'Eval Controles'!$D$33))</f>
        <v>0</v>
      </c>
      <c r="AC33" s="139"/>
      <c r="AD33" s="139" t="b">
        <f>IF(AC33='Eval Controles'!$C$34,'Eval Controles'!$D$34,IF(AC33='Eval Controles'!$C$35,'Eval Controles'!$D$35))</f>
        <v>0</v>
      </c>
      <c r="AE33" s="139"/>
      <c r="AF33" s="139" t="b">
        <f>IF(AE33='Eval Controles'!$C$36,'Eval Controles'!$D$36,IF(AE33='Eval Controles'!$C$37,'Eval Controles'!$D$37,IF(AE33='Eval Controles'!$C$38,'Eval Controles'!$D$38)))</f>
        <v>0</v>
      </c>
      <c r="AG33" s="139"/>
      <c r="AH33" s="139" t="b">
        <f>IF(AG33='Eval Controles'!$C$39,'Eval Controles'!$D$39,IF(AG33='Eval Controles'!$C$40,'Eval Controles'!$D$40))</f>
        <v>0</v>
      </c>
      <c r="AI33" s="139"/>
      <c r="AJ33" s="139" t="b">
        <f>IF(AI33='Eval Controles'!$C$41,'Eval Controles'!$D$41,IF(AI33='Eval Controles'!$C$42,'Eval Controles'!$D$42))</f>
        <v>0</v>
      </c>
      <c r="AK33" s="139"/>
      <c r="AL33" s="139" t="b">
        <f>IF(AK33='Eval Controles'!$C$43,'Eval Controles'!$D$43,IF(AK33='Eval Controles'!$C$44,'Eval Controles'!$D$44,IF(AK33='Eval Controles'!$C$45,'Eval Controles'!$D$45)))</f>
        <v>0</v>
      </c>
      <c r="AM33" s="133"/>
      <c r="AN33" s="133"/>
      <c r="AO33" s="139"/>
      <c r="AP33" s="133"/>
      <c r="AQ33" s="76"/>
      <c r="AR33" s="118"/>
      <c r="AS33" s="118"/>
      <c r="AT33" s="76"/>
      <c r="AU33" s="118"/>
      <c r="AV33" s="118"/>
      <c r="AW33" s="43"/>
      <c r="AX33" s="43"/>
      <c r="AY33" s="222"/>
      <c r="AZ33" s="180"/>
      <c r="BA33" s="34"/>
      <c r="BB33" s="206"/>
      <c r="BC33" s="31"/>
      <c r="BD33" s="34"/>
      <c r="BE33" s="31"/>
      <c r="BF33" s="31"/>
      <c r="BG33" s="31"/>
      <c r="BH33" s="31"/>
      <c r="BI33" s="31"/>
      <c r="BJ33" s="31"/>
      <c r="BK33" s="31"/>
      <c r="BL33" s="31"/>
      <c r="BM33" s="31"/>
      <c r="BN33" s="31"/>
      <c r="BO33" s="31"/>
      <c r="BP33" s="31"/>
    </row>
    <row r="34" spans="2:68" s="120" customFormat="1" ht="58.5" hidden="1" customHeight="1" x14ac:dyDescent="0.3">
      <c r="B34" s="184"/>
      <c r="C34" s="118"/>
      <c r="D34" s="118"/>
      <c r="E34" s="118"/>
      <c r="F34" s="118"/>
      <c r="G34" s="141"/>
      <c r="H34" s="119"/>
      <c r="I34" s="123"/>
      <c r="J34" s="141"/>
      <c r="K34" s="122"/>
      <c r="L34" s="35"/>
      <c r="M34" s="131" t="e">
        <f>VLOOKUP(L34,'[4]Datos Validacion'!$C$6:$D$10,2,0)</f>
        <v>#N/A</v>
      </c>
      <c r="N34" s="60"/>
      <c r="O34" s="177" t="e">
        <f>VLOOKUP(N34,'[4]Datos Validacion'!$E$6:$F$15,2,0)</f>
        <v>#N/A</v>
      </c>
      <c r="P34" s="209"/>
      <c r="Q34" s="76"/>
      <c r="R34" s="123"/>
      <c r="S34" s="118"/>
      <c r="T34" s="118"/>
      <c r="U34" s="118"/>
      <c r="V34" s="118"/>
      <c r="W34" s="118"/>
      <c r="X34" s="139"/>
      <c r="Y34" s="139"/>
      <c r="Z34" s="139" t="b">
        <f>IF(Y34='Eval Controles'!$C$30,'Eval Controles'!$D$30,IF(Y34='Eval Controles'!$C$31,'Eval Controles'!$D$31))</f>
        <v>0</v>
      </c>
      <c r="AA34" s="139"/>
      <c r="AB34" s="139" t="b">
        <f>IF(AA34='Eval Controles'!$C$32,'Eval Controles'!$D$32,IF(AA34='Eval Controles'!$C$33,'Eval Controles'!$D$33))</f>
        <v>0</v>
      </c>
      <c r="AC34" s="139"/>
      <c r="AD34" s="139" t="b">
        <f>IF(AC34='Eval Controles'!$C$34,'Eval Controles'!$D$34,IF(AC34='Eval Controles'!$C$35,'Eval Controles'!$D$35))</f>
        <v>0</v>
      </c>
      <c r="AE34" s="139"/>
      <c r="AF34" s="139" t="b">
        <f>IF(AE34='Eval Controles'!$C$36,'Eval Controles'!$D$36,IF(AE34='Eval Controles'!$C$37,'Eval Controles'!$D$37,IF(AE34='Eval Controles'!$C$38,'Eval Controles'!$D$38)))</f>
        <v>0</v>
      </c>
      <c r="AG34" s="139"/>
      <c r="AH34" s="139" t="b">
        <f>IF(AG34='Eval Controles'!$C$39,'Eval Controles'!$D$39,IF(AG34='Eval Controles'!$C$40,'Eval Controles'!$D$40))</f>
        <v>0</v>
      </c>
      <c r="AI34" s="139"/>
      <c r="AJ34" s="139" t="b">
        <f>IF(AI34='Eval Controles'!$C$41,'Eval Controles'!$D$41,IF(AI34='Eval Controles'!$C$42,'Eval Controles'!$D$42))</f>
        <v>0</v>
      </c>
      <c r="AK34" s="139"/>
      <c r="AL34" s="139" t="b">
        <f>IF(AK34='Eval Controles'!$C$43,'Eval Controles'!$D$43,IF(AK34='Eval Controles'!$C$44,'Eval Controles'!$D$44,IF(AK34='Eval Controles'!$C$45,'Eval Controles'!$D$45)))</f>
        <v>0</v>
      </c>
      <c r="AM34" s="133">
        <f t="shared" ref="AM34:AM44" si="4">SUM(Z34,AB34,AD34,AF34,AH34,AJ34,AL34)</f>
        <v>0</v>
      </c>
      <c r="AN34" s="133" t="str">
        <f t="shared" ref="AN34:AN44" si="5">IF(AM34&gt;=96,"FUERTE",IF(AM34&gt;=86,"MODERADO","DEBIL"))</f>
        <v>DEBIL</v>
      </c>
      <c r="AO34" s="139"/>
      <c r="AP34" s="133">
        <f>IF(AO34='Eval Controles'!$C$24,"FUERTE",IF(AO34='Eval Controles'!$C$25,"MODERADO",IF(AO34='Eval Controles'!$C$26,"DEBIL",)))</f>
        <v>0</v>
      </c>
      <c r="AQ34" s="76"/>
      <c r="AR34" s="118"/>
      <c r="AS34" s="118"/>
      <c r="AT34" s="128"/>
      <c r="AU34" s="118"/>
      <c r="AV34" s="118"/>
      <c r="AW34" s="129"/>
      <c r="AX34" s="129"/>
      <c r="AY34" s="222"/>
      <c r="AZ34" s="180"/>
      <c r="BA34" s="373"/>
      <c r="BB34" s="377"/>
      <c r="BC34" s="126"/>
      <c r="BD34" s="355"/>
      <c r="BE34" s="126"/>
      <c r="BF34" s="126"/>
      <c r="BG34" s="126"/>
      <c r="BH34" s="126"/>
      <c r="BI34" s="126"/>
      <c r="BJ34" s="126"/>
      <c r="BK34" s="126"/>
      <c r="BL34" s="126"/>
      <c r="BM34" s="126"/>
      <c r="BN34" s="126"/>
      <c r="BO34" s="126"/>
      <c r="BP34" s="126"/>
    </row>
    <row r="35" spans="2:68" s="120" customFormat="1" ht="58.5" hidden="1" customHeight="1" x14ac:dyDescent="0.3">
      <c r="B35" s="184"/>
      <c r="C35" s="118"/>
      <c r="D35" s="118"/>
      <c r="E35" s="118"/>
      <c r="F35" s="118"/>
      <c r="G35" s="141"/>
      <c r="H35" s="119"/>
      <c r="I35" s="123"/>
      <c r="J35" s="141"/>
      <c r="K35" s="122"/>
      <c r="L35" s="35"/>
      <c r="M35" s="131" t="e">
        <f>VLOOKUP(L35,'[4]Datos Validacion'!$C$6:$D$10,2,0)</f>
        <v>#N/A</v>
      </c>
      <c r="N35" s="60"/>
      <c r="O35" s="177" t="e">
        <f>VLOOKUP(N35,'[4]Datos Validacion'!$E$6:$F$15,2,0)</f>
        <v>#N/A</v>
      </c>
      <c r="P35" s="209"/>
      <c r="Q35" s="76"/>
      <c r="R35" s="123"/>
      <c r="S35" s="118"/>
      <c r="T35" s="118"/>
      <c r="U35" s="118"/>
      <c r="V35" s="118"/>
      <c r="W35" s="118"/>
      <c r="X35" s="139"/>
      <c r="Y35" s="139"/>
      <c r="Z35" s="139" t="b">
        <f>IF(Y35='Eval Controles'!$C$30,'Eval Controles'!$D$30,IF(Y35='Eval Controles'!$C$31,'Eval Controles'!$D$31))</f>
        <v>0</v>
      </c>
      <c r="AA35" s="139"/>
      <c r="AB35" s="139" t="b">
        <f>IF(AA35='Eval Controles'!$C$32,'Eval Controles'!$D$32,IF(AA35='Eval Controles'!$C$33,'Eval Controles'!$D$33))</f>
        <v>0</v>
      </c>
      <c r="AC35" s="139"/>
      <c r="AD35" s="139" t="b">
        <f>IF(AC35='Eval Controles'!$C$34,'Eval Controles'!$D$34,IF(AC35='Eval Controles'!$C$35,'Eval Controles'!$D$35))</f>
        <v>0</v>
      </c>
      <c r="AE35" s="139"/>
      <c r="AF35" s="139" t="b">
        <f>IF(AE35='Eval Controles'!$C$36,'Eval Controles'!$D$36,IF(AE35='Eval Controles'!$C$37,'Eval Controles'!$D$37,IF(AE35='Eval Controles'!$C$38,'Eval Controles'!$D$38)))</f>
        <v>0</v>
      </c>
      <c r="AG35" s="139"/>
      <c r="AH35" s="139" t="b">
        <f>IF(AG35='Eval Controles'!$C$39,'Eval Controles'!$D$39,IF(AG35='Eval Controles'!$C$40,'Eval Controles'!$D$40))</f>
        <v>0</v>
      </c>
      <c r="AI35" s="139"/>
      <c r="AJ35" s="139" t="b">
        <f>IF(AI35='Eval Controles'!$C$41,'Eval Controles'!$D$41,IF(AI35='Eval Controles'!$C$42,'Eval Controles'!$D$42))</f>
        <v>0</v>
      </c>
      <c r="AK35" s="139"/>
      <c r="AL35" s="139" t="b">
        <f>IF(AK35='Eval Controles'!$C$43,'Eval Controles'!$D$43,IF(AK35='Eval Controles'!$C$44,'Eval Controles'!$D$44,IF(AK35='Eval Controles'!$C$45,'Eval Controles'!$D$45)))</f>
        <v>0</v>
      </c>
      <c r="AM35" s="133">
        <f t="shared" si="4"/>
        <v>0</v>
      </c>
      <c r="AN35" s="133" t="str">
        <f t="shared" si="5"/>
        <v>DEBIL</v>
      </c>
      <c r="AO35" s="139"/>
      <c r="AP35" s="133">
        <f>IF(AO35='Eval Controles'!$C$24,"FUERTE",IF(AO35='Eval Controles'!$C$25,"MODERADO",IF(AO35='Eval Controles'!$C$26,"DEBIL",)))</f>
        <v>0</v>
      </c>
      <c r="AQ35" s="76"/>
      <c r="AR35" s="118"/>
      <c r="AS35" s="118"/>
      <c r="AT35" s="128"/>
      <c r="AU35" s="118"/>
      <c r="AV35" s="118"/>
      <c r="AW35" s="129"/>
      <c r="AX35" s="129"/>
      <c r="AY35" s="222"/>
      <c r="AZ35" s="180"/>
      <c r="BA35" s="373"/>
      <c r="BB35" s="377"/>
      <c r="BC35" s="126"/>
      <c r="BD35" s="355"/>
      <c r="BE35" s="126"/>
      <c r="BF35" s="126"/>
      <c r="BG35" s="126"/>
      <c r="BH35" s="126"/>
      <c r="BI35" s="126"/>
      <c r="BJ35" s="126"/>
      <c r="BK35" s="126"/>
      <c r="BL35" s="126"/>
      <c r="BM35" s="126"/>
      <c r="BN35" s="126"/>
      <c r="BO35" s="126"/>
      <c r="BP35" s="126"/>
    </row>
    <row r="36" spans="2:68" s="120" customFormat="1" ht="58.5" hidden="1" customHeight="1" x14ac:dyDescent="0.3">
      <c r="B36" s="184"/>
      <c r="C36" s="118"/>
      <c r="D36" s="118"/>
      <c r="E36" s="118"/>
      <c r="F36" s="118"/>
      <c r="G36" s="141"/>
      <c r="H36" s="119"/>
      <c r="I36" s="123"/>
      <c r="J36" s="141"/>
      <c r="K36" s="122"/>
      <c r="L36" s="35"/>
      <c r="M36" s="131" t="e">
        <f>VLOOKUP(L36,'[4]Datos Validacion'!$C$6:$D$10,2,0)</f>
        <v>#N/A</v>
      </c>
      <c r="N36" s="60"/>
      <c r="O36" s="177" t="e">
        <f>VLOOKUP(N36,'[4]Datos Validacion'!$E$6:$F$15,2,0)</f>
        <v>#N/A</v>
      </c>
      <c r="P36" s="209"/>
      <c r="Q36" s="76"/>
      <c r="R36" s="123"/>
      <c r="S36" s="118"/>
      <c r="T36" s="118"/>
      <c r="U36" s="118"/>
      <c r="V36" s="118"/>
      <c r="W36" s="118"/>
      <c r="X36" s="139"/>
      <c r="Y36" s="139"/>
      <c r="Z36" s="139" t="b">
        <f>IF(Y36='Eval Controles'!$C$30,'Eval Controles'!$D$30,IF(Y36='Eval Controles'!$C$31,'Eval Controles'!$D$31))</f>
        <v>0</v>
      </c>
      <c r="AA36" s="139"/>
      <c r="AB36" s="139" t="b">
        <f>IF(AA36='Eval Controles'!$C$32,'Eval Controles'!$D$32,IF(AA36='Eval Controles'!$C$33,'Eval Controles'!$D$33))</f>
        <v>0</v>
      </c>
      <c r="AC36" s="139"/>
      <c r="AD36" s="139" t="b">
        <f>IF(AC36='Eval Controles'!$C$34,'Eval Controles'!$D$34,IF(AC36='Eval Controles'!$C$35,'Eval Controles'!$D$35))</f>
        <v>0</v>
      </c>
      <c r="AE36" s="139"/>
      <c r="AF36" s="139" t="b">
        <f>IF(AE36='Eval Controles'!$C$36,'Eval Controles'!$D$36,IF(AE36='Eval Controles'!$C$37,'Eval Controles'!$D$37,IF(AE36='Eval Controles'!$C$38,'Eval Controles'!$D$38)))</f>
        <v>0</v>
      </c>
      <c r="AG36" s="139"/>
      <c r="AH36" s="139" t="b">
        <f>IF(AG36='Eval Controles'!$C$39,'Eval Controles'!$D$39,IF(AG36='Eval Controles'!$C$40,'Eval Controles'!$D$40))</f>
        <v>0</v>
      </c>
      <c r="AI36" s="139"/>
      <c r="AJ36" s="139" t="b">
        <f>IF(AI36='Eval Controles'!$C$41,'Eval Controles'!$D$41,IF(AI36='Eval Controles'!$C$42,'Eval Controles'!$D$42))</f>
        <v>0</v>
      </c>
      <c r="AK36" s="139"/>
      <c r="AL36" s="139" t="b">
        <f>IF(AK36='Eval Controles'!$C$43,'Eval Controles'!$D$43,IF(AK36='Eval Controles'!$C$44,'Eval Controles'!$D$44,IF(AK36='Eval Controles'!$C$45,'Eval Controles'!$D$45)))</f>
        <v>0</v>
      </c>
      <c r="AM36" s="133">
        <f t="shared" si="4"/>
        <v>0</v>
      </c>
      <c r="AN36" s="133" t="str">
        <f t="shared" si="5"/>
        <v>DEBIL</v>
      </c>
      <c r="AO36" s="139"/>
      <c r="AP36" s="133">
        <f>IF(AO36='Eval Controles'!$C$24,"FUERTE",IF(AO36='Eval Controles'!$C$25,"MODERADO",IF(AO36='Eval Controles'!$C$26,"DEBIL",)))</f>
        <v>0</v>
      </c>
      <c r="AQ36" s="76"/>
      <c r="AR36" s="118"/>
      <c r="AS36" s="118"/>
      <c r="AT36" s="128"/>
      <c r="AU36" s="118"/>
      <c r="AV36" s="118"/>
      <c r="AW36" s="129"/>
      <c r="AX36" s="129"/>
      <c r="AY36" s="222"/>
      <c r="AZ36" s="180"/>
      <c r="BA36" s="373"/>
      <c r="BB36" s="377"/>
      <c r="BC36" s="126"/>
      <c r="BD36" s="126"/>
      <c r="BE36" s="126"/>
      <c r="BF36" s="126"/>
      <c r="BG36" s="126"/>
      <c r="BH36" s="126"/>
      <c r="BI36" s="126"/>
      <c r="BJ36" s="126"/>
      <c r="BK36" s="126"/>
      <c r="BL36" s="126"/>
      <c r="BM36" s="126"/>
      <c r="BN36" s="126"/>
      <c r="BO36" s="126"/>
      <c r="BP36" s="126"/>
    </row>
    <row r="37" spans="2:68" s="120" customFormat="1" ht="58.5" hidden="1" customHeight="1" x14ac:dyDescent="0.3">
      <c r="B37" s="184"/>
      <c r="C37" s="33"/>
      <c r="D37" s="32"/>
      <c r="E37" s="32"/>
      <c r="F37" s="32"/>
      <c r="G37" s="141"/>
      <c r="H37" s="32"/>
      <c r="I37" s="32"/>
      <c r="J37" s="141"/>
      <c r="K37" s="33"/>
      <c r="L37" s="35"/>
      <c r="M37" s="131" t="e">
        <f>VLOOKUP(L37,'[4]Datos Validacion'!$C$6:$D$10,2,0)</f>
        <v>#N/A</v>
      </c>
      <c r="N37" s="60"/>
      <c r="O37" s="177" t="e">
        <f>VLOOKUP(N37,'[4]Datos Validacion'!$E$6:$F$15,2,0)</f>
        <v>#N/A</v>
      </c>
      <c r="P37" s="209"/>
      <c r="Q37" s="76"/>
      <c r="R37" s="76"/>
      <c r="S37" s="76"/>
      <c r="T37" s="76"/>
      <c r="U37" s="76"/>
      <c r="V37" s="76"/>
      <c r="W37" s="76"/>
      <c r="X37" s="133"/>
      <c r="Y37" s="139"/>
      <c r="Z37" s="139" t="b">
        <f>IF(Y37='Eval Controles'!$C$30,'Eval Controles'!$D$30,IF(Y37='Eval Controles'!$C$31,'Eval Controles'!$D$31))</f>
        <v>0</v>
      </c>
      <c r="AA37" s="139"/>
      <c r="AB37" s="139" t="b">
        <f>IF(AA37='Eval Controles'!$C$32,'Eval Controles'!$D$32,IF(AA37='Eval Controles'!$C$33,'Eval Controles'!$D$33))</f>
        <v>0</v>
      </c>
      <c r="AC37" s="139"/>
      <c r="AD37" s="139" t="b">
        <f>IF(AC37='Eval Controles'!$C$34,'Eval Controles'!$D$34,IF(AC37='Eval Controles'!$C$35,'Eval Controles'!$D$35))</f>
        <v>0</v>
      </c>
      <c r="AE37" s="139"/>
      <c r="AF37" s="139" t="b">
        <f>IF(AE37='Eval Controles'!$C$36,'Eval Controles'!$D$36,IF(AE37='Eval Controles'!$C$37,'Eval Controles'!$D$37,IF(AE37='Eval Controles'!$C$38,'Eval Controles'!$D$38)))</f>
        <v>0</v>
      </c>
      <c r="AG37" s="139"/>
      <c r="AH37" s="139" t="b">
        <f>IF(AG37='Eval Controles'!$C$39,'Eval Controles'!$D$39,IF(AG37='Eval Controles'!$C$40,'Eval Controles'!$D$40))</f>
        <v>0</v>
      </c>
      <c r="AI37" s="139"/>
      <c r="AJ37" s="139" t="b">
        <f>IF(AI37='Eval Controles'!$C$41,'Eval Controles'!$D$41,IF(AI37='Eval Controles'!$C$42,'Eval Controles'!$D$42))</f>
        <v>0</v>
      </c>
      <c r="AK37" s="139"/>
      <c r="AL37" s="139" t="b">
        <f>IF(AK37='Eval Controles'!$C$43,'Eval Controles'!$D$43,IF(AK37='Eval Controles'!$C$44,'Eval Controles'!$D$44,IF(AK37='Eval Controles'!$C$45,'Eval Controles'!$D$45)))</f>
        <v>0</v>
      </c>
      <c r="AM37" s="133">
        <f t="shared" si="4"/>
        <v>0</v>
      </c>
      <c r="AN37" s="133" t="str">
        <f t="shared" si="5"/>
        <v>DEBIL</v>
      </c>
      <c r="AO37" s="133"/>
      <c r="AP37" s="133">
        <f>IF(AO37='Eval Controles'!$C$24,"FUERTE",IF(AO37='Eval Controles'!$C$25,"MODERADO",IF(AO37='Eval Controles'!$C$26,"DEBIL",)))</f>
        <v>0</v>
      </c>
      <c r="AQ37" s="133"/>
      <c r="AR37" s="133"/>
      <c r="AS37" s="133"/>
      <c r="AT37" s="133"/>
      <c r="AU37" s="133"/>
      <c r="AV37" s="133"/>
      <c r="AW37" s="129"/>
      <c r="AX37" s="129"/>
      <c r="AY37" s="222"/>
      <c r="AZ37" s="180"/>
      <c r="BA37" s="373"/>
      <c r="BB37" s="377"/>
      <c r="BC37" s="126"/>
      <c r="BD37" s="126"/>
      <c r="BE37" s="126"/>
      <c r="BF37" s="126"/>
      <c r="BG37" s="126"/>
      <c r="BH37" s="126"/>
      <c r="BI37" s="126"/>
      <c r="BJ37" s="126"/>
      <c r="BK37" s="126"/>
      <c r="BL37" s="126"/>
      <c r="BM37" s="126"/>
      <c r="BN37" s="126"/>
      <c r="BO37" s="126"/>
      <c r="BP37" s="126"/>
    </row>
    <row r="38" spans="2:68" s="120" customFormat="1" ht="58.5" hidden="1" customHeight="1" x14ac:dyDescent="0.3">
      <c r="B38" s="184"/>
      <c r="C38" s="118"/>
      <c r="D38" s="118"/>
      <c r="E38" s="35"/>
      <c r="F38" s="35"/>
      <c r="G38" s="141"/>
      <c r="H38" s="35"/>
      <c r="I38" s="35"/>
      <c r="J38" s="141"/>
      <c r="K38" s="118"/>
      <c r="L38" s="35"/>
      <c r="M38" s="131" t="e">
        <f>VLOOKUP(L38,'[4]Datos Validacion'!$C$6:$D$10,2,0)</f>
        <v>#N/A</v>
      </c>
      <c r="N38" s="60"/>
      <c r="O38" s="177" t="e">
        <f>VLOOKUP(N38,'[4]Datos Validacion'!$E$6:$F$15,2,0)</f>
        <v>#N/A</v>
      </c>
      <c r="P38" s="209"/>
      <c r="Q38" s="76"/>
      <c r="R38" s="76"/>
      <c r="S38" s="76"/>
      <c r="T38" s="76"/>
      <c r="U38" s="76"/>
      <c r="V38" s="76"/>
      <c r="W38" s="76"/>
      <c r="X38" s="133"/>
      <c r="Y38" s="139"/>
      <c r="Z38" s="139" t="b">
        <f>IF(Y38='Eval Controles'!$C$30,'Eval Controles'!$D$30,IF(Y38='Eval Controles'!$C$31,'Eval Controles'!$D$31))</f>
        <v>0</v>
      </c>
      <c r="AA38" s="139"/>
      <c r="AB38" s="139" t="b">
        <f>IF(AA38='Eval Controles'!$C$32,'Eval Controles'!$D$32,IF(AA38='Eval Controles'!$C$33,'Eval Controles'!$D$33))</f>
        <v>0</v>
      </c>
      <c r="AC38" s="139"/>
      <c r="AD38" s="139" t="b">
        <f>IF(AC38='Eval Controles'!$C$34,'Eval Controles'!$D$34,IF(AC38='Eval Controles'!$C$35,'Eval Controles'!$D$35))</f>
        <v>0</v>
      </c>
      <c r="AE38" s="139"/>
      <c r="AF38" s="139" t="b">
        <f>IF(AE38='Eval Controles'!$C$36,'Eval Controles'!$D$36,IF(AE38='Eval Controles'!$C$37,'Eval Controles'!$D$37,IF(AE38='Eval Controles'!$C$38,'Eval Controles'!$D$38)))</f>
        <v>0</v>
      </c>
      <c r="AG38" s="139"/>
      <c r="AH38" s="139" t="b">
        <f>IF(AG38='Eval Controles'!$C$39,'Eval Controles'!$D$39,IF(AG38='Eval Controles'!$C$40,'Eval Controles'!$D$40))</f>
        <v>0</v>
      </c>
      <c r="AI38" s="139"/>
      <c r="AJ38" s="139" t="b">
        <f>IF(AI38='Eval Controles'!$C$41,'Eval Controles'!$D$41,IF(AI38='Eval Controles'!$C$42,'Eval Controles'!$D$42))</f>
        <v>0</v>
      </c>
      <c r="AK38" s="139"/>
      <c r="AL38" s="139" t="b">
        <f>IF(AK38='Eval Controles'!$C$43,'Eval Controles'!$D$43,IF(AK38='Eval Controles'!$C$44,'Eval Controles'!$D$44,IF(AK38='Eval Controles'!$C$45,'Eval Controles'!$D$45)))</f>
        <v>0</v>
      </c>
      <c r="AM38" s="133">
        <f t="shared" si="4"/>
        <v>0</v>
      </c>
      <c r="AN38" s="133" t="str">
        <f t="shared" si="5"/>
        <v>DEBIL</v>
      </c>
      <c r="AO38" s="133"/>
      <c r="AP38" s="133">
        <f>IF(AO38='Eval Controles'!$C$24,"FUERTE",IF(AO38='Eval Controles'!$C$25,"MODERADO",IF(AO38='Eval Controles'!$C$26,"DEBIL",)))</f>
        <v>0</v>
      </c>
      <c r="AQ38" s="133"/>
      <c r="AR38" s="133"/>
      <c r="AS38" s="133"/>
      <c r="AT38" s="133"/>
      <c r="AU38" s="133"/>
      <c r="AV38" s="133"/>
      <c r="AW38" s="129"/>
      <c r="AX38" s="129"/>
      <c r="AY38" s="222"/>
      <c r="AZ38" s="180"/>
      <c r="BA38" s="373"/>
      <c r="BB38" s="377"/>
      <c r="BC38" s="126"/>
      <c r="BD38" s="126"/>
      <c r="BE38" s="126"/>
      <c r="BF38" s="126"/>
      <c r="BG38" s="126"/>
      <c r="BH38" s="126"/>
      <c r="BI38" s="126"/>
      <c r="BJ38" s="126"/>
      <c r="BK38" s="126"/>
      <c r="BL38" s="126"/>
      <c r="BM38" s="126"/>
      <c r="BN38" s="126"/>
      <c r="BO38" s="126"/>
      <c r="BP38" s="126"/>
    </row>
    <row r="39" spans="2:68" ht="58.5" hidden="1" customHeight="1" x14ac:dyDescent="0.3">
      <c r="B39" s="184"/>
      <c r="C39" s="118"/>
      <c r="D39" s="121"/>
      <c r="E39" s="119"/>
      <c r="F39" s="119"/>
      <c r="G39" s="141"/>
      <c r="H39" s="119"/>
      <c r="I39" s="119"/>
      <c r="J39" s="141"/>
      <c r="K39" s="121"/>
      <c r="L39" s="35"/>
      <c r="M39" s="131" t="e">
        <f>VLOOKUP(L39,'[4]Datos Validacion'!$C$6:$D$10,2,0)</f>
        <v>#N/A</v>
      </c>
      <c r="N39" s="60"/>
      <c r="O39" s="177" t="e">
        <f>VLOOKUP(N39,'[4]Datos Validacion'!$E$6:$F$15,2,0)</f>
        <v>#N/A</v>
      </c>
      <c r="P39" s="209"/>
      <c r="Q39" s="76"/>
      <c r="R39" s="76"/>
      <c r="S39" s="76"/>
      <c r="T39" s="76"/>
      <c r="U39" s="76"/>
      <c r="V39" s="76"/>
      <c r="W39" s="76"/>
      <c r="X39" s="133"/>
      <c r="Y39" s="139"/>
      <c r="Z39" s="139" t="b">
        <f>IF(Y39='Eval Controles'!$C$30,'Eval Controles'!$D$30,IF(Y39='Eval Controles'!$C$31,'Eval Controles'!$D$31))</f>
        <v>0</v>
      </c>
      <c r="AA39" s="139"/>
      <c r="AB39" s="139" t="b">
        <f>IF(AA39='Eval Controles'!$C$32,'Eval Controles'!$D$32,IF(AA39='Eval Controles'!$C$33,'Eval Controles'!$D$33))</f>
        <v>0</v>
      </c>
      <c r="AC39" s="139"/>
      <c r="AD39" s="139" t="b">
        <f>IF(AC39='Eval Controles'!$C$34,'Eval Controles'!$D$34,IF(AC39='Eval Controles'!$C$35,'Eval Controles'!$D$35))</f>
        <v>0</v>
      </c>
      <c r="AE39" s="139"/>
      <c r="AF39" s="139" t="b">
        <f>IF(AE39='Eval Controles'!$C$36,'Eval Controles'!$D$36,IF(AE39='Eval Controles'!$C$37,'Eval Controles'!$D$37,IF(AE39='Eval Controles'!$C$38,'Eval Controles'!$D$38)))</f>
        <v>0</v>
      </c>
      <c r="AG39" s="139"/>
      <c r="AH39" s="139" t="b">
        <f>IF(AG39='Eval Controles'!$C$39,'Eval Controles'!$D$39,IF(AG39='Eval Controles'!$C$40,'Eval Controles'!$D$40))</f>
        <v>0</v>
      </c>
      <c r="AI39" s="139"/>
      <c r="AJ39" s="139" t="b">
        <f>IF(AI39='Eval Controles'!$C$41,'Eval Controles'!$D$41,IF(AI39='Eval Controles'!$C$42,'Eval Controles'!$D$42))</f>
        <v>0</v>
      </c>
      <c r="AK39" s="139"/>
      <c r="AL39" s="139" t="b">
        <f>IF(AK39='Eval Controles'!$C$43,'Eval Controles'!$D$43,IF(AK39='Eval Controles'!$C$44,'Eval Controles'!$D$44,IF(AK39='Eval Controles'!$C$45,'Eval Controles'!$D$45)))</f>
        <v>0</v>
      </c>
      <c r="AM39" s="133">
        <f t="shared" si="4"/>
        <v>0</v>
      </c>
      <c r="AN39" s="133" t="str">
        <f t="shared" si="5"/>
        <v>DEBIL</v>
      </c>
      <c r="AO39" s="133"/>
      <c r="AP39" s="133">
        <f>IF(AO39='Eval Controles'!$C$24,"FUERTE",IF(AO39='Eval Controles'!$C$25,"MODERADO",IF(AO39='Eval Controles'!$C$26,"DEBIL",)))</f>
        <v>0</v>
      </c>
      <c r="AQ39" s="133"/>
      <c r="AR39" s="133"/>
      <c r="AS39" s="133"/>
      <c r="AT39" s="133"/>
      <c r="AU39" s="133"/>
      <c r="AV39" s="133"/>
      <c r="AW39" s="129"/>
      <c r="AX39" s="129"/>
      <c r="AY39" s="222"/>
      <c r="AZ39" s="180"/>
      <c r="BA39" s="212"/>
      <c r="BB39" s="352"/>
      <c r="BC39" s="30"/>
      <c r="BD39" s="30"/>
      <c r="BE39" s="30"/>
      <c r="BF39" s="30"/>
      <c r="BG39" s="30"/>
      <c r="BH39" s="30"/>
      <c r="BI39" s="30"/>
      <c r="BJ39" s="30"/>
      <c r="BK39" s="30"/>
      <c r="BL39" s="30"/>
      <c r="BM39" s="30"/>
      <c r="BN39" s="30"/>
      <c r="BO39" s="30"/>
      <c r="BP39" s="30"/>
    </row>
    <row r="40" spans="2:68" ht="58.5" hidden="1" customHeight="1" x14ac:dyDescent="0.3">
      <c r="B40" s="184"/>
      <c r="C40" s="117"/>
      <c r="D40" s="122"/>
      <c r="E40" s="122"/>
      <c r="F40" s="122"/>
      <c r="G40" s="141"/>
      <c r="H40" s="122"/>
      <c r="I40" s="122"/>
      <c r="J40" s="141"/>
      <c r="K40" s="130"/>
      <c r="L40" s="35"/>
      <c r="M40" s="131" t="e">
        <f>VLOOKUP(L40,'[4]Datos Validacion'!$C$6:$D$10,2,0)</f>
        <v>#N/A</v>
      </c>
      <c r="N40" s="60"/>
      <c r="O40" s="177" t="e">
        <f>VLOOKUP(N40,'[4]Datos Validacion'!$E$6:$F$15,2,0)</f>
        <v>#N/A</v>
      </c>
      <c r="P40" s="209"/>
      <c r="Q40" s="76"/>
      <c r="R40" s="76"/>
      <c r="S40" s="76"/>
      <c r="T40" s="76"/>
      <c r="U40" s="76"/>
      <c r="V40" s="76"/>
      <c r="W40" s="76"/>
      <c r="X40" s="133"/>
      <c r="Y40" s="139"/>
      <c r="Z40" s="139" t="b">
        <f>IF(Y40='Eval Controles'!$C$30,'Eval Controles'!$D$30,IF(Y40='Eval Controles'!$C$31,'Eval Controles'!$D$31))</f>
        <v>0</v>
      </c>
      <c r="AA40" s="139"/>
      <c r="AB40" s="139" t="b">
        <f>IF(AA40='Eval Controles'!$C$32,'Eval Controles'!$D$32,IF(AA40='Eval Controles'!$C$33,'Eval Controles'!$D$33))</f>
        <v>0</v>
      </c>
      <c r="AC40" s="139"/>
      <c r="AD40" s="139" t="b">
        <f>IF(AC40='Eval Controles'!$C$34,'Eval Controles'!$D$34,IF(AC40='Eval Controles'!$C$35,'Eval Controles'!$D$35))</f>
        <v>0</v>
      </c>
      <c r="AE40" s="139"/>
      <c r="AF40" s="139" t="b">
        <f>IF(AE40='Eval Controles'!$C$36,'Eval Controles'!$D$36,IF(AE40='Eval Controles'!$C$37,'Eval Controles'!$D$37,IF(AE40='Eval Controles'!$C$38,'Eval Controles'!$D$38)))</f>
        <v>0</v>
      </c>
      <c r="AG40" s="139"/>
      <c r="AH40" s="139" t="b">
        <f>IF(AG40='Eval Controles'!$C$39,'Eval Controles'!$D$39,IF(AG40='Eval Controles'!$C$40,'Eval Controles'!$D$40))</f>
        <v>0</v>
      </c>
      <c r="AI40" s="139"/>
      <c r="AJ40" s="139" t="b">
        <f>IF(AI40='Eval Controles'!$C$41,'Eval Controles'!$D$41,IF(AI40='Eval Controles'!$C$42,'Eval Controles'!$D$42))</f>
        <v>0</v>
      </c>
      <c r="AK40" s="139"/>
      <c r="AL40" s="139" t="b">
        <f>IF(AK40='Eval Controles'!$C$43,'Eval Controles'!$D$43,IF(AK40='Eval Controles'!$C$44,'Eval Controles'!$D$44,IF(AK40='Eval Controles'!$C$45,'Eval Controles'!$D$45)))</f>
        <v>0</v>
      </c>
      <c r="AM40" s="133">
        <f t="shared" si="4"/>
        <v>0</v>
      </c>
      <c r="AN40" s="133" t="str">
        <f t="shared" si="5"/>
        <v>DEBIL</v>
      </c>
      <c r="AO40" s="133"/>
      <c r="AP40" s="133">
        <f>IF(AO40='Eval Controles'!$C$24,"FUERTE",IF(AO40='Eval Controles'!$C$25,"MODERADO",IF(AO40='Eval Controles'!$C$26,"DEBIL",)))</f>
        <v>0</v>
      </c>
      <c r="AQ40" s="133"/>
      <c r="AR40" s="133"/>
      <c r="AS40" s="133"/>
      <c r="AT40" s="133"/>
      <c r="AU40" s="133"/>
      <c r="AV40" s="133"/>
      <c r="AW40" s="129"/>
      <c r="AX40" s="129"/>
      <c r="AY40" s="222"/>
      <c r="AZ40" s="180"/>
      <c r="BA40" s="212"/>
      <c r="BB40" s="352"/>
      <c r="BC40" s="30"/>
      <c r="BD40" s="30"/>
      <c r="BE40" s="30"/>
      <c r="BF40" s="30"/>
      <c r="BG40" s="30"/>
      <c r="BH40" s="30"/>
      <c r="BI40" s="30"/>
      <c r="BJ40" s="30"/>
      <c r="BK40" s="30"/>
      <c r="BL40" s="30"/>
      <c r="BM40" s="30"/>
      <c r="BN40" s="30"/>
      <c r="BO40" s="30"/>
      <c r="BP40" s="30"/>
    </row>
    <row r="41" spans="2:68" ht="58.5" hidden="1" customHeight="1" x14ac:dyDescent="0.3">
      <c r="B41" s="184"/>
      <c r="C41" s="117"/>
      <c r="D41" s="122"/>
      <c r="E41" s="122"/>
      <c r="F41" s="122"/>
      <c r="G41" s="141"/>
      <c r="H41" s="122"/>
      <c r="I41" s="122"/>
      <c r="J41" s="141"/>
      <c r="K41" s="130"/>
      <c r="L41" s="35"/>
      <c r="M41" s="131" t="e">
        <f>VLOOKUP(L41,'[4]Datos Validacion'!$C$6:$D$10,2,0)</f>
        <v>#N/A</v>
      </c>
      <c r="N41" s="60"/>
      <c r="O41" s="177" t="e">
        <f>VLOOKUP(N41,'[4]Datos Validacion'!$E$6:$F$15,2,0)</f>
        <v>#N/A</v>
      </c>
      <c r="P41" s="209"/>
      <c r="Q41" s="76"/>
      <c r="R41" s="76"/>
      <c r="S41" s="76"/>
      <c r="T41" s="76"/>
      <c r="U41" s="76"/>
      <c r="V41" s="76"/>
      <c r="W41" s="76"/>
      <c r="X41" s="133"/>
      <c r="Y41" s="139"/>
      <c r="Z41" s="139" t="b">
        <f>IF(Y41='Eval Controles'!$C$30,'Eval Controles'!$D$30,IF(Y41='Eval Controles'!$C$31,'Eval Controles'!$D$31))</f>
        <v>0</v>
      </c>
      <c r="AA41" s="139"/>
      <c r="AB41" s="139" t="b">
        <f>IF(AA41='Eval Controles'!$C$32,'Eval Controles'!$D$32,IF(AA41='Eval Controles'!$C$33,'Eval Controles'!$D$33))</f>
        <v>0</v>
      </c>
      <c r="AC41" s="139"/>
      <c r="AD41" s="139" t="b">
        <f>IF(AC41='Eval Controles'!$C$34,'Eval Controles'!$D$34,IF(AC41='Eval Controles'!$C$35,'Eval Controles'!$D$35))</f>
        <v>0</v>
      </c>
      <c r="AE41" s="139"/>
      <c r="AF41" s="139" t="b">
        <f>IF(AE41='Eval Controles'!$C$36,'Eval Controles'!$D$36,IF(AE41='Eval Controles'!$C$37,'Eval Controles'!$D$37,IF(AE41='Eval Controles'!$C$38,'Eval Controles'!$D$38)))</f>
        <v>0</v>
      </c>
      <c r="AG41" s="139"/>
      <c r="AH41" s="139" t="b">
        <f>IF(AG41='Eval Controles'!$C$39,'Eval Controles'!$D$39,IF(AG41='Eval Controles'!$C$40,'Eval Controles'!$D$40))</f>
        <v>0</v>
      </c>
      <c r="AI41" s="139"/>
      <c r="AJ41" s="139" t="b">
        <f>IF(AI41='Eval Controles'!$C$41,'Eval Controles'!$D$41,IF(AI41='Eval Controles'!$C$42,'Eval Controles'!$D$42))</f>
        <v>0</v>
      </c>
      <c r="AK41" s="139"/>
      <c r="AL41" s="139" t="b">
        <f>IF(AK41='Eval Controles'!$C$43,'Eval Controles'!$D$43,IF(AK41='Eval Controles'!$C$44,'Eval Controles'!$D$44,IF(AK41='Eval Controles'!$C$45,'Eval Controles'!$D$45)))</f>
        <v>0</v>
      </c>
      <c r="AM41" s="133">
        <f t="shared" si="4"/>
        <v>0</v>
      </c>
      <c r="AN41" s="133" t="str">
        <f t="shared" si="5"/>
        <v>DEBIL</v>
      </c>
      <c r="AO41" s="133"/>
      <c r="AP41" s="133">
        <f>IF(AO41='Eval Controles'!$C$24,"FUERTE",IF(AO41='Eval Controles'!$C$25,"MODERADO",IF(AO41='Eval Controles'!$C$26,"DEBIL",)))</f>
        <v>0</v>
      </c>
      <c r="AQ41" s="133"/>
      <c r="AR41" s="133"/>
      <c r="AS41" s="133"/>
      <c r="AT41" s="133"/>
      <c r="AU41" s="133"/>
      <c r="AV41" s="133"/>
      <c r="AW41" s="129"/>
      <c r="AX41" s="129"/>
      <c r="AY41" s="222"/>
      <c r="AZ41" s="180"/>
      <c r="BA41" s="212"/>
      <c r="BB41" s="352"/>
      <c r="BC41" s="30"/>
      <c r="BD41" s="30"/>
      <c r="BE41" s="30"/>
      <c r="BF41" s="30"/>
      <c r="BG41" s="30"/>
      <c r="BH41" s="30"/>
      <c r="BI41" s="30"/>
      <c r="BJ41" s="30"/>
      <c r="BK41" s="30"/>
      <c r="BL41" s="30"/>
      <c r="BM41" s="30"/>
      <c r="BN41" s="30"/>
      <c r="BO41" s="30"/>
      <c r="BP41" s="30"/>
    </row>
    <row r="42" spans="2:68" s="39" customFormat="1" ht="58.5" hidden="1" customHeight="1" x14ac:dyDescent="0.35">
      <c r="B42" s="184"/>
      <c r="C42" s="116"/>
      <c r="D42" s="116"/>
      <c r="E42" s="116"/>
      <c r="F42" s="116"/>
      <c r="G42" s="141"/>
      <c r="H42" s="116"/>
      <c r="I42" s="116"/>
      <c r="J42" s="141"/>
      <c r="K42" s="32"/>
      <c r="L42" s="35"/>
      <c r="M42" s="131" t="e">
        <f>VLOOKUP(L42,'[4]Datos Validacion'!$C$6:$D$10,2,0)</f>
        <v>#N/A</v>
      </c>
      <c r="N42" s="60"/>
      <c r="O42" s="177" t="e">
        <f>VLOOKUP(N42,'[4]Datos Validacion'!$E$6:$F$15,2,0)</f>
        <v>#N/A</v>
      </c>
      <c r="P42" s="209"/>
      <c r="Q42" s="76"/>
      <c r="R42" s="76"/>
      <c r="S42" s="76"/>
      <c r="T42" s="76"/>
      <c r="U42" s="76"/>
      <c r="V42" s="76"/>
      <c r="W42" s="76"/>
      <c r="X42" s="133"/>
      <c r="Y42" s="139"/>
      <c r="Z42" s="139" t="b">
        <f>IF(Y42='Eval Controles'!$C$30,'Eval Controles'!$D$30,IF(Y42='Eval Controles'!$C$31,'Eval Controles'!$D$31))</f>
        <v>0</v>
      </c>
      <c r="AA42" s="139"/>
      <c r="AB42" s="139" t="b">
        <f>IF(AA42='Eval Controles'!$C$32,'Eval Controles'!$D$32,IF(AA42='Eval Controles'!$C$33,'Eval Controles'!$D$33))</f>
        <v>0</v>
      </c>
      <c r="AC42" s="139"/>
      <c r="AD42" s="139" t="b">
        <f>IF(AC42='Eval Controles'!$C$34,'Eval Controles'!$D$34,IF(AC42='Eval Controles'!$C$35,'Eval Controles'!$D$35))</f>
        <v>0</v>
      </c>
      <c r="AE42" s="139"/>
      <c r="AF42" s="139" t="b">
        <f>IF(AE42='Eval Controles'!$C$36,'Eval Controles'!$D$36,IF(AE42='Eval Controles'!$C$37,'Eval Controles'!$D$37,IF(AE42='Eval Controles'!$C$38,'Eval Controles'!$D$38)))</f>
        <v>0</v>
      </c>
      <c r="AG42" s="139"/>
      <c r="AH42" s="139" t="b">
        <f>IF(AG42='Eval Controles'!$C$39,'Eval Controles'!$D$39,IF(AG42='Eval Controles'!$C$40,'Eval Controles'!$D$40))</f>
        <v>0</v>
      </c>
      <c r="AI42" s="139"/>
      <c r="AJ42" s="139" t="b">
        <f>IF(AI42='Eval Controles'!$C$41,'Eval Controles'!$D$41,IF(AI42='Eval Controles'!$C$42,'Eval Controles'!$D$42))</f>
        <v>0</v>
      </c>
      <c r="AK42" s="139"/>
      <c r="AL42" s="139" t="b">
        <f>IF(AK42='Eval Controles'!$C$43,'Eval Controles'!$D$43,IF(AK42='Eval Controles'!$C$44,'Eval Controles'!$D$44,IF(AK42='Eval Controles'!$C$45,'Eval Controles'!$D$45)))</f>
        <v>0</v>
      </c>
      <c r="AM42" s="133">
        <f t="shared" si="4"/>
        <v>0</v>
      </c>
      <c r="AN42" s="133" t="str">
        <f t="shared" si="5"/>
        <v>DEBIL</v>
      </c>
      <c r="AO42" s="133"/>
      <c r="AP42" s="133">
        <f>IF(AO42='Eval Controles'!$C$24,"FUERTE",IF(AO42='Eval Controles'!$C$25,"MODERADO",IF(AO42='Eval Controles'!$C$26,"DEBIL",)))</f>
        <v>0</v>
      </c>
      <c r="AQ42" s="133"/>
      <c r="AR42" s="133"/>
      <c r="AS42" s="133"/>
      <c r="AT42" s="133"/>
      <c r="AU42" s="133"/>
      <c r="AV42" s="133"/>
      <c r="AW42" s="129"/>
      <c r="AX42" s="129"/>
      <c r="AY42" s="222"/>
      <c r="AZ42" s="180"/>
      <c r="BA42" s="34"/>
      <c r="BB42" s="206"/>
      <c r="BC42" s="31"/>
      <c r="BD42" s="31"/>
      <c r="BE42" s="31"/>
      <c r="BF42" s="31"/>
      <c r="BG42" s="31"/>
      <c r="BH42" s="31"/>
      <c r="BI42" s="31"/>
      <c r="BJ42" s="31"/>
      <c r="BK42" s="31"/>
      <c r="BL42" s="31"/>
      <c r="BM42" s="31"/>
      <c r="BN42" s="31"/>
      <c r="BO42" s="31"/>
      <c r="BP42" s="31"/>
    </row>
    <row r="43" spans="2:68" s="39" customFormat="1" ht="58.5" hidden="1" customHeight="1" x14ac:dyDescent="0.35">
      <c r="B43" s="184"/>
      <c r="C43" s="116"/>
      <c r="D43" s="116"/>
      <c r="E43" s="116"/>
      <c r="F43" s="116"/>
      <c r="G43" s="141"/>
      <c r="H43" s="116"/>
      <c r="I43" s="116"/>
      <c r="J43" s="141"/>
      <c r="K43" s="32"/>
      <c r="L43" s="35"/>
      <c r="M43" s="131" t="e">
        <f>VLOOKUP(L43,'[4]Datos Validacion'!$C$6:$D$10,2,0)</f>
        <v>#N/A</v>
      </c>
      <c r="N43" s="60"/>
      <c r="O43" s="177" t="e">
        <f>VLOOKUP(N43,'[4]Datos Validacion'!$E$6:$F$15,2,0)</f>
        <v>#N/A</v>
      </c>
      <c r="P43" s="209"/>
      <c r="Q43" s="76"/>
      <c r="R43" s="76"/>
      <c r="S43" s="76"/>
      <c r="T43" s="76"/>
      <c r="U43" s="76"/>
      <c r="V43" s="76"/>
      <c r="W43" s="76"/>
      <c r="X43" s="133"/>
      <c r="Y43" s="139"/>
      <c r="Z43" s="139" t="b">
        <f>IF(Y43='Eval Controles'!$C$30,'Eval Controles'!$D$30,IF(Y43='Eval Controles'!$C$31,'Eval Controles'!$D$31))</f>
        <v>0</v>
      </c>
      <c r="AA43" s="139"/>
      <c r="AB43" s="139" t="b">
        <f>IF(AA43='Eval Controles'!$C$32,'Eval Controles'!$D$32,IF(AA43='Eval Controles'!$C$33,'Eval Controles'!$D$33))</f>
        <v>0</v>
      </c>
      <c r="AC43" s="139"/>
      <c r="AD43" s="139" t="b">
        <f>IF(AC43='Eval Controles'!$C$34,'Eval Controles'!$D$34,IF(AC43='Eval Controles'!$C$35,'Eval Controles'!$D$35))</f>
        <v>0</v>
      </c>
      <c r="AE43" s="139"/>
      <c r="AF43" s="139" t="b">
        <f>IF(AE43='Eval Controles'!$C$36,'Eval Controles'!$D$36,IF(AE43='Eval Controles'!$C$37,'Eval Controles'!$D$37,IF(AE43='Eval Controles'!$C$38,'Eval Controles'!$D$38)))</f>
        <v>0</v>
      </c>
      <c r="AG43" s="139"/>
      <c r="AH43" s="139" t="b">
        <f>IF(AG43='Eval Controles'!$C$39,'Eval Controles'!$D$39,IF(AG43='Eval Controles'!$C$40,'Eval Controles'!$D$40))</f>
        <v>0</v>
      </c>
      <c r="AI43" s="139"/>
      <c r="AJ43" s="139" t="b">
        <f>IF(AI43='Eval Controles'!$C$41,'Eval Controles'!$D$41,IF(AI43='Eval Controles'!$C$42,'Eval Controles'!$D$42))</f>
        <v>0</v>
      </c>
      <c r="AK43" s="139"/>
      <c r="AL43" s="139" t="b">
        <f>IF(AK43='Eval Controles'!$C$43,'Eval Controles'!$D$43,IF(AK43='Eval Controles'!$C$44,'Eval Controles'!$D$44,IF(AK43='Eval Controles'!$C$45,'Eval Controles'!$D$45)))</f>
        <v>0</v>
      </c>
      <c r="AM43" s="133">
        <f t="shared" si="4"/>
        <v>0</v>
      </c>
      <c r="AN43" s="133" t="str">
        <f t="shared" si="5"/>
        <v>DEBIL</v>
      </c>
      <c r="AO43" s="133"/>
      <c r="AP43" s="133">
        <f>IF(AO43='Eval Controles'!$C$24,"FUERTE",IF(AO43='Eval Controles'!$C$25,"MODERADO",IF(AO43='Eval Controles'!$C$26,"DEBIL",)))</f>
        <v>0</v>
      </c>
      <c r="AQ43" s="133"/>
      <c r="AR43" s="133"/>
      <c r="AS43" s="133"/>
      <c r="AT43" s="133"/>
      <c r="AU43" s="133"/>
      <c r="AV43" s="133"/>
      <c r="AW43" s="129"/>
      <c r="AX43" s="129"/>
      <c r="AY43" s="222"/>
      <c r="AZ43" s="180"/>
      <c r="BA43" s="34"/>
      <c r="BB43" s="206"/>
      <c r="BC43" s="31"/>
      <c r="BD43" s="31"/>
      <c r="BE43" s="31"/>
      <c r="BF43" s="31"/>
      <c r="BG43" s="31"/>
      <c r="BH43" s="31"/>
      <c r="BI43" s="31"/>
      <c r="BJ43" s="31"/>
      <c r="BK43" s="31"/>
      <c r="BL43" s="31"/>
      <c r="BM43" s="31"/>
      <c r="BN43" s="31"/>
      <c r="BO43" s="31"/>
      <c r="BP43" s="31"/>
    </row>
    <row r="44" spans="2:68" ht="58.5" hidden="1" customHeight="1" x14ac:dyDescent="0.3">
      <c r="B44" s="184"/>
      <c r="C44" s="116"/>
      <c r="D44" s="116"/>
      <c r="E44" s="116"/>
      <c r="F44" s="116"/>
      <c r="G44" s="141"/>
      <c r="H44" s="116"/>
      <c r="I44" s="116"/>
      <c r="J44" s="141"/>
      <c r="K44" s="32"/>
      <c r="L44" s="35"/>
      <c r="M44" s="131" t="e">
        <f>VLOOKUP(L44,'[4]Datos Validacion'!$C$6:$D$10,2,0)</f>
        <v>#N/A</v>
      </c>
      <c r="N44" s="60"/>
      <c r="O44" s="177" t="e">
        <f>VLOOKUP(N44,'[4]Datos Validacion'!$E$6:$F$15,2,0)</f>
        <v>#N/A</v>
      </c>
      <c r="P44" s="209"/>
      <c r="Q44" s="76"/>
      <c r="R44" s="76"/>
      <c r="S44" s="76"/>
      <c r="T44" s="76"/>
      <c r="U44" s="76"/>
      <c r="V44" s="76"/>
      <c r="W44" s="76"/>
      <c r="X44" s="133"/>
      <c r="Y44" s="139"/>
      <c r="Z44" s="139" t="b">
        <f>IF(Y44='Eval Controles'!$C$30,'Eval Controles'!$D$30,IF(Y44='Eval Controles'!$C$31,'Eval Controles'!$D$31))</f>
        <v>0</v>
      </c>
      <c r="AA44" s="139"/>
      <c r="AB44" s="139" t="b">
        <f>IF(AA44='Eval Controles'!$C$32,'Eval Controles'!$D$32,IF(AA44='Eval Controles'!$C$33,'Eval Controles'!$D$33))</f>
        <v>0</v>
      </c>
      <c r="AC44" s="139"/>
      <c r="AD44" s="139" t="b">
        <f>IF(AC44='Eval Controles'!$C$34,'Eval Controles'!$D$34,IF(AC44='Eval Controles'!$C$35,'Eval Controles'!$D$35))</f>
        <v>0</v>
      </c>
      <c r="AE44" s="139"/>
      <c r="AF44" s="139" t="b">
        <f>IF(AE44='Eval Controles'!$C$36,'Eval Controles'!$D$36,IF(AE44='Eval Controles'!$C$37,'Eval Controles'!$D$37,IF(AE44='Eval Controles'!$C$38,'Eval Controles'!$D$38)))</f>
        <v>0</v>
      </c>
      <c r="AG44" s="139"/>
      <c r="AH44" s="139" t="b">
        <f>IF(AG44='Eval Controles'!$C$39,'Eval Controles'!$D$39,IF(AG44='Eval Controles'!$C$40,'Eval Controles'!$D$40))</f>
        <v>0</v>
      </c>
      <c r="AI44" s="139"/>
      <c r="AJ44" s="139" t="b">
        <f>IF(AI44='Eval Controles'!$C$41,'Eval Controles'!$D$41,IF(AI44='Eval Controles'!$C$42,'Eval Controles'!$D$42))</f>
        <v>0</v>
      </c>
      <c r="AK44" s="139"/>
      <c r="AL44" s="139" t="b">
        <f>IF(AK44='Eval Controles'!$C$43,'Eval Controles'!$D$43,IF(AK44='Eval Controles'!$C$44,'Eval Controles'!$D$44,IF(AK44='Eval Controles'!$C$45,'Eval Controles'!$D$45)))</f>
        <v>0</v>
      </c>
      <c r="AM44" s="133">
        <f t="shared" si="4"/>
        <v>0</v>
      </c>
      <c r="AN44" s="133" t="str">
        <f t="shared" si="5"/>
        <v>DEBIL</v>
      </c>
      <c r="AO44" s="133"/>
      <c r="AP44" s="133">
        <f>IF(AO44='Eval Controles'!$C$24,"FUERTE",IF(AO44='Eval Controles'!$C$25,"MODERADO",IF(AO44='Eval Controles'!$C$26,"DEBIL",)))</f>
        <v>0</v>
      </c>
      <c r="AQ44" s="133"/>
      <c r="AR44" s="133"/>
      <c r="AS44" s="133"/>
      <c r="AT44" s="133"/>
      <c r="AU44" s="133"/>
      <c r="AV44" s="133"/>
      <c r="AW44" s="129"/>
      <c r="AX44" s="129"/>
      <c r="AY44" s="222"/>
      <c r="AZ44" s="180"/>
      <c r="BA44" s="212"/>
      <c r="BB44" s="352"/>
      <c r="BC44" s="30"/>
      <c r="BD44" s="30"/>
      <c r="BE44" s="30"/>
      <c r="BF44" s="30"/>
      <c r="BG44" s="30"/>
      <c r="BH44" s="30"/>
      <c r="BI44" s="30"/>
      <c r="BJ44" s="30"/>
      <c r="BK44" s="30"/>
      <c r="BL44" s="30"/>
      <c r="BM44" s="30"/>
      <c r="BN44" s="30"/>
      <c r="BO44" s="30"/>
      <c r="BP44" s="30"/>
    </row>
    <row r="45" spans="2:68" s="39" customFormat="1" ht="58.5" hidden="1" customHeight="1" x14ac:dyDescent="0.35">
      <c r="B45" s="184"/>
      <c r="C45" s="138"/>
      <c r="D45" s="138"/>
      <c r="E45" s="138"/>
      <c r="F45" s="138"/>
      <c r="G45" s="141"/>
      <c r="H45" s="137"/>
      <c r="I45" s="134"/>
      <c r="J45" s="141"/>
      <c r="K45" s="122"/>
      <c r="L45" s="135"/>
      <c r="M45" s="131" t="e">
        <f>VLOOKUP(L45,'[4]Datos Validacion'!$C$6:$D$10,2,0)</f>
        <v>#N/A</v>
      </c>
      <c r="N45" s="136"/>
      <c r="O45" s="177" t="e">
        <f>VLOOKUP(N45,'[4]Datos Validacion'!$E$6:$F$15,2,0)</f>
        <v>#N/A</v>
      </c>
      <c r="P45" s="209"/>
      <c r="Q45" s="132"/>
      <c r="R45" s="123"/>
      <c r="S45" s="139"/>
      <c r="T45" s="139"/>
      <c r="U45" s="139"/>
      <c r="V45" s="139"/>
      <c r="W45" s="139"/>
      <c r="X45" s="139"/>
      <c r="Y45" s="139"/>
      <c r="Z45" s="139" t="b">
        <f>IF(Y45='Eval Controles'!$C$30,'Eval Controles'!$D$30,IF(Y45='Eval Controles'!$C$31,'Eval Controles'!$D$31))</f>
        <v>0</v>
      </c>
      <c r="AA45" s="139"/>
      <c r="AB45" s="139" t="b">
        <f>IF(AA45='Eval Controles'!$C$32,'Eval Controles'!$D$32,IF(AA45='Eval Controles'!$C$33,'Eval Controles'!$D$33))</f>
        <v>0</v>
      </c>
      <c r="AC45" s="139"/>
      <c r="AD45" s="139" t="b">
        <f>IF(AC45='Eval Controles'!$C$34,'Eval Controles'!$D$34,IF(AC45='Eval Controles'!$C$35,'Eval Controles'!$D$35))</f>
        <v>0</v>
      </c>
      <c r="AE45" s="139"/>
      <c r="AF45" s="139" t="b">
        <f>IF(AE45='Eval Controles'!$C$36,'Eval Controles'!$D$36,IF(AE45='Eval Controles'!$C$37,'Eval Controles'!$D$37,IF(AE45='Eval Controles'!$C$38,'Eval Controles'!$D$38)))</f>
        <v>0</v>
      </c>
      <c r="AG45" s="139"/>
      <c r="AH45" s="139" t="b">
        <f>IF(AG45='Eval Controles'!$C$39,'Eval Controles'!$D$39,IF(AG45='Eval Controles'!$C$40,'Eval Controles'!$D$40))</f>
        <v>0</v>
      </c>
      <c r="AI45" s="139"/>
      <c r="AJ45" s="139" t="b">
        <f>IF(AI45='Eval Controles'!$C$41,'Eval Controles'!$D$41,IF(AI45='Eval Controles'!$C$42,'Eval Controles'!$D$42))</f>
        <v>0</v>
      </c>
      <c r="AK45" s="139"/>
      <c r="AL45" s="139" t="b">
        <f>IF(AK45='Eval Controles'!$C$43,'Eval Controles'!$D$43,IF(AK45='Eval Controles'!$C$44,'Eval Controles'!$D$44,IF(AK45='Eval Controles'!$C$45,'Eval Controles'!$D$45)))</f>
        <v>0</v>
      </c>
      <c r="AM45" s="133"/>
      <c r="AN45" s="133"/>
      <c r="AO45" s="139"/>
      <c r="AP45" s="133"/>
      <c r="AQ45" s="76"/>
      <c r="AR45" s="118"/>
      <c r="AS45" s="118"/>
      <c r="AT45" s="76"/>
      <c r="AU45" s="118"/>
      <c r="AV45" s="118"/>
      <c r="AW45" s="43"/>
      <c r="AX45" s="43"/>
      <c r="AY45" s="222"/>
      <c r="AZ45" s="180"/>
      <c r="BA45" s="34"/>
      <c r="BB45" s="206"/>
      <c r="BC45" s="31"/>
      <c r="BD45" s="31"/>
      <c r="BE45" s="31"/>
      <c r="BF45" s="31"/>
      <c r="BG45" s="31"/>
      <c r="BH45" s="31"/>
      <c r="BI45" s="31"/>
      <c r="BJ45" s="31"/>
      <c r="BK45" s="31"/>
      <c r="BL45" s="31"/>
      <c r="BM45" s="31"/>
      <c r="BN45" s="31"/>
      <c r="BO45" s="31"/>
      <c r="BP45" s="31"/>
    </row>
    <row r="46" spans="2:68" s="120" customFormat="1" ht="58.5" hidden="1" customHeight="1" x14ac:dyDescent="0.3">
      <c r="B46" s="184"/>
      <c r="C46" s="118"/>
      <c r="D46" s="118"/>
      <c r="E46" s="118"/>
      <c r="F46" s="118"/>
      <c r="G46" s="141"/>
      <c r="H46" s="119"/>
      <c r="I46" s="123"/>
      <c r="J46" s="141"/>
      <c r="K46" s="122"/>
      <c r="L46" s="35"/>
      <c r="M46" s="131" t="e">
        <f>VLOOKUP(L46,'[4]Datos Validacion'!$C$6:$D$10,2,0)</f>
        <v>#N/A</v>
      </c>
      <c r="N46" s="60"/>
      <c r="O46" s="177" t="e">
        <f>VLOOKUP(N46,'[4]Datos Validacion'!$E$6:$F$15,2,0)</f>
        <v>#N/A</v>
      </c>
      <c r="P46" s="209"/>
      <c r="Q46" s="76"/>
      <c r="R46" s="123"/>
      <c r="S46" s="118"/>
      <c r="T46" s="118"/>
      <c r="U46" s="118"/>
      <c r="V46" s="118"/>
      <c r="W46" s="118"/>
      <c r="X46" s="139"/>
      <c r="Y46" s="139"/>
      <c r="Z46" s="139" t="b">
        <f>IF(Y46='Eval Controles'!$C$30,'Eval Controles'!$D$30,IF(Y46='Eval Controles'!$C$31,'Eval Controles'!$D$31))</f>
        <v>0</v>
      </c>
      <c r="AA46" s="139"/>
      <c r="AB46" s="139" t="b">
        <f>IF(AA46='Eval Controles'!$C$32,'Eval Controles'!$D$32,IF(AA46='Eval Controles'!$C$33,'Eval Controles'!$D$33))</f>
        <v>0</v>
      </c>
      <c r="AC46" s="139"/>
      <c r="AD46" s="139" t="b">
        <f>IF(AC46='Eval Controles'!$C$34,'Eval Controles'!$D$34,IF(AC46='Eval Controles'!$C$35,'Eval Controles'!$D$35))</f>
        <v>0</v>
      </c>
      <c r="AE46" s="139"/>
      <c r="AF46" s="139" t="b">
        <f>IF(AE46='Eval Controles'!$C$36,'Eval Controles'!$D$36,IF(AE46='Eval Controles'!$C$37,'Eval Controles'!$D$37,IF(AE46='Eval Controles'!$C$38,'Eval Controles'!$D$38)))</f>
        <v>0</v>
      </c>
      <c r="AG46" s="139"/>
      <c r="AH46" s="139" t="b">
        <f>IF(AG46='Eval Controles'!$C$39,'Eval Controles'!$D$39,IF(AG46='Eval Controles'!$C$40,'Eval Controles'!$D$40))</f>
        <v>0</v>
      </c>
      <c r="AI46" s="139"/>
      <c r="AJ46" s="139" t="b">
        <f>IF(AI46='Eval Controles'!$C$41,'Eval Controles'!$D$41,IF(AI46='Eval Controles'!$C$42,'Eval Controles'!$D$42))</f>
        <v>0</v>
      </c>
      <c r="AK46" s="139"/>
      <c r="AL46" s="139" t="b">
        <f>IF(AK46='Eval Controles'!$C$43,'Eval Controles'!$D$43,IF(AK46='Eval Controles'!$C$44,'Eval Controles'!$D$44,IF(AK46='Eval Controles'!$C$45,'Eval Controles'!$D$45)))</f>
        <v>0</v>
      </c>
      <c r="AM46" s="133">
        <f t="shared" ref="AM46:AM56" si="6">SUM(Z46,AB46,AD46,AF46,AH46,AJ46,AL46)</f>
        <v>0</v>
      </c>
      <c r="AN46" s="133" t="str">
        <f t="shared" ref="AN46:AN56" si="7">IF(AM46&gt;=96,"FUERTE",IF(AM46&gt;=86,"MODERADO","DEBIL"))</f>
        <v>DEBIL</v>
      </c>
      <c r="AO46" s="139"/>
      <c r="AP46" s="133">
        <f>IF(AO46='Eval Controles'!$C$24,"FUERTE",IF(AO46='Eval Controles'!$C$25,"MODERADO",IF(AO46='Eval Controles'!$C$26,"DEBIL",)))</f>
        <v>0</v>
      </c>
      <c r="AQ46" s="76"/>
      <c r="AR46" s="118"/>
      <c r="AS46" s="118"/>
      <c r="AT46" s="128"/>
      <c r="AU46" s="118"/>
      <c r="AV46" s="118"/>
      <c r="AW46" s="129"/>
      <c r="AX46" s="129"/>
      <c r="AY46" s="222"/>
      <c r="AZ46" s="180"/>
      <c r="BA46" s="373"/>
      <c r="BB46" s="377"/>
      <c r="BC46" s="126"/>
      <c r="BD46" s="126"/>
      <c r="BE46" s="126"/>
      <c r="BF46" s="126"/>
      <c r="BG46" s="126"/>
      <c r="BH46" s="126"/>
      <c r="BI46" s="126"/>
      <c r="BJ46" s="126"/>
      <c r="BK46" s="126"/>
      <c r="BL46" s="126"/>
      <c r="BM46" s="126"/>
      <c r="BN46" s="126"/>
      <c r="BO46" s="126"/>
      <c r="BP46" s="126"/>
    </row>
    <row r="47" spans="2:68" s="120" customFormat="1" ht="58.5" hidden="1" customHeight="1" x14ac:dyDescent="0.3">
      <c r="B47" s="184"/>
      <c r="C47" s="118"/>
      <c r="D47" s="118"/>
      <c r="E47" s="118"/>
      <c r="F47" s="118"/>
      <c r="G47" s="141"/>
      <c r="H47" s="119"/>
      <c r="I47" s="123"/>
      <c r="J47" s="141"/>
      <c r="K47" s="122"/>
      <c r="L47" s="35"/>
      <c r="M47" s="131" t="e">
        <f>VLOOKUP(L47,'[4]Datos Validacion'!$C$6:$D$10,2,0)</f>
        <v>#N/A</v>
      </c>
      <c r="N47" s="60"/>
      <c r="O47" s="177" t="e">
        <f>VLOOKUP(N47,'[4]Datos Validacion'!$E$6:$F$15,2,0)</f>
        <v>#N/A</v>
      </c>
      <c r="P47" s="209"/>
      <c r="Q47" s="76"/>
      <c r="R47" s="123"/>
      <c r="S47" s="118"/>
      <c r="T47" s="118"/>
      <c r="U47" s="118"/>
      <c r="V47" s="118"/>
      <c r="W47" s="118"/>
      <c r="X47" s="139"/>
      <c r="Y47" s="139"/>
      <c r="Z47" s="139" t="b">
        <f>IF(Y47='Eval Controles'!$C$30,'Eval Controles'!$D$30,IF(Y47='Eval Controles'!$C$31,'Eval Controles'!$D$31))</f>
        <v>0</v>
      </c>
      <c r="AA47" s="139"/>
      <c r="AB47" s="139" t="b">
        <f>IF(AA47='Eval Controles'!$C$32,'Eval Controles'!$D$32,IF(AA47='Eval Controles'!$C$33,'Eval Controles'!$D$33))</f>
        <v>0</v>
      </c>
      <c r="AC47" s="139"/>
      <c r="AD47" s="139" t="b">
        <f>IF(AC47='Eval Controles'!$C$34,'Eval Controles'!$D$34,IF(AC47='Eval Controles'!$C$35,'Eval Controles'!$D$35))</f>
        <v>0</v>
      </c>
      <c r="AE47" s="139"/>
      <c r="AF47" s="139" t="b">
        <f>IF(AE47='Eval Controles'!$C$36,'Eval Controles'!$D$36,IF(AE47='Eval Controles'!$C$37,'Eval Controles'!$D$37,IF(AE47='Eval Controles'!$C$38,'Eval Controles'!$D$38)))</f>
        <v>0</v>
      </c>
      <c r="AG47" s="139"/>
      <c r="AH47" s="139" t="b">
        <f>IF(AG47='Eval Controles'!$C$39,'Eval Controles'!$D$39,IF(AG47='Eval Controles'!$C$40,'Eval Controles'!$D$40))</f>
        <v>0</v>
      </c>
      <c r="AI47" s="139"/>
      <c r="AJ47" s="139" t="b">
        <f>IF(AI47='Eval Controles'!$C$41,'Eval Controles'!$D$41,IF(AI47='Eval Controles'!$C$42,'Eval Controles'!$D$42))</f>
        <v>0</v>
      </c>
      <c r="AK47" s="139"/>
      <c r="AL47" s="139" t="b">
        <f>IF(AK47='Eval Controles'!$C$43,'Eval Controles'!$D$43,IF(AK47='Eval Controles'!$C$44,'Eval Controles'!$D$44,IF(AK47='Eval Controles'!$C$45,'Eval Controles'!$D$45)))</f>
        <v>0</v>
      </c>
      <c r="AM47" s="133">
        <f t="shared" si="6"/>
        <v>0</v>
      </c>
      <c r="AN47" s="133" t="str">
        <f t="shared" si="7"/>
        <v>DEBIL</v>
      </c>
      <c r="AO47" s="139"/>
      <c r="AP47" s="133">
        <f>IF(AO47='Eval Controles'!$C$24,"FUERTE",IF(AO47='Eval Controles'!$C$25,"MODERADO",IF(AO47='Eval Controles'!$C$26,"DEBIL",)))</f>
        <v>0</v>
      </c>
      <c r="AQ47" s="76"/>
      <c r="AR47" s="118"/>
      <c r="AS47" s="118"/>
      <c r="AT47" s="128"/>
      <c r="AU47" s="118"/>
      <c r="AV47" s="118"/>
      <c r="AW47" s="129"/>
      <c r="AX47" s="129"/>
      <c r="AY47" s="222"/>
      <c r="AZ47" s="180"/>
      <c r="BA47" s="373"/>
      <c r="BB47" s="377"/>
      <c r="BC47" s="126"/>
      <c r="BD47" s="126"/>
      <c r="BE47" s="126"/>
      <c r="BF47" s="126"/>
      <c r="BG47" s="126"/>
      <c r="BH47" s="126"/>
      <c r="BI47" s="126"/>
      <c r="BJ47" s="126"/>
      <c r="BK47" s="126"/>
      <c r="BL47" s="126"/>
      <c r="BM47" s="126"/>
      <c r="BN47" s="126"/>
      <c r="BO47" s="126"/>
      <c r="BP47" s="126"/>
    </row>
    <row r="48" spans="2:68" s="120" customFormat="1" ht="58.5" hidden="1" customHeight="1" x14ac:dyDescent="0.3">
      <c r="B48" s="184"/>
      <c r="C48" s="118"/>
      <c r="D48" s="118"/>
      <c r="E48" s="118"/>
      <c r="F48" s="118"/>
      <c r="G48" s="141"/>
      <c r="H48" s="119"/>
      <c r="I48" s="123"/>
      <c r="J48" s="141"/>
      <c r="K48" s="122"/>
      <c r="L48" s="35"/>
      <c r="M48" s="131" t="e">
        <f>VLOOKUP(L48,'[4]Datos Validacion'!$C$6:$D$10,2,0)</f>
        <v>#N/A</v>
      </c>
      <c r="N48" s="60"/>
      <c r="O48" s="177" t="e">
        <f>VLOOKUP(N48,'[4]Datos Validacion'!$E$6:$F$15,2,0)</f>
        <v>#N/A</v>
      </c>
      <c r="P48" s="209"/>
      <c r="Q48" s="76"/>
      <c r="R48" s="123"/>
      <c r="S48" s="118"/>
      <c r="T48" s="118"/>
      <c r="U48" s="118"/>
      <c r="V48" s="118"/>
      <c r="W48" s="118"/>
      <c r="X48" s="139"/>
      <c r="Y48" s="139"/>
      <c r="Z48" s="139" t="b">
        <f>IF(Y48='Eval Controles'!$C$30,'Eval Controles'!$D$30,IF(Y48='Eval Controles'!$C$31,'Eval Controles'!$D$31))</f>
        <v>0</v>
      </c>
      <c r="AA48" s="139"/>
      <c r="AB48" s="139" t="b">
        <f>IF(AA48='Eval Controles'!$C$32,'Eval Controles'!$D$32,IF(AA48='Eval Controles'!$C$33,'Eval Controles'!$D$33))</f>
        <v>0</v>
      </c>
      <c r="AC48" s="139"/>
      <c r="AD48" s="139" t="b">
        <f>IF(AC48='Eval Controles'!$C$34,'Eval Controles'!$D$34,IF(AC48='Eval Controles'!$C$35,'Eval Controles'!$D$35))</f>
        <v>0</v>
      </c>
      <c r="AE48" s="139"/>
      <c r="AF48" s="139" t="b">
        <f>IF(AE48='Eval Controles'!$C$36,'Eval Controles'!$D$36,IF(AE48='Eval Controles'!$C$37,'Eval Controles'!$D$37,IF(AE48='Eval Controles'!$C$38,'Eval Controles'!$D$38)))</f>
        <v>0</v>
      </c>
      <c r="AG48" s="139"/>
      <c r="AH48" s="139" t="b">
        <f>IF(AG48='Eval Controles'!$C$39,'Eval Controles'!$D$39,IF(AG48='Eval Controles'!$C$40,'Eval Controles'!$D$40))</f>
        <v>0</v>
      </c>
      <c r="AI48" s="139"/>
      <c r="AJ48" s="139" t="b">
        <f>IF(AI48='Eval Controles'!$C$41,'Eval Controles'!$D$41,IF(AI48='Eval Controles'!$C$42,'Eval Controles'!$D$42))</f>
        <v>0</v>
      </c>
      <c r="AK48" s="139"/>
      <c r="AL48" s="139" t="b">
        <f>IF(AK48='Eval Controles'!$C$43,'Eval Controles'!$D$43,IF(AK48='Eval Controles'!$C$44,'Eval Controles'!$D$44,IF(AK48='Eval Controles'!$C$45,'Eval Controles'!$D$45)))</f>
        <v>0</v>
      </c>
      <c r="AM48" s="133">
        <f t="shared" si="6"/>
        <v>0</v>
      </c>
      <c r="AN48" s="133" t="str">
        <f t="shared" si="7"/>
        <v>DEBIL</v>
      </c>
      <c r="AO48" s="139"/>
      <c r="AP48" s="133">
        <f>IF(AO48='Eval Controles'!$C$24,"FUERTE",IF(AO48='Eval Controles'!$C$25,"MODERADO",IF(AO48='Eval Controles'!$C$26,"DEBIL",)))</f>
        <v>0</v>
      </c>
      <c r="AQ48" s="76"/>
      <c r="AR48" s="118"/>
      <c r="AS48" s="118"/>
      <c r="AT48" s="128"/>
      <c r="AU48" s="118"/>
      <c r="AV48" s="118"/>
      <c r="AW48" s="129"/>
      <c r="AX48" s="129"/>
      <c r="AY48" s="222"/>
      <c r="AZ48" s="180"/>
      <c r="BA48" s="373"/>
      <c r="BB48" s="377"/>
      <c r="BC48" s="126"/>
      <c r="BD48" s="126"/>
      <c r="BE48" s="126"/>
      <c r="BF48" s="126"/>
      <c r="BG48" s="126"/>
      <c r="BH48" s="126"/>
      <c r="BI48" s="126"/>
      <c r="BJ48" s="126"/>
      <c r="BK48" s="126"/>
      <c r="BL48" s="126"/>
      <c r="BM48" s="126"/>
      <c r="BN48" s="126"/>
      <c r="BO48" s="126"/>
      <c r="BP48" s="126"/>
    </row>
    <row r="49" spans="2:68" s="120" customFormat="1" ht="58.5" hidden="1" customHeight="1" x14ac:dyDescent="0.3">
      <c r="B49" s="184"/>
      <c r="C49" s="33"/>
      <c r="D49" s="32"/>
      <c r="E49" s="32"/>
      <c r="F49" s="32"/>
      <c r="G49" s="141"/>
      <c r="H49" s="32"/>
      <c r="I49" s="32"/>
      <c r="J49" s="141"/>
      <c r="K49" s="33"/>
      <c r="L49" s="35"/>
      <c r="M49" s="131" t="e">
        <f>VLOOKUP(L49,'[4]Datos Validacion'!$C$6:$D$10,2,0)</f>
        <v>#N/A</v>
      </c>
      <c r="N49" s="60"/>
      <c r="O49" s="177" t="e">
        <f>VLOOKUP(N49,'[4]Datos Validacion'!$E$6:$F$15,2,0)</f>
        <v>#N/A</v>
      </c>
      <c r="P49" s="209"/>
      <c r="Q49" s="76"/>
      <c r="R49" s="76"/>
      <c r="S49" s="76"/>
      <c r="T49" s="76"/>
      <c r="U49" s="76"/>
      <c r="V49" s="76"/>
      <c r="W49" s="76"/>
      <c r="X49" s="133"/>
      <c r="Y49" s="139"/>
      <c r="Z49" s="139" t="b">
        <f>IF(Y49='Eval Controles'!$C$30,'Eval Controles'!$D$30,IF(Y49='Eval Controles'!$C$31,'Eval Controles'!$D$31))</f>
        <v>0</v>
      </c>
      <c r="AA49" s="139"/>
      <c r="AB49" s="139" t="b">
        <f>IF(AA49='Eval Controles'!$C$32,'Eval Controles'!$D$32,IF(AA49='Eval Controles'!$C$33,'Eval Controles'!$D$33))</f>
        <v>0</v>
      </c>
      <c r="AC49" s="139"/>
      <c r="AD49" s="139" t="b">
        <f>IF(AC49='Eval Controles'!$C$34,'Eval Controles'!$D$34,IF(AC49='Eval Controles'!$C$35,'Eval Controles'!$D$35))</f>
        <v>0</v>
      </c>
      <c r="AE49" s="139"/>
      <c r="AF49" s="139" t="b">
        <f>IF(AE49='Eval Controles'!$C$36,'Eval Controles'!$D$36,IF(AE49='Eval Controles'!$C$37,'Eval Controles'!$D$37,IF(AE49='Eval Controles'!$C$38,'Eval Controles'!$D$38)))</f>
        <v>0</v>
      </c>
      <c r="AG49" s="139"/>
      <c r="AH49" s="139" t="b">
        <f>IF(AG49='Eval Controles'!$C$39,'Eval Controles'!$D$39,IF(AG49='Eval Controles'!$C$40,'Eval Controles'!$D$40))</f>
        <v>0</v>
      </c>
      <c r="AI49" s="139"/>
      <c r="AJ49" s="139" t="b">
        <f>IF(AI49='Eval Controles'!$C$41,'Eval Controles'!$D$41,IF(AI49='Eval Controles'!$C$42,'Eval Controles'!$D$42))</f>
        <v>0</v>
      </c>
      <c r="AK49" s="139"/>
      <c r="AL49" s="139" t="b">
        <f>IF(AK49='Eval Controles'!$C$43,'Eval Controles'!$D$43,IF(AK49='Eval Controles'!$C$44,'Eval Controles'!$D$44,IF(AK49='Eval Controles'!$C$45,'Eval Controles'!$D$45)))</f>
        <v>0</v>
      </c>
      <c r="AM49" s="133">
        <f t="shared" si="6"/>
        <v>0</v>
      </c>
      <c r="AN49" s="133" t="str">
        <f t="shared" si="7"/>
        <v>DEBIL</v>
      </c>
      <c r="AO49" s="133"/>
      <c r="AP49" s="133">
        <f>IF(AO49='Eval Controles'!$C$24,"FUERTE",IF(AO49='Eval Controles'!$C$25,"MODERADO",IF(AO49='Eval Controles'!$C$26,"DEBIL",)))</f>
        <v>0</v>
      </c>
      <c r="AQ49" s="133"/>
      <c r="AR49" s="133"/>
      <c r="AS49" s="133"/>
      <c r="AT49" s="133"/>
      <c r="AU49" s="133"/>
      <c r="AV49" s="133"/>
      <c r="AW49" s="129"/>
      <c r="AX49" s="129"/>
      <c r="AY49" s="222"/>
      <c r="AZ49" s="180"/>
      <c r="BA49" s="373"/>
      <c r="BB49" s="377"/>
      <c r="BC49" s="126"/>
      <c r="BD49" s="126"/>
      <c r="BE49" s="126"/>
      <c r="BF49" s="126"/>
      <c r="BG49" s="126"/>
      <c r="BH49" s="126"/>
      <c r="BI49" s="126"/>
      <c r="BJ49" s="126"/>
      <c r="BK49" s="126"/>
      <c r="BL49" s="126"/>
      <c r="BM49" s="126"/>
      <c r="BN49" s="126"/>
      <c r="BO49" s="126"/>
      <c r="BP49" s="126"/>
    </row>
    <row r="50" spans="2:68" s="120" customFormat="1" ht="58.5" hidden="1" customHeight="1" x14ac:dyDescent="0.3">
      <c r="B50" s="184"/>
      <c r="C50" s="118"/>
      <c r="D50" s="118"/>
      <c r="E50" s="35"/>
      <c r="F50" s="35"/>
      <c r="G50" s="141"/>
      <c r="H50" s="35"/>
      <c r="I50" s="35"/>
      <c r="J50" s="141"/>
      <c r="K50" s="118"/>
      <c r="L50" s="35"/>
      <c r="M50" s="131" t="e">
        <f>VLOOKUP(L50,'[4]Datos Validacion'!$C$6:$D$10,2,0)</f>
        <v>#N/A</v>
      </c>
      <c r="N50" s="60"/>
      <c r="O50" s="177" t="e">
        <f>VLOOKUP(N50,'[4]Datos Validacion'!$E$6:$F$15,2,0)</f>
        <v>#N/A</v>
      </c>
      <c r="P50" s="209"/>
      <c r="Q50" s="76"/>
      <c r="R50" s="76"/>
      <c r="S50" s="76"/>
      <c r="T50" s="76"/>
      <c r="U50" s="76"/>
      <c r="V50" s="76"/>
      <c r="W50" s="76"/>
      <c r="X50" s="133"/>
      <c r="Y50" s="139"/>
      <c r="Z50" s="139" t="b">
        <f>IF(Y50='Eval Controles'!$C$30,'Eval Controles'!$D$30,IF(Y50='Eval Controles'!$C$31,'Eval Controles'!$D$31))</f>
        <v>0</v>
      </c>
      <c r="AA50" s="139"/>
      <c r="AB50" s="139" t="b">
        <f>IF(AA50='Eval Controles'!$C$32,'Eval Controles'!$D$32,IF(AA50='Eval Controles'!$C$33,'Eval Controles'!$D$33))</f>
        <v>0</v>
      </c>
      <c r="AC50" s="139"/>
      <c r="AD50" s="139" t="b">
        <f>IF(AC50='Eval Controles'!$C$34,'Eval Controles'!$D$34,IF(AC50='Eval Controles'!$C$35,'Eval Controles'!$D$35))</f>
        <v>0</v>
      </c>
      <c r="AE50" s="139"/>
      <c r="AF50" s="139" t="b">
        <f>IF(AE50='Eval Controles'!$C$36,'Eval Controles'!$D$36,IF(AE50='Eval Controles'!$C$37,'Eval Controles'!$D$37,IF(AE50='Eval Controles'!$C$38,'Eval Controles'!$D$38)))</f>
        <v>0</v>
      </c>
      <c r="AG50" s="139"/>
      <c r="AH50" s="139" t="b">
        <f>IF(AG50='Eval Controles'!$C$39,'Eval Controles'!$D$39,IF(AG50='Eval Controles'!$C$40,'Eval Controles'!$D$40))</f>
        <v>0</v>
      </c>
      <c r="AI50" s="139"/>
      <c r="AJ50" s="139" t="b">
        <f>IF(AI50='Eval Controles'!$C$41,'Eval Controles'!$D$41,IF(AI50='Eval Controles'!$C$42,'Eval Controles'!$D$42))</f>
        <v>0</v>
      </c>
      <c r="AK50" s="139"/>
      <c r="AL50" s="139" t="b">
        <f>IF(AK50='Eval Controles'!$C$43,'Eval Controles'!$D$43,IF(AK50='Eval Controles'!$C$44,'Eval Controles'!$D$44,IF(AK50='Eval Controles'!$C$45,'Eval Controles'!$D$45)))</f>
        <v>0</v>
      </c>
      <c r="AM50" s="133">
        <f t="shared" si="6"/>
        <v>0</v>
      </c>
      <c r="AN50" s="133" t="str">
        <f t="shared" si="7"/>
        <v>DEBIL</v>
      </c>
      <c r="AO50" s="133"/>
      <c r="AP50" s="133">
        <f>IF(AO50='Eval Controles'!$C$24,"FUERTE",IF(AO50='Eval Controles'!$C$25,"MODERADO",IF(AO50='Eval Controles'!$C$26,"DEBIL",)))</f>
        <v>0</v>
      </c>
      <c r="AQ50" s="133"/>
      <c r="AR50" s="133"/>
      <c r="AS50" s="133"/>
      <c r="AT50" s="133"/>
      <c r="AU50" s="133"/>
      <c r="AV50" s="133"/>
      <c r="AW50" s="129"/>
      <c r="AX50" s="129"/>
      <c r="AY50" s="222"/>
      <c r="AZ50" s="180"/>
      <c r="BA50" s="373"/>
      <c r="BB50" s="377"/>
      <c r="BC50" s="126"/>
      <c r="BD50" s="126"/>
      <c r="BE50" s="126"/>
      <c r="BF50" s="126"/>
      <c r="BG50" s="126"/>
      <c r="BH50" s="126"/>
      <c r="BI50" s="126"/>
      <c r="BJ50" s="126"/>
      <c r="BK50" s="126"/>
      <c r="BL50" s="126"/>
      <c r="BM50" s="126"/>
      <c r="BN50" s="126"/>
      <c r="BO50" s="126"/>
      <c r="BP50" s="126"/>
    </row>
    <row r="51" spans="2:68" ht="58.5" hidden="1" customHeight="1" x14ac:dyDescent="0.3">
      <c r="B51" s="184"/>
      <c r="C51" s="118"/>
      <c r="D51" s="121"/>
      <c r="E51" s="119"/>
      <c r="F51" s="119"/>
      <c r="G51" s="141"/>
      <c r="H51" s="119"/>
      <c r="I51" s="119"/>
      <c r="J51" s="141"/>
      <c r="K51" s="121"/>
      <c r="L51" s="35"/>
      <c r="M51" s="131" t="e">
        <f>VLOOKUP(L51,'[4]Datos Validacion'!$C$6:$D$10,2,0)</f>
        <v>#N/A</v>
      </c>
      <c r="N51" s="60"/>
      <c r="O51" s="177" t="e">
        <f>VLOOKUP(N51,'[4]Datos Validacion'!$E$6:$F$15,2,0)</f>
        <v>#N/A</v>
      </c>
      <c r="P51" s="209"/>
      <c r="Q51" s="76"/>
      <c r="R51" s="76"/>
      <c r="S51" s="76"/>
      <c r="T51" s="76"/>
      <c r="U51" s="76"/>
      <c r="V51" s="76"/>
      <c r="W51" s="76"/>
      <c r="X51" s="133"/>
      <c r="Y51" s="139"/>
      <c r="Z51" s="139" t="b">
        <f>IF(Y51='Eval Controles'!$C$30,'Eval Controles'!$D$30,IF(Y51='Eval Controles'!$C$31,'Eval Controles'!$D$31))</f>
        <v>0</v>
      </c>
      <c r="AA51" s="139"/>
      <c r="AB51" s="139" t="b">
        <f>IF(AA51='Eval Controles'!$C$32,'Eval Controles'!$D$32,IF(AA51='Eval Controles'!$C$33,'Eval Controles'!$D$33))</f>
        <v>0</v>
      </c>
      <c r="AC51" s="139"/>
      <c r="AD51" s="139" t="b">
        <f>IF(AC51='Eval Controles'!$C$34,'Eval Controles'!$D$34,IF(AC51='Eval Controles'!$C$35,'Eval Controles'!$D$35))</f>
        <v>0</v>
      </c>
      <c r="AE51" s="139"/>
      <c r="AF51" s="139" t="b">
        <f>IF(AE51='Eval Controles'!$C$36,'Eval Controles'!$D$36,IF(AE51='Eval Controles'!$C$37,'Eval Controles'!$D$37,IF(AE51='Eval Controles'!$C$38,'Eval Controles'!$D$38)))</f>
        <v>0</v>
      </c>
      <c r="AG51" s="139"/>
      <c r="AH51" s="139" t="b">
        <f>IF(AG51='Eval Controles'!$C$39,'Eval Controles'!$D$39,IF(AG51='Eval Controles'!$C$40,'Eval Controles'!$D$40))</f>
        <v>0</v>
      </c>
      <c r="AI51" s="139"/>
      <c r="AJ51" s="139" t="b">
        <f>IF(AI51='Eval Controles'!$C$41,'Eval Controles'!$D$41,IF(AI51='Eval Controles'!$C$42,'Eval Controles'!$D$42))</f>
        <v>0</v>
      </c>
      <c r="AK51" s="139"/>
      <c r="AL51" s="139" t="b">
        <f>IF(AK51='Eval Controles'!$C$43,'Eval Controles'!$D$43,IF(AK51='Eval Controles'!$C$44,'Eval Controles'!$D$44,IF(AK51='Eval Controles'!$C$45,'Eval Controles'!$D$45)))</f>
        <v>0</v>
      </c>
      <c r="AM51" s="133">
        <f t="shared" si="6"/>
        <v>0</v>
      </c>
      <c r="AN51" s="133" t="str">
        <f t="shared" si="7"/>
        <v>DEBIL</v>
      </c>
      <c r="AO51" s="133"/>
      <c r="AP51" s="133">
        <f>IF(AO51='Eval Controles'!$C$24,"FUERTE",IF(AO51='Eval Controles'!$C$25,"MODERADO",IF(AO51='Eval Controles'!$C$26,"DEBIL",)))</f>
        <v>0</v>
      </c>
      <c r="AQ51" s="133"/>
      <c r="AR51" s="133"/>
      <c r="AS51" s="133"/>
      <c r="AT51" s="133"/>
      <c r="AU51" s="133"/>
      <c r="AV51" s="133"/>
      <c r="AW51" s="129"/>
      <c r="AX51" s="129"/>
      <c r="AY51" s="222"/>
      <c r="AZ51" s="180"/>
      <c r="BA51" s="212"/>
      <c r="BB51" s="352"/>
      <c r="BC51" s="30"/>
      <c r="BD51" s="30"/>
      <c r="BE51" s="30"/>
      <c r="BF51" s="30"/>
      <c r="BG51" s="30"/>
      <c r="BH51" s="30"/>
      <c r="BI51" s="30"/>
      <c r="BJ51" s="30"/>
      <c r="BK51" s="30"/>
      <c r="BL51" s="30"/>
      <c r="BM51" s="30"/>
      <c r="BN51" s="30"/>
      <c r="BO51" s="30"/>
      <c r="BP51" s="30"/>
    </row>
    <row r="52" spans="2:68" ht="58.5" hidden="1" customHeight="1" x14ac:dyDescent="0.3">
      <c r="B52" s="184"/>
      <c r="C52" s="117"/>
      <c r="D52" s="122"/>
      <c r="E52" s="122"/>
      <c r="F52" s="122"/>
      <c r="G52" s="141"/>
      <c r="H52" s="122"/>
      <c r="I52" s="122"/>
      <c r="J52" s="141"/>
      <c r="K52" s="130"/>
      <c r="L52" s="35"/>
      <c r="M52" s="131" t="e">
        <f>VLOOKUP(L52,'[4]Datos Validacion'!$C$6:$D$10,2,0)</f>
        <v>#N/A</v>
      </c>
      <c r="N52" s="60"/>
      <c r="O52" s="177" t="e">
        <f>VLOOKUP(N52,'[4]Datos Validacion'!$E$6:$F$15,2,0)</f>
        <v>#N/A</v>
      </c>
      <c r="P52" s="209"/>
      <c r="Q52" s="76"/>
      <c r="R52" s="76"/>
      <c r="S52" s="76"/>
      <c r="T52" s="76"/>
      <c r="U52" s="76"/>
      <c r="V52" s="76"/>
      <c r="W52" s="76"/>
      <c r="X52" s="133"/>
      <c r="Y52" s="139"/>
      <c r="Z52" s="139" t="b">
        <f>IF(Y52='Eval Controles'!$C$30,'Eval Controles'!$D$30,IF(Y52='Eval Controles'!$C$31,'Eval Controles'!$D$31))</f>
        <v>0</v>
      </c>
      <c r="AA52" s="139"/>
      <c r="AB52" s="139" t="b">
        <f>IF(AA52='Eval Controles'!$C$32,'Eval Controles'!$D$32,IF(AA52='Eval Controles'!$C$33,'Eval Controles'!$D$33))</f>
        <v>0</v>
      </c>
      <c r="AC52" s="139"/>
      <c r="AD52" s="139" t="b">
        <f>IF(AC52='Eval Controles'!$C$34,'Eval Controles'!$D$34,IF(AC52='Eval Controles'!$C$35,'Eval Controles'!$D$35))</f>
        <v>0</v>
      </c>
      <c r="AE52" s="139"/>
      <c r="AF52" s="139" t="b">
        <f>IF(AE52='Eval Controles'!$C$36,'Eval Controles'!$D$36,IF(AE52='Eval Controles'!$C$37,'Eval Controles'!$D$37,IF(AE52='Eval Controles'!$C$38,'Eval Controles'!$D$38)))</f>
        <v>0</v>
      </c>
      <c r="AG52" s="139"/>
      <c r="AH52" s="139" t="b">
        <f>IF(AG52='Eval Controles'!$C$39,'Eval Controles'!$D$39,IF(AG52='Eval Controles'!$C$40,'Eval Controles'!$D$40))</f>
        <v>0</v>
      </c>
      <c r="AI52" s="139"/>
      <c r="AJ52" s="139" t="b">
        <f>IF(AI52='Eval Controles'!$C$41,'Eval Controles'!$D$41,IF(AI52='Eval Controles'!$C$42,'Eval Controles'!$D$42))</f>
        <v>0</v>
      </c>
      <c r="AK52" s="139"/>
      <c r="AL52" s="139" t="b">
        <f>IF(AK52='Eval Controles'!$C$43,'Eval Controles'!$D$43,IF(AK52='Eval Controles'!$C$44,'Eval Controles'!$D$44,IF(AK52='Eval Controles'!$C$45,'Eval Controles'!$D$45)))</f>
        <v>0</v>
      </c>
      <c r="AM52" s="133">
        <f t="shared" si="6"/>
        <v>0</v>
      </c>
      <c r="AN52" s="133" t="str">
        <f t="shared" si="7"/>
        <v>DEBIL</v>
      </c>
      <c r="AO52" s="133"/>
      <c r="AP52" s="133">
        <f>IF(AO52='Eval Controles'!$C$24,"FUERTE",IF(AO52='Eval Controles'!$C$25,"MODERADO",IF(AO52='Eval Controles'!$C$26,"DEBIL",)))</f>
        <v>0</v>
      </c>
      <c r="AQ52" s="133"/>
      <c r="AR52" s="133"/>
      <c r="AS52" s="133"/>
      <c r="AT52" s="133"/>
      <c r="AU52" s="133"/>
      <c r="AV52" s="133"/>
      <c r="AW52" s="129"/>
      <c r="AX52" s="129"/>
      <c r="AY52" s="222"/>
      <c r="AZ52" s="180"/>
      <c r="BA52" s="212"/>
      <c r="BB52" s="352"/>
      <c r="BC52" s="30"/>
      <c r="BD52" s="30"/>
      <c r="BE52" s="30"/>
      <c r="BF52" s="30"/>
      <c r="BG52" s="30"/>
      <c r="BH52" s="30"/>
      <c r="BI52" s="30"/>
      <c r="BJ52" s="30"/>
      <c r="BK52" s="30"/>
      <c r="BL52" s="30"/>
      <c r="BM52" s="30"/>
      <c r="BN52" s="30"/>
      <c r="BO52" s="30"/>
      <c r="BP52" s="30"/>
    </row>
    <row r="53" spans="2:68" ht="58.5" hidden="1" customHeight="1" x14ac:dyDescent="0.3">
      <c r="B53" s="184"/>
      <c r="C53" s="117"/>
      <c r="D53" s="122"/>
      <c r="E53" s="122"/>
      <c r="F53" s="122"/>
      <c r="G53" s="141"/>
      <c r="H53" s="122"/>
      <c r="I53" s="122"/>
      <c r="J53" s="141"/>
      <c r="K53" s="130"/>
      <c r="L53" s="35"/>
      <c r="M53" s="131" t="e">
        <f>VLOOKUP(L53,'[4]Datos Validacion'!$C$6:$D$10,2,0)</f>
        <v>#N/A</v>
      </c>
      <c r="N53" s="60"/>
      <c r="O53" s="177" t="e">
        <f>VLOOKUP(N53,'[4]Datos Validacion'!$E$6:$F$15,2,0)</f>
        <v>#N/A</v>
      </c>
      <c r="P53" s="209"/>
      <c r="Q53" s="76"/>
      <c r="R53" s="76"/>
      <c r="S53" s="76"/>
      <c r="T53" s="76"/>
      <c r="U53" s="76"/>
      <c r="V53" s="76"/>
      <c r="W53" s="76"/>
      <c r="X53" s="133"/>
      <c r="Y53" s="139"/>
      <c r="Z53" s="139" t="b">
        <f>IF(Y53='Eval Controles'!$C$30,'Eval Controles'!$D$30,IF(Y53='Eval Controles'!$C$31,'Eval Controles'!$D$31))</f>
        <v>0</v>
      </c>
      <c r="AA53" s="139"/>
      <c r="AB53" s="139" t="b">
        <f>IF(AA53='Eval Controles'!$C$32,'Eval Controles'!$D$32,IF(AA53='Eval Controles'!$C$33,'Eval Controles'!$D$33))</f>
        <v>0</v>
      </c>
      <c r="AC53" s="139"/>
      <c r="AD53" s="139" t="b">
        <f>IF(AC53='Eval Controles'!$C$34,'Eval Controles'!$D$34,IF(AC53='Eval Controles'!$C$35,'Eval Controles'!$D$35))</f>
        <v>0</v>
      </c>
      <c r="AE53" s="139"/>
      <c r="AF53" s="139" t="b">
        <f>IF(AE53='Eval Controles'!$C$36,'Eval Controles'!$D$36,IF(AE53='Eval Controles'!$C$37,'Eval Controles'!$D$37,IF(AE53='Eval Controles'!$C$38,'Eval Controles'!$D$38)))</f>
        <v>0</v>
      </c>
      <c r="AG53" s="139"/>
      <c r="AH53" s="139" t="b">
        <f>IF(AG53='Eval Controles'!$C$39,'Eval Controles'!$D$39,IF(AG53='Eval Controles'!$C$40,'Eval Controles'!$D$40))</f>
        <v>0</v>
      </c>
      <c r="AI53" s="139"/>
      <c r="AJ53" s="139" t="b">
        <f>IF(AI53='Eval Controles'!$C$41,'Eval Controles'!$D$41,IF(AI53='Eval Controles'!$C$42,'Eval Controles'!$D$42))</f>
        <v>0</v>
      </c>
      <c r="AK53" s="139"/>
      <c r="AL53" s="139" t="b">
        <f>IF(AK53='Eval Controles'!$C$43,'Eval Controles'!$D$43,IF(AK53='Eval Controles'!$C$44,'Eval Controles'!$D$44,IF(AK53='Eval Controles'!$C$45,'Eval Controles'!$D$45)))</f>
        <v>0</v>
      </c>
      <c r="AM53" s="133">
        <f t="shared" si="6"/>
        <v>0</v>
      </c>
      <c r="AN53" s="133" t="str">
        <f t="shared" si="7"/>
        <v>DEBIL</v>
      </c>
      <c r="AO53" s="133"/>
      <c r="AP53" s="133">
        <f>IF(AO53='Eval Controles'!$C$24,"FUERTE",IF(AO53='Eval Controles'!$C$25,"MODERADO",IF(AO53='Eval Controles'!$C$26,"DEBIL",)))</f>
        <v>0</v>
      </c>
      <c r="AQ53" s="133"/>
      <c r="AR53" s="133"/>
      <c r="AS53" s="133"/>
      <c r="AT53" s="133"/>
      <c r="AU53" s="133"/>
      <c r="AV53" s="133"/>
      <c r="AW53" s="129"/>
      <c r="AX53" s="129"/>
      <c r="AY53" s="222"/>
      <c r="AZ53" s="180"/>
      <c r="BA53" s="212"/>
      <c r="BB53" s="352"/>
      <c r="BC53" s="30"/>
      <c r="BD53" s="30"/>
      <c r="BE53" s="30"/>
      <c r="BF53" s="30"/>
      <c r="BG53" s="30"/>
      <c r="BH53" s="30"/>
      <c r="BI53" s="30"/>
      <c r="BJ53" s="30"/>
      <c r="BK53" s="30"/>
      <c r="BL53" s="30"/>
      <c r="BM53" s="30"/>
      <c r="BN53" s="30"/>
      <c r="BO53" s="30"/>
      <c r="BP53" s="30"/>
    </row>
    <row r="54" spans="2:68" s="39" customFormat="1" ht="58.5" hidden="1" customHeight="1" x14ac:dyDescent="0.35">
      <c r="B54" s="184"/>
      <c r="C54" s="116"/>
      <c r="D54" s="116"/>
      <c r="E54" s="116"/>
      <c r="F54" s="116"/>
      <c r="G54" s="141"/>
      <c r="H54" s="116"/>
      <c r="I54" s="116"/>
      <c r="J54" s="141"/>
      <c r="K54" s="32"/>
      <c r="L54" s="35"/>
      <c r="M54" s="131" t="e">
        <f>VLOOKUP(L54,'[4]Datos Validacion'!$C$6:$D$10,2,0)</f>
        <v>#N/A</v>
      </c>
      <c r="N54" s="60"/>
      <c r="O54" s="177" t="e">
        <f>VLOOKUP(N54,'[4]Datos Validacion'!$E$6:$F$15,2,0)</f>
        <v>#N/A</v>
      </c>
      <c r="P54" s="209"/>
      <c r="Q54" s="76"/>
      <c r="R54" s="76"/>
      <c r="S54" s="76"/>
      <c r="T54" s="76"/>
      <c r="U54" s="76"/>
      <c r="V54" s="76"/>
      <c r="W54" s="76"/>
      <c r="X54" s="133"/>
      <c r="Y54" s="139"/>
      <c r="Z54" s="139" t="b">
        <f>IF(Y54='Eval Controles'!$C$30,'Eval Controles'!$D$30,IF(Y54='Eval Controles'!$C$31,'Eval Controles'!$D$31))</f>
        <v>0</v>
      </c>
      <c r="AA54" s="139"/>
      <c r="AB54" s="139" t="b">
        <f>IF(AA54='Eval Controles'!$C$32,'Eval Controles'!$D$32,IF(AA54='Eval Controles'!$C$33,'Eval Controles'!$D$33))</f>
        <v>0</v>
      </c>
      <c r="AC54" s="139"/>
      <c r="AD54" s="139" t="b">
        <f>IF(AC54='Eval Controles'!$C$34,'Eval Controles'!$D$34,IF(AC54='Eval Controles'!$C$35,'Eval Controles'!$D$35))</f>
        <v>0</v>
      </c>
      <c r="AE54" s="139"/>
      <c r="AF54" s="139" t="b">
        <f>IF(AE54='Eval Controles'!$C$36,'Eval Controles'!$D$36,IF(AE54='Eval Controles'!$C$37,'Eval Controles'!$D$37,IF(AE54='Eval Controles'!$C$38,'Eval Controles'!$D$38)))</f>
        <v>0</v>
      </c>
      <c r="AG54" s="139"/>
      <c r="AH54" s="139" t="b">
        <f>IF(AG54='Eval Controles'!$C$39,'Eval Controles'!$D$39,IF(AG54='Eval Controles'!$C$40,'Eval Controles'!$D$40))</f>
        <v>0</v>
      </c>
      <c r="AI54" s="139"/>
      <c r="AJ54" s="139" t="b">
        <f>IF(AI54='Eval Controles'!$C$41,'Eval Controles'!$D$41,IF(AI54='Eval Controles'!$C$42,'Eval Controles'!$D$42))</f>
        <v>0</v>
      </c>
      <c r="AK54" s="139"/>
      <c r="AL54" s="139" t="b">
        <f>IF(AK54='Eval Controles'!$C$43,'Eval Controles'!$D$43,IF(AK54='Eval Controles'!$C$44,'Eval Controles'!$D$44,IF(AK54='Eval Controles'!$C$45,'Eval Controles'!$D$45)))</f>
        <v>0</v>
      </c>
      <c r="AM54" s="133">
        <f t="shared" si="6"/>
        <v>0</v>
      </c>
      <c r="AN54" s="133" t="str">
        <f t="shared" si="7"/>
        <v>DEBIL</v>
      </c>
      <c r="AO54" s="133"/>
      <c r="AP54" s="133">
        <f>IF(AO54='Eval Controles'!$C$24,"FUERTE",IF(AO54='Eval Controles'!$C$25,"MODERADO",IF(AO54='Eval Controles'!$C$26,"DEBIL",)))</f>
        <v>0</v>
      </c>
      <c r="AQ54" s="133"/>
      <c r="AR54" s="133"/>
      <c r="AS54" s="133"/>
      <c r="AT54" s="133"/>
      <c r="AU54" s="133"/>
      <c r="AV54" s="133"/>
      <c r="AW54" s="129"/>
      <c r="AX54" s="129"/>
      <c r="AY54" s="222"/>
      <c r="AZ54" s="180"/>
      <c r="BA54" s="34"/>
      <c r="BB54" s="206"/>
      <c r="BC54" s="31"/>
      <c r="BD54" s="31"/>
      <c r="BE54" s="31"/>
      <c r="BF54" s="31"/>
      <c r="BG54" s="31"/>
      <c r="BH54" s="31"/>
      <c r="BI54" s="31"/>
      <c r="BJ54" s="31"/>
      <c r="BK54" s="31"/>
      <c r="BL54" s="31"/>
      <c r="BM54" s="31"/>
      <c r="BN54" s="31"/>
      <c r="BO54" s="31"/>
      <c r="BP54" s="31"/>
    </row>
    <row r="55" spans="2:68" s="39" customFormat="1" ht="58.5" hidden="1" customHeight="1" x14ac:dyDescent="0.35">
      <c r="B55" s="184"/>
      <c r="C55" s="116"/>
      <c r="D55" s="116"/>
      <c r="E55" s="116"/>
      <c r="F55" s="116"/>
      <c r="G55" s="141"/>
      <c r="H55" s="116"/>
      <c r="I55" s="116"/>
      <c r="J55" s="141"/>
      <c r="K55" s="32"/>
      <c r="L55" s="35"/>
      <c r="M55" s="131" t="e">
        <f>VLOOKUP(L55,'[4]Datos Validacion'!$C$6:$D$10,2,0)</f>
        <v>#N/A</v>
      </c>
      <c r="N55" s="60"/>
      <c r="O55" s="177" t="e">
        <f>VLOOKUP(N55,'[4]Datos Validacion'!$E$6:$F$15,2,0)</f>
        <v>#N/A</v>
      </c>
      <c r="P55" s="209"/>
      <c r="Q55" s="76"/>
      <c r="R55" s="76"/>
      <c r="S55" s="76"/>
      <c r="T55" s="76"/>
      <c r="U55" s="76"/>
      <c r="V55" s="76"/>
      <c r="W55" s="76"/>
      <c r="X55" s="133"/>
      <c r="Y55" s="139"/>
      <c r="Z55" s="139" t="b">
        <f>IF(Y55='Eval Controles'!$C$30,'Eval Controles'!$D$30,IF(Y55='Eval Controles'!$C$31,'Eval Controles'!$D$31))</f>
        <v>0</v>
      </c>
      <c r="AA55" s="139"/>
      <c r="AB55" s="139" t="b">
        <f>IF(AA55='Eval Controles'!$C$32,'Eval Controles'!$D$32,IF(AA55='Eval Controles'!$C$33,'Eval Controles'!$D$33))</f>
        <v>0</v>
      </c>
      <c r="AC55" s="139"/>
      <c r="AD55" s="139" t="b">
        <f>IF(AC55='Eval Controles'!$C$34,'Eval Controles'!$D$34,IF(AC55='Eval Controles'!$C$35,'Eval Controles'!$D$35))</f>
        <v>0</v>
      </c>
      <c r="AE55" s="139"/>
      <c r="AF55" s="139" t="b">
        <f>IF(AE55='Eval Controles'!$C$36,'Eval Controles'!$D$36,IF(AE55='Eval Controles'!$C$37,'Eval Controles'!$D$37,IF(AE55='Eval Controles'!$C$38,'Eval Controles'!$D$38)))</f>
        <v>0</v>
      </c>
      <c r="AG55" s="139"/>
      <c r="AH55" s="139" t="b">
        <f>IF(AG55='Eval Controles'!$C$39,'Eval Controles'!$D$39,IF(AG55='Eval Controles'!$C$40,'Eval Controles'!$D$40))</f>
        <v>0</v>
      </c>
      <c r="AI55" s="139"/>
      <c r="AJ55" s="139" t="b">
        <f>IF(AI55='Eval Controles'!$C$41,'Eval Controles'!$D$41,IF(AI55='Eval Controles'!$C$42,'Eval Controles'!$D$42))</f>
        <v>0</v>
      </c>
      <c r="AK55" s="139"/>
      <c r="AL55" s="139" t="b">
        <f>IF(AK55='Eval Controles'!$C$43,'Eval Controles'!$D$43,IF(AK55='Eval Controles'!$C$44,'Eval Controles'!$D$44,IF(AK55='Eval Controles'!$C$45,'Eval Controles'!$D$45)))</f>
        <v>0</v>
      </c>
      <c r="AM55" s="133">
        <f t="shared" si="6"/>
        <v>0</v>
      </c>
      <c r="AN55" s="133" t="str">
        <f t="shared" si="7"/>
        <v>DEBIL</v>
      </c>
      <c r="AO55" s="133"/>
      <c r="AP55" s="133">
        <f>IF(AO55='Eval Controles'!$C$24,"FUERTE",IF(AO55='Eval Controles'!$C$25,"MODERADO",IF(AO55='Eval Controles'!$C$26,"DEBIL",)))</f>
        <v>0</v>
      </c>
      <c r="AQ55" s="133"/>
      <c r="AR55" s="133"/>
      <c r="AS55" s="133"/>
      <c r="AT55" s="133"/>
      <c r="AU55" s="133"/>
      <c r="AV55" s="133"/>
      <c r="AW55" s="129"/>
      <c r="AX55" s="129"/>
      <c r="AY55" s="222"/>
      <c r="AZ55" s="180"/>
      <c r="BA55" s="34"/>
      <c r="BB55" s="206"/>
      <c r="BC55" s="31"/>
      <c r="BD55" s="31"/>
      <c r="BE55" s="31"/>
      <c r="BF55" s="31"/>
      <c r="BG55" s="31"/>
      <c r="BH55" s="31"/>
      <c r="BI55" s="31"/>
      <c r="BJ55" s="31"/>
      <c r="BK55" s="31"/>
      <c r="BL55" s="31"/>
      <c r="BM55" s="31"/>
      <c r="BN55" s="31"/>
      <c r="BO55" s="31"/>
      <c r="BP55" s="31"/>
    </row>
    <row r="56" spans="2:68" ht="58.5" hidden="1" customHeight="1" x14ac:dyDescent="0.3">
      <c r="B56" s="184"/>
      <c r="C56" s="116"/>
      <c r="D56" s="116"/>
      <c r="E56" s="116"/>
      <c r="F56" s="116"/>
      <c r="G56" s="141"/>
      <c r="H56" s="116"/>
      <c r="I56" s="116"/>
      <c r="J56" s="141"/>
      <c r="K56" s="32"/>
      <c r="L56" s="35"/>
      <c r="M56" s="131" t="e">
        <f>VLOOKUP(L56,'[4]Datos Validacion'!$C$6:$D$10,2,0)</f>
        <v>#N/A</v>
      </c>
      <c r="N56" s="60"/>
      <c r="O56" s="177" t="e">
        <f>VLOOKUP(N56,'[4]Datos Validacion'!$E$6:$F$15,2,0)</f>
        <v>#N/A</v>
      </c>
      <c r="P56" s="209"/>
      <c r="Q56" s="76"/>
      <c r="R56" s="76"/>
      <c r="S56" s="76"/>
      <c r="T56" s="76"/>
      <c r="U56" s="76"/>
      <c r="V56" s="76"/>
      <c r="W56" s="76"/>
      <c r="X56" s="133"/>
      <c r="Y56" s="139"/>
      <c r="Z56" s="139" t="b">
        <f>IF(Y56='Eval Controles'!$C$30,'Eval Controles'!$D$30,IF(Y56='Eval Controles'!$C$31,'Eval Controles'!$D$31))</f>
        <v>0</v>
      </c>
      <c r="AA56" s="139"/>
      <c r="AB56" s="139" t="b">
        <f>IF(AA56='Eval Controles'!$C$32,'Eval Controles'!$D$32,IF(AA56='Eval Controles'!$C$33,'Eval Controles'!$D$33))</f>
        <v>0</v>
      </c>
      <c r="AC56" s="139"/>
      <c r="AD56" s="139" t="b">
        <f>IF(AC56='Eval Controles'!$C$34,'Eval Controles'!$D$34,IF(AC56='Eval Controles'!$C$35,'Eval Controles'!$D$35))</f>
        <v>0</v>
      </c>
      <c r="AE56" s="139"/>
      <c r="AF56" s="139" t="b">
        <f>IF(AE56='Eval Controles'!$C$36,'Eval Controles'!$D$36,IF(AE56='Eval Controles'!$C$37,'Eval Controles'!$D$37,IF(AE56='Eval Controles'!$C$38,'Eval Controles'!$D$38)))</f>
        <v>0</v>
      </c>
      <c r="AG56" s="139"/>
      <c r="AH56" s="139" t="b">
        <f>IF(AG56='Eval Controles'!$C$39,'Eval Controles'!$D$39,IF(AG56='Eval Controles'!$C$40,'Eval Controles'!$D$40))</f>
        <v>0</v>
      </c>
      <c r="AI56" s="139"/>
      <c r="AJ56" s="139" t="b">
        <f>IF(AI56='Eval Controles'!$C$41,'Eval Controles'!$D$41,IF(AI56='Eval Controles'!$C$42,'Eval Controles'!$D$42))</f>
        <v>0</v>
      </c>
      <c r="AK56" s="139"/>
      <c r="AL56" s="139" t="b">
        <f>IF(AK56='Eval Controles'!$C$43,'Eval Controles'!$D$43,IF(AK56='Eval Controles'!$C$44,'Eval Controles'!$D$44,IF(AK56='Eval Controles'!$C$45,'Eval Controles'!$D$45)))</f>
        <v>0</v>
      </c>
      <c r="AM56" s="133">
        <f t="shared" si="6"/>
        <v>0</v>
      </c>
      <c r="AN56" s="133" t="str">
        <f t="shared" si="7"/>
        <v>DEBIL</v>
      </c>
      <c r="AO56" s="133"/>
      <c r="AP56" s="133">
        <f>IF(AO56='Eval Controles'!$C$24,"FUERTE",IF(AO56='Eval Controles'!$C$25,"MODERADO",IF(AO56='Eval Controles'!$C$26,"DEBIL",)))</f>
        <v>0</v>
      </c>
      <c r="AQ56" s="133"/>
      <c r="AR56" s="133"/>
      <c r="AS56" s="133"/>
      <c r="AT56" s="133"/>
      <c r="AU56" s="133"/>
      <c r="AV56" s="133"/>
      <c r="AW56" s="129"/>
      <c r="AX56" s="129"/>
      <c r="AY56" s="128"/>
      <c r="AZ56" s="180"/>
      <c r="BA56" s="212"/>
      <c r="BB56" s="352"/>
      <c r="BC56" s="30"/>
      <c r="BD56" s="30"/>
      <c r="BE56" s="30"/>
      <c r="BF56" s="30"/>
      <c r="BG56" s="30"/>
      <c r="BH56" s="30"/>
      <c r="BI56" s="30"/>
      <c r="BJ56" s="30"/>
      <c r="BK56" s="30"/>
      <c r="BL56" s="30"/>
      <c r="BM56" s="30"/>
      <c r="BN56" s="30"/>
      <c r="BO56" s="30"/>
      <c r="BP56" s="30"/>
    </row>
    <row r="57" spans="2:68" ht="58.5" hidden="1" customHeight="1" x14ac:dyDescent="0.3">
      <c r="B57" s="184"/>
      <c r="C57" s="178"/>
      <c r="D57" s="141"/>
      <c r="E57" s="141"/>
      <c r="F57" s="141"/>
      <c r="G57" s="141"/>
      <c r="H57" s="143"/>
      <c r="I57" s="179"/>
      <c r="J57" s="141"/>
      <c r="K57" s="180"/>
      <c r="L57" s="141"/>
      <c r="M57" s="131" t="e">
        <f>VLOOKUP(L57,'[4]Datos Validacion'!$C$6:$D$10,2,0)</f>
        <v>#N/A</v>
      </c>
      <c r="N57" s="142"/>
      <c r="O57" s="177" t="e">
        <f>VLOOKUP(N57,'[4]Datos Validacion'!$E$6:$F$15,2,0)</f>
        <v>#N/A</v>
      </c>
      <c r="P57" s="209"/>
      <c r="Q57" s="133"/>
      <c r="R57" s="134"/>
      <c r="S57" s="139"/>
      <c r="T57" s="139"/>
      <c r="U57" s="139"/>
      <c r="V57" s="139"/>
      <c r="W57" s="139"/>
      <c r="X57" s="139"/>
      <c r="Y57" s="139"/>
      <c r="Z57" s="139" t="b">
        <f>IF(Y57='Eval Controles'!$C$30,'Eval Controles'!$D$30,IF(Y57='Eval Controles'!$C$31,'Eval Controles'!$D$31))</f>
        <v>0</v>
      </c>
      <c r="AA57" s="139"/>
      <c r="AB57" s="139" t="b">
        <f>IF(AA57='Eval Controles'!$C$32,'Eval Controles'!$D$32,IF(AA57='Eval Controles'!$C$33,'Eval Controles'!$D$33))</f>
        <v>0</v>
      </c>
      <c r="AC57" s="139"/>
      <c r="AD57" s="139" t="b">
        <f>IF(AC57='Eval Controles'!$C$34,'Eval Controles'!$D$34,IF(AC57='Eval Controles'!$C$35,'Eval Controles'!$D$35))</f>
        <v>0</v>
      </c>
      <c r="AE57" s="139"/>
      <c r="AF57" s="139" t="b">
        <f>IF(AE57='Eval Controles'!$C$36,'Eval Controles'!$D$36,IF(AE57='Eval Controles'!$C$37,'Eval Controles'!$D$37,IF(AE57='Eval Controles'!$C$38,'Eval Controles'!$D$38)))</f>
        <v>0</v>
      </c>
      <c r="AG57" s="139"/>
      <c r="AH57" s="139" t="b">
        <f>IF(AG57='Eval Controles'!$C$39,'Eval Controles'!$D$39,IF(AG57='Eval Controles'!$C$40,'Eval Controles'!$D$40))</f>
        <v>0</v>
      </c>
      <c r="AI57" s="139"/>
      <c r="AJ57" s="139" t="b">
        <f>IF(AI57='Eval Controles'!$C$41,'Eval Controles'!$D$41,IF(AI57='Eval Controles'!$C$42,'Eval Controles'!$D$42))</f>
        <v>0</v>
      </c>
      <c r="AK57" s="139"/>
      <c r="AL57" s="139" t="b">
        <f>IF(AK57='Eval Controles'!$C$43,'Eval Controles'!$D$43,IF(AK57='Eval Controles'!$C$44,'Eval Controles'!$D$44,IF(AK57='Eval Controles'!$C$45,'Eval Controles'!$D$45)))</f>
        <v>0</v>
      </c>
      <c r="AM57" s="133">
        <f>SUM(Z57,AB57,AD57,AF57,AH57,AJ57,AL57)</f>
        <v>0</v>
      </c>
      <c r="AN57" s="133" t="str">
        <f>IF(AM57&gt;=96,"FUERTE",IF(AM57&gt;=86,"MODERADO","DEBIL"))</f>
        <v>DEBIL</v>
      </c>
      <c r="AO57" s="139"/>
      <c r="AP57" s="133">
        <f>IF(AO57='Eval Controles'!$C$24,"FUERTE",IF(AO57='Eval Controles'!$C$25,"MODERADO",IF(AO57='Eval Controles'!$C$26,"DEBIL",)))</f>
        <v>0</v>
      </c>
      <c r="AQ57" s="174"/>
      <c r="AR57" s="139"/>
      <c r="AS57" s="139"/>
      <c r="AT57" s="133"/>
      <c r="AU57" s="118"/>
      <c r="AV57" s="118"/>
      <c r="AW57" s="176"/>
      <c r="AX57" s="176"/>
      <c r="AY57" s="133"/>
      <c r="AZ57" s="180"/>
      <c r="BA57" s="212"/>
      <c r="BB57" s="352"/>
      <c r="BC57" s="30"/>
      <c r="BD57" s="30"/>
      <c r="BE57" s="30"/>
      <c r="BF57" s="30"/>
      <c r="BG57" s="30"/>
      <c r="BH57" s="30"/>
      <c r="BI57" s="30"/>
      <c r="BJ57" s="30"/>
      <c r="BK57" s="30"/>
      <c r="BL57" s="30"/>
      <c r="BM57" s="30"/>
      <c r="BN57" s="30"/>
      <c r="BO57" s="30"/>
      <c r="BP57" s="30"/>
    </row>
    <row r="58" spans="2:68" s="39" customFormat="1" ht="58.5" hidden="1" customHeight="1" x14ac:dyDescent="0.35">
      <c r="B58" s="184"/>
      <c r="C58" s="138"/>
      <c r="D58" s="138"/>
      <c r="E58" s="138"/>
      <c r="F58" s="138"/>
      <c r="G58" s="141"/>
      <c r="H58" s="137"/>
      <c r="I58" s="134"/>
      <c r="J58" s="141"/>
      <c r="K58" s="122"/>
      <c r="L58" s="135"/>
      <c r="M58" s="131" t="e">
        <f>VLOOKUP(L58,'[4]Datos Validacion'!$C$6:$D$10,2,0)</f>
        <v>#N/A</v>
      </c>
      <c r="N58" s="136"/>
      <c r="O58" s="177" t="e">
        <f>VLOOKUP(N58,'[4]Datos Validacion'!$E$6:$F$15,2,0)</f>
        <v>#N/A</v>
      </c>
      <c r="P58" s="209"/>
      <c r="Q58" s="132"/>
      <c r="R58" s="123"/>
      <c r="S58" s="139"/>
      <c r="T58" s="139"/>
      <c r="U58" s="139"/>
      <c r="V58" s="139"/>
      <c r="W58" s="139"/>
      <c r="X58" s="139"/>
      <c r="Y58" s="139"/>
      <c r="Z58" s="139" t="b">
        <f>IF(Y58='Eval Controles'!$C$30,'Eval Controles'!$D$30,IF(Y58='Eval Controles'!$C$31,'Eval Controles'!$D$31))</f>
        <v>0</v>
      </c>
      <c r="AA58" s="139"/>
      <c r="AB58" s="139" t="b">
        <f>IF(AA58='Eval Controles'!$C$32,'Eval Controles'!$D$32,IF(AA58='Eval Controles'!$C$33,'Eval Controles'!$D$33))</f>
        <v>0</v>
      </c>
      <c r="AC58" s="139"/>
      <c r="AD58" s="139" t="b">
        <f>IF(AC58='Eval Controles'!$C$34,'Eval Controles'!$D$34,IF(AC58='Eval Controles'!$C$35,'Eval Controles'!$D$35))</f>
        <v>0</v>
      </c>
      <c r="AE58" s="139"/>
      <c r="AF58" s="139" t="b">
        <f>IF(AE58='Eval Controles'!$C$36,'Eval Controles'!$D$36,IF(AE58='Eval Controles'!$C$37,'Eval Controles'!$D$37,IF(AE58='Eval Controles'!$C$38,'Eval Controles'!$D$38)))</f>
        <v>0</v>
      </c>
      <c r="AG58" s="139"/>
      <c r="AH58" s="139" t="b">
        <f>IF(AG58='Eval Controles'!$C$39,'Eval Controles'!$D$39,IF(AG58='Eval Controles'!$C$40,'Eval Controles'!$D$40))</f>
        <v>0</v>
      </c>
      <c r="AI58" s="139"/>
      <c r="AJ58" s="139" t="b">
        <f>IF(AI58='Eval Controles'!$C$41,'Eval Controles'!$D$41,IF(AI58='Eval Controles'!$C$42,'Eval Controles'!$D$42))</f>
        <v>0</v>
      </c>
      <c r="AK58" s="139"/>
      <c r="AL58" s="139" t="b">
        <f>IF(AK58='Eval Controles'!$C$43,'Eval Controles'!$D$43,IF(AK58='Eval Controles'!$C$44,'Eval Controles'!$D$44,IF(AK58='Eval Controles'!$C$45,'Eval Controles'!$D$45)))</f>
        <v>0</v>
      </c>
      <c r="AM58" s="133">
        <f>SUM(Z58,AB58,AD58,AF58,AH58,AJ58,AL58)</f>
        <v>0</v>
      </c>
      <c r="AN58" s="133" t="str">
        <f>IF(AM58&gt;=96,"FUERTE",IF(AM58&gt;=86,"MODERADO","DEBIL"))</f>
        <v>DEBIL</v>
      </c>
      <c r="AO58" s="139"/>
      <c r="AP58" s="133">
        <f>IF(AO58='Eval Controles'!$C$24,"FUERTE",IF(AO58='Eval Controles'!$C$25,"MODERADO",IF(AO58='Eval Controles'!$C$26,"DEBIL",)))</f>
        <v>0</v>
      </c>
      <c r="AQ58" s="76"/>
      <c r="AR58" s="118"/>
      <c r="AS58" s="118"/>
      <c r="AT58" s="76"/>
      <c r="AU58" s="118"/>
      <c r="AV58" s="118"/>
      <c r="AW58" s="43"/>
      <c r="AX58" s="43"/>
      <c r="AY58" s="76"/>
      <c r="AZ58" s="180"/>
      <c r="BA58" s="34"/>
      <c r="BB58" s="206"/>
      <c r="BC58" s="31"/>
      <c r="BD58" s="31"/>
      <c r="BE58" s="31"/>
      <c r="BF58" s="31"/>
      <c r="BG58" s="31"/>
      <c r="BH58" s="31"/>
      <c r="BI58" s="31"/>
      <c r="BJ58" s="31"/>
      <c r="BK58" s="31"/>
      <c r="BL58" s="31"/>
      <c r="BM58" s="31"/>
      <c r="BN58" s="31"/>
      <c r="BO58" s="31"/>
      <c r="BP58" s="31"/>
    </row>
    <row r="59" spans="2:68" s="39" customFormat="1" ht="58.5" hidden="1" customHeight="1" x14ac:dyDescent="0.35">
      <c r="B59" s="184"/>
      <c r="C59" s="138"/>
      <c r="D59" s="138"/>
      <c r="E59" s="138"/>
      <c r="F59" s="138"/>
      <c r="G59" s="141"/>
      <c r="H59" s="137"/>
      <c r="I59" s="134"/>
      <c r="J59" s="141"/>
      <c r="K59" s="122"/>
      <c r="L59" s="135"/>
      <c r="M59" s="131" t="e">
        <f>VLOOKUP(L59,'[4]Datos Validacion'!$C$6:$D$10,2,0)</f>
        <v>#N/A</v>
      </c>
      <c r="N59" s="136"/>
      <c r="O59" s="177" t="e">
        <f>VLOOKUP(N59,'[4]Datos Validacion'!$E$6:$F$15,2,0)</f>
        <v>#N/A</v>
      </c>
      <c r="P59" s="209"/>
      <c r="Q59" s="132"/>
      <c r="R59" s="123"/>
      <c r="S59" s="139"/>
      <c r="T59" s="139"/>
      <c r="U59" s="139"/>
      <c r="V59" s="139"/>
      <c r="W59" s="139"/>
      <c r="X59" s="139"/>
      <c r="Y59" s="139"/>
      <c r="Z59" s="139" t="b">
        <f>IF(Y59='Eval Controles'!$C$30,'Eval Controles'!$D$30,IF(Y59='Eval Controles'!$C$31,'Eval Controles'!$D$31))</f>
        <v>0</v>
      </c>
      <c r="AA59" s="139"/>
      <c r="AB59" s="139" t="b">
        <f>IF(AA59='Eval Controles'!$C$32,'Eval Controles'!$D$32,IF(AA59='Eval Controles'!$C$33,'Eval Controles'!$D$33))</f>
        <v>0</v>
      </c>
      <c r="AC59" s="139"/>
      <c r="AD59" s="139" t="b">
        <f>IF(AC59='Eval Controles'!$C$34,'Eval Controles'!$D$34,IF(AC59='Eval Controles'!$C$35,'Eval Controles'!$D$35))</f>
        <v>0</v>
      </c>
      <c r="AE59" s="139"/>
      <c r="AF59" s="139" t="b">
        <f>IF(AE59='Eval Controles'!$C$36,'Eval Controles'!$D$36,IF(AE59='Eval Controles'!$C$37,'Eval Controles'!$D$37,IF(AE59='Eval Controles'!$C$38,'Eval Controles'!$D$38)))</f>
        <v>0</v>
      </c>
      <c r="AG59" s="139"/>
      <c r="AH59" s="139" t="b">
        <f>IF(AG59='Eval Controles'!$C$39,'Eval Controles'!$D$39,IF(AG59='Eval Controles'!$C$40,'Eval Controles'!$D$40))</f>
        <v>0</v>
      </c>
      <c r="AI59" s="139"/>
      <c r="AJ59" s="139" t="b">
        <f>IF(AI59='Eval Controles'!$C$41,'Eval Controles'!$D$41,IF(AI59='Eval Controles'!$C$42,'Eval Controles'!$D$42))</f>
        <v>0</v>
      </c>
      <c r="AK59" s="139"/>
      <c r="AL59" s="139" t="b">
        <f>IF(AK59='Eval Controles'!$C$43,'Eval Controles'!$D$43,IF(AK59='Eval Controles'!$C$44,'Eval Controles'!$D$44,IF(AK59='Eval Controles'!$C$45,'Eval Controles'!$D$45)))</f>
        <v>0</v>
      </c>
      <c r="AM59" s="133"/>
      <c r="AN59" s="133"/>
      <c r="AO59" s="139"/>
      <c r="AP59" s="133"/>
      <c r="AQ59" s="76"/>
      <c r="AR59" s="118"/>
      <c r="AS59" s="118"/>
      <c r="AT59" s="76"/>
      <c r="AU59" s="118"/>
      <c r="AV59" s="118"/>
      <c r="AW59" s="43"/>
      <c r="AX59" s="43"/>
      <c r="AY59" s="76"/>
      <c r="AZ59" s="180"/>
      <c r="BA59" s="34"/>
      <c r="BB59" s="206"/>
      <c r="BC59" s="31"/>
      <c r="BD59" s="31"/>
      <c r="BE59" s="31"/>
      <c r="BF59" s="31"/>
      <c r="BG59" s="31"/>
      <c r="BH59" s="31"/>
      <c r="BI59" s="31"/>
      <c r="BJ59" s="31"/>
      <c r="BK59" s="31"/>
      <c r="BL59" s="31"/>
      <c r="BM59" s="31"/>
      <c r="BN59" s="31"/>
      <c r="BO59" s="31"/>
      <c r="BP59" s="31"/>
    </row>
    <row r="60" spans="2:68" s="120" customFormat="1" ht="58.5" hidden="1" customHeight="1" x14ac:dyDescent="0.3">
      <c r="B60" s="184"/>
      <c r="C60" s="118"/>
      <c r="D60" s="118"/>
      <c r="E60" s="118"/>
      <c r="F60" s="118"/>
      <c r="G60" s="141"/>
      <c r="H60" s="119"/>
      <c r="I60" s="123"/>
      <c r="J60" s="141"/>
      <c r="K60" s="122"/>
      <c r="L60" s="35"/>
      <c r="M60" s="131" t="e">
        <f>VLOOKUP(L60,'[4]Datos Validacion'!$C$6:$D$10,2,0)</f>
        <v>#N/A</v>
      </c>
      <c r="N60" s="60"/>
      <c r="O60" s="177" t="e">
        <f>VLOOKUP(N60,'[4]Datos Validacion'!$E$6:$F$15,2,0)</f>
        <v>#N/A</v>
      </c>
      <c r="P60" s="209"/>
      <c r="Q60" s="76"/>
      <c r="R60" s="123"/>
      <c r="S60" s="118"/>
      <c r="T60" s="118"/>
      <c r="U60" s="118"/>
      <c r="V60" s="118"/>
      <c r="W60" s="118"/>
      <c r="X60" s="139"/>
      <c r="Y60" s="139"/>
      <c r="Z60" s="139" t="b">
        <f>IF(Y60='Eval Controles'!$C$30,'Eval Controles'!$D$30,IF(Y60='Eval Controles'!$C$31,'Eval Controles'!$D$31))</f>
        <v>0</v>
      </c>
      <c r="AA60" s="139"/>
      <c r="AB60" s="139" t="b">
        <f>IF(AA60='Eval Controles'!$C$32,'Eval Controles'!$D$32,IF(AA60='Eval Controles'!$C$33,'Eval Controles'!$D$33))</f>
        <v>0</v>
      </c>
      <c r="AC60" s="139"/>
      <c r="AD60" s="139" t="b">
        <f>IF(AC60='Eval Controles'!$C$34,'Eval Controles'!$D$34,IF(AC60='Eval Controles'!$C$35,'Eval Controles'!$D$35))</f>
        <v>0</v>
      </c>
      <c r="AE60" s="139"/>
      <c r="AF60" s="139" t="b">
        <f>IF(AE60='Eval Controles'!$C$36,'Eval Controles'!$D$36,IF(AE60='Eval Controles'!$C$37,'Eval Controles'!$D$37,IF(AE60='Eval Controles'!$C$38,'Eval Controles'!$D$38)))</f>
        <v>0</v>
      </c>
      <c r="AG60" s="139"/>
      <c r="AH60" s="139" t="b">
        <f>IF(AG60='Eval Controles'!$C$39,'Eval Controles'!$D$39,IF(AG60='Eval Controles'!$C$40,'Eval Controles'!$D$40))</f>
        <v>0</v>
      </c>
      <c r="AI60" s="139"/>
      <c r="AJ60" s="139" t="b">
        <f>IF(AI60='Eval Controles'!$C$41,'Eval Controles'!$D$41,IF(AI60='Eval Controles'!$C$42,'Eval Controles'!$D$42))</f>
        <v>0</v>
      </c>
      <c r="AK60" s="139"/>
      <c r="AL60" s="139" t="b">
        <f>IF(AK60='Eval Controles'!$C$43,'Eval Controles'!$D$43,IF(AK60='Eval Controles'!$C$44,'Eval Controles'!$D$44,IF(AK60='Eval Controles'!$C$45,'Eval Controles'!$D$45)))</f>
        <v>0</v>
      </c>
      <c r="AM60" s="133">
        <f t="shared" ref="AM60:AM70" si="8">SUM(Z60,AB60,AD60,AF60,AH60,AJ60,AL60)</f>
        <v>0</v>
      </c>
      <c r="AN60" s="133" t="str">
        <f t="shared" ref="AN60:AN70" si="9">IF(AM60&gt;=96,"FUERTE",IF(AM60&gt;=86,"MODERADO","DEBIL"))</f>
        <v>DEBIL</v>
      </c>
      <c r="AO60" s="139"/>
      <c r="AP60" s="133">
        <f>IF(AO60='Eval Controles'!$C$24,"FUERTE",IF(AO60='Eval Controles'!$C$25,"MODERADO",IF(AO60='Eval Controles'!$C$26,"DEBIL",)))</f>
        <v>0</v>
      </c>
      <c r="AQ60" s="76"/>
      <c r="AR60" s="118"/>
      <c r="AS60" s="118"/>
      <c r="AT60" s="128"/>
      <c r="AU60" s="118"/>
      <c r="AV60" s="118"/>
      <c r="AW60" s="129"/>
      <c r="AX60" s="129"/>
      <c r="AY60" s="128"/>
      <c r="AZ60" s="180"/>
      <c r="BA60" s="373"/>
      <c r="BB60" s="377"/>
      <c r="BC60" s="126"/>
      <c r="BD60" s="126"/>
      <c r="BE60" s="126"/>
      <c r="BF60" s="126"/>
      <c r="BG60" s="126"/>
      <c r="BH60" s="126"/>
      <c r="BI60" s="126"/>
      <c r="BJ60" s="126"/>
      <c r="BK60" s="126"/>
      <c r="BL60" s="126"/>
      <c r="BM60" s="126"/>
      <c r="BN60" s="126"/>
      <c r="BO60" s="126"/>
      <c r="BP60" s="126"/>
    </row>
    <row r="61" spans="2:68" s="120" customFormat="1" ht="58.5" hidden="1" customHeight="1" x14ac:dyDescent="0.3">
      <c r="B61" s="184"/>
      <c r="C61" s="118"/>
      <c r="D61" s="118"/>
      <c r="E61" s="118"/>
      <c r="F61" s="118"/>
      <c r="G61" s="141"/>
      <c r="H61" s="119"/>
      <c r="I61" s="123"/>
      <c r="J61" s="141"/>
      <c r="K61" s="122"/>
      <c r="L61" s="35"/>
      <c r="M61" s="131" t="e">
        <f>VLOOKUP(L61,'[4]Datos Validacion'!$C$6:$D$10,2,0)</f>
        <v>#N/A</v>
      </c>
      <c r="N61" s="60"/>
      <c r="O61" s="177" t="e">
        <f>VLOOKUP(N61,'[4]Datos Validacion'!$E$6:$F$15,2,0)</f>
        <v>#N/A</v>
      </c>
      <c r="P61" s="209"/>
      <c r="Q61" s="76"/>
      <c r="R61" s="123"/>
      <c r="S61" s="118"/>
      <c r="T61" s="118"/>
      <c r="U61" s="118"/>
      <c r="V61" s="118"/>
      <c r="W61" s="118"/>
      <c r="X61" s="139"/>
      <c r="Y61" s="139"/>
      <c r="Z61" s="139" t="b">
        <f>IF(Y61='Eval Controles'!$C$30,'Eval Controles'!$D$30,IF(Y61='Eval Controles'!$C$31,'Eval Controles'!$D$31))</f>
        <v>0</v>
      </c>
      <c r="AA61" s="139"/>
      <c r="AB61" s="139" t="b">
        <f>IF(AA61='Eval Controles'!$C$32,'Eval Controles'!$D$32,IF(AA61='Eval Controles'!$C$33,'Eval Controles'!$D$33))</f>
        <v>0</v>
      </c>
      <c r="AC61" s="139"/>
      <c r="AD61" s="139" t="b">
        <f>IF(AC61='Eval Controles'!$C$34,'Eval Controles'!$D$34,IF(AC61='Eval Controles'!$C$35,'Eval Controles'!$D$35))</f>
        <v>0</v>
      </c>
      <c r="AE61" s="139"/>
      <c r="AF61" s="139" t="b">
        <f>IF(AE61='Eval Controles'!$C$36,'Eval Controles'!$D$36,IF(AE61='Eval Controles'!$C$37,'Eval Controles'!$D$37,IF(AE61='Eval Controles'!$C$38,'Eval Controles'!$D$38)))</f>
        <v>0</v>
      </c>
      <c r="AG61" s="139"/>
      <c r="AH61" s="139" t="b">
        <f>IF(AG61='Eval Controles'!$C$39,'Eval Controles'!$D$39,IF(AG61='Eval Controles'!$C$40,'Eval Controles'!$D$40))</f>
        <v>0</v>
      </c>
      <c r="AI61" s="139"/>
      <c r="AJ61" s="139" t="b">
        <f>IF(AI61='Eval Controles'!$C$41,'Eval Controles'!$D$41,IF(AI61='Eval Controles'!$C$42,'Eval Controles'!$D$42))</f>
        <v>0</v>
      </c>
      <c r="AK61" s="139"/>
      <c r="AL61" s="139" t="b">
        <f>IF(AK61='Eval Controles'!$C$43,'Eval Controles'!$D$43,IF(AK61='Eval Controles'!$C$44,'Eval Controles'!$D$44,IF(AK61='Eval Controles'!$C$45,'Eval Controles'!$D$45)))</f>
        <v>0</v>
      </c>
      <c r="AM61" s="133">
        <f t="shared" si="8"/>
        <v>0</v>
      </c>
      <c r="AN61" s="133" t="str">
        <f t="shared" si="9"/>
        <v>DEBIL</v>
      </c>
      <c r="AO61" s="139"/>
      <c r="AP61" s="133">
        <f>IF(AO61='Eval Controles'!$C$24,"FUERTE",IF(AO61='Eval Controles'!$C$25,"MODERADO",IF(AO61='Eval Controles'!$C$26,"DEBIL",)))</f>
        <v>0</v>
      </c>
      <c r="AQ61" s="76"/>
      <c r="AR61" s="118"/>
      <c r="AS61" s="118"/>
      <c r="AT61" s="128"/>
      <c r="AU61" s="118"/>
      <c r="AV61" s="118"/>
      <c r="AW61" s="129"/>
      <c r="AX61" s="129"/>
      <c r="AY61" s="128"/>
      <c r="AZ61" s="180"/>
      <c r="BA61" s="373"/>
      <c r="BB61" s="377"/>
      <c r="BC61" s="126"/>
      <c r="BD61" s="126"/>
      <c r="BE61" s="126"/>
      <c r="BF61" s="126"/>
      <c r="BG61" s="126"/>
      <c r="BH61" s="126"/>
      <c r="BI61" s="126"/>
      <c r="BJ61" s="126"/>
      <c r="BK61" s="126"/>
      <c r="BL61" s="126"/>
      <c r="BM61" s="126"/>
      <c r="BN61" s="126"/>
      <c r="BO61" s="126"/>
      <c r="BP61" s="126"/>
    </row>
    <row r="62" spans="2:68" s="120" customFormat="1" ht="58.5" hidden="1" customHeight="1" x14ac:dyDescent="0.3">
      <c r="B62" s="184"/>
      <c r="C62" s="118"/>
      <c r="D62" s="118"/>
      <c r="E62" s="118"/>
      <c r="F62" s="118"/>
      <c r="G62" s="141"/>
      <c r="H62" s="119"/>
      <c r="I62" s="123"/>
      <c r="J62" s="141"/>
      <c r="K62" s="122"/>
      <c r="L62" s="35"/>
      <c r="M62" s="131" t="e">
        <f>VLOOKUP(L62,'[4]Datos Validacion'!$C$6:$D$10,2,0)</f>
        <v>#N/A</v>
      </c>
      <c r="N62" s="60"/>
      <c r="O62" s="177" t="e">
        <f>VLOOKUP(N62,'[4]Datos Validacion'!$E$6:$F$15,2,0)</f>
        <v>#N/A</v>
      </c>
      <c r="P62" s="209"/>
      <c r="Q62" s="76"/>
      <c r="R62" s="123"/>
      <c r="S62" s="118"/>
      <c r="T62" s="118"/>
      <c r="U62" s="118"/>
      <c r="V62" s="118"/>
      <c r="W62" s="118"/>
      <c r="X62" s="139"/>
      <c r="Y62" s="139"/>
      <c r="Z62" s="139" t="b">
        <f>IF(Y62='Eval Controles'!$C$30,'Eval Controles'!$D$30,IF(Y62='Eval Controles'!$C$31,'Eval Controles'!$D$31))</f>
        <v>0</v>
      </c>
      <c r="AA62" s="139"/>
      <c r="AB62" s="139" t="b">
        <f>IF(AA62='Eval Controles'!$C$32,'Eval Controles'!$D$32,IF(AA62='Eval Controles'!$C$33,'Eval Controles'!$D$33))</f>
        <v>0</v>
      </c>
      <c r="AC62" s="139"/>
      <c r="AD62" s="139" t="b">
        <f>IF(AC62='Eval Controles'!$C$34,'Eval Controles'!$D$34,IF(AC62='Eval Controles'!$C$35,'Eval Controles'!$D$35))</f>
        <v>0</v>
      </c>
      <c r="AE62" s="139"/>
      <c r="AF62" s="139" t="b">
        <f>IF(AE62='Eval Controles'!$C$36,'Eval Controles'!$D$36,IF(AE62='Eval Controles'!$C$37,'Eval Controles'!$D$37,IF(AE62='Eval Controles'!$C$38,'Eval Controles'!$D$38)))</f>
        <v>0</v>
      </c>
      <c r="AG62" s="139"/>
      <c r="AH62" s="139" t="b">
        <f>IF(AG62='Eval Controles'!$C$39,'Eval Controles'!$D$39,IF(AG62='Eval Controles'!$C$40,'Eval Controles'!$D$40))</f>
        <v>0</v>
      </c>
      <c r="AI62" s="139"/>
      <c r="AJ62" s="139" t="b">
        <f>IF(AI62='Eval Controles'!$C$41,'Eval Controles'!$D$41,IF(AI62='Eval Controles'!$C$42,'Eval Controles'!$D$42))</f>
        <v>0</v>
      </c>
      <c r="AK62" s="139"/>
      <c r="AL62" s="139" t="b">
        <f>IF(AK62='Eval Controles'!$C$43,'Eval Controles'!$D$43,IF(AK62='Eval Controles'!$C$44,'Eval Controles'!$D$44,IF(AK62='Eval Controles'!$C$45,'Eval Controles'!$D$45)))</f>
        <v>0</v>
      </c>
      <c r="AM62" s="133">
        <f t="shared" si="8"/>
        <v>0</v>
      </c>
      <c r="AN62" s="133" t="str">
        <f t="shared" si="9"/>
        <v>DEBIL</v>
      </c>
      <c r="AO62" s="139"/>
      <c r="AP62" s="133">
        <f>IF(AO62='Eval Controles'!$C$24,"FUERTE",IF(AO62='Eval Controles'!$C$25,"MODERADO",IF(AO62='Eval Controles'!$C$26,"DEBIL",)))</f>
        <v>0</v>
      </c>
      <c r="AQ62" s="76"/>
      <c r="AR62" s="118"/>
      <c r="AS62" s="118"/>
      <c r="AT62" s="128"/>
      <c r="AU62" s="118"/>
      <c r="AV62" s="118"/>
      <c r="AW62" s="129"/>
      <c r="AX62" s="129"/>
      <c r="AY62" s="128"/>
      <c r="AZ62" s="180"/>
      <c r="BA62" s="373"/>
      <c r="BB62" s="377"/>
      <c r="BC62" s="126"/>
      <c r="BD62" s="126"/>
      <c r="BE62" s="126"/>
      <c r="BF62" s="126"/>
      <c r="BG62" s="126"/>
      <c r="BH62" s="126"/>
      <c r="BI62" s="126"/>
      <c r="BJ62" s="126"/>
      <c r="BK62" s="126"/>
      <c r="BL62" s="126"/>
      <c r="BM62" s="126"/>
      <c r="BN62" s="126"/>
      <c r="BO62" s="126"/>
      <c r="BP62" s="126"/>
    </row>
    <row r="63" spans="2:68" s="120" customFormat="1" ht="58.5" hidden="1" customHeight="1" x14ac:dyDescent="0.3">
      <c r="B63" s="184"/>
      <c r="C63" s="33"/>
      <c r="D63" s="32"/>
      <c r="E63" s="32"/>
      <c r="F63" s="32"/>
      <c r="G63" s="141"/>
      <c r="H63" s="32"/>
      <c r="I63" s="32"/>
      <c r="J63" s="141"/>
      <c r="K63" s="33"/>
      <c r="L63" s="35"/>
      <c r="M63" s="131" t="e">
        <f>VLOOKUP(L63,'[4]Datos Validacion'!$C$6:$D$10,2,0)</f>
        <v>#N/A</v>
      </c>
      <c r="N63" s="60"/>
      <c r="O63" s="177" t="e">
        <f>VLOOKUP(N63,'[4]Datos Validacion'!$E$6:$F$15,2,0)</f>
        <v>#N/A</v>
      </c>
      <c r="P63" s="209"/>
      <c r="Q63" s="76"/>
      <c r="R63" s="76"/>
      <c r="S63" s="76"/>
      <c r="T63" s="76"/>
      <c r="U63" s="76"/>
      <c r="V63" s="76"/>
      <c r="W63" s="76"/>
      <c r="X63" s="133"/>
      <c r="Y63" s="139"/>
      <c r="Z63" s="139" t="b">
        <f>IF(Y63='Eval Controles'!$C$30,'Eval Controles'!$D$30,IF(Y63='Eval Controles'!$C$31,'Eval Controles'!$D$31))</f>
        <v>0</v>
      </c>
      <c r="AA63" s="139"/>
      <c r="AB63" s="139" t="b">
        <f>IF(AA63='Eval Controles'!$C$32,'Eval Controles'!$D$32,IF(AA63='Eval Controles'!$C$33,'Eval Controles'!$D$33))</f>
        <v>0</v>
      </c>
      <c r="AC63" s="139"/>
      <c r="AD63" s="139" t="b">
        <f>IF(AC63='Eval Controles'!$C$34,'Eval Controles'!$D$34,IF(AC63='Eval Controles'!$C$35,'Eval Controles'!$D$35))</f>
        <v>0</v>
      </c>
      <c r="AE63" s="139"/>
      <c r="AF63" s="139" t="b">
        <f>IF(AE63='Eval Controles'!$C$36,'Eval Controles'!$D$36,IF(AE63='Eval Controles'!$C$37,'Eval Controles'!$D$37,IF(AE63='Eval Controles'!$C$38,'Eval Controles'!$D$38)))</f>
        <v>0</v>
      </c>
      <c r="AG63" s="139"/>
      <c r="AH63" s="139" t="b">
        <f>IF(AG63='Eval Controles'!$C$39,'Eval Controles'!$D$39,IF(AG63='Eval Controles'!$C$40,'Eval Controles'!$D$40))</f>
        <v>0</v>
      </c>
      <c r="AI63" s="139"/>
      <c r="AJ63" s="139" t="b">
        <f>IF(AI63='Eval Controles'!$C$41,'Eval Controles'!$D$41,IF(AI63='Eval Controles'!$C$42,'Eval Controles'!$D$42))</f>
        <v>0</v>
      </c>
      <c r="AK63" s="139"/>
      <c r="AL63" s="139" t="b">
        <f>IF(AK63='Eval Controles'!$C$43,'Eval Controles'!$D$43,IF(AK63='Eval Controles'!$C$44,'Eval Controles'!$D$44,IF(AK63='Eval Controles'!$C$45,'Eval Controles'!$D$45)))</f>
        <v>0</v>
      </c>
      <c r="AM63" s="133">
        <f t="shared" si="8"/>
        <v>0</v>
      </c>
      <c r="AN63" s="133" t="str">
        <f t="shared" si="9"/>
        <v>DEBIL</v>
      </c>
      <c r="AO63" s="133"/>
      <c r="AP63" s="133">
        <f>IF(AO63='Eval Controles'!$C$24,"FUERTE",IF(AO63='Eval Controles'!$C$25,"MODERADO",IF(AO63='Eval Controles'!$C$26,"DEBIL",)))</f>
        <v>0</v>
      </c>
      <c r="AQ63" s="133"/>
      <c r="AR63" s="133"/>
      <c r="AS63" s="133"/>
      <c r="AT63" s="133"/>
      <c r="AU63" s="133"/>
      <c r="AV63" s="133"/>
      <c r="AW63" s="129"/>
      <c r="AX63" s="129"/>
      <c r="AY63" s="128"/>
      <c r="AZ63" s="180"/>
      <c r="BA63" s="373"/>
      <c r="BB63" s="377"/>
      <c r="BC63" s="126"/>
      <c r="BD63" s="126"/>
      <c r="BE63" s="126"/>
      <c r="BF63" s="126"/>
      <c r="BG63" s="126"/>
      <c r="BH63" s="126"/>
      <c r="BI63" s="126"/>
      <c r="BJ63" s="126"/>
      <c r="BK63" s="126"/>
      <c r="BL63" s="126"/>
      <c r="BM63" s="126"/>
      <c r="BN63" s="126"/>
      <c r="BO63" s="126"/>
      <c r="BP63" s="126"/>
    </row>
    <row r="64" spans="2:68" s="120" customFormat="1" ht="58.5" hidden="1" customHeight="1" x14ac:dyDescent="0.3">
      <c r="B64" s="184"/>
      <c r="C64" s="118"/>
      <c r="D64" s="118"/>
      <c r="E64" s="35"/>
      <c r="F64" s="35"/>
      <c r="G64" s="141"/>
      <c r="H64" s="35"/>
      <c r="I64" s="35"/>
      <c r="J64" s="141"/>
      <c r="K64" s="118"/>
      <c r="L64" s="35"/>
      <c r="M64" s="131" t="e">
        <f>VLOOKUP(L64,'[4]Datos Validacion'!$C$6:$D$10,2,0)</f>
        <v>#N/A</v>
      </c>
      <c r="N64" s="60"/>
      <c r="O64" s="177" t="e">
        <f>VLOOKUP(N64,'[4]Datos Validacion'!$E$6:$F$15,2,0)</f>
        <v>#N/A</v>
      </c>
      <c r="P64" s="209"/>
      <c r="Q64" s="76"/>
      <c r="R64" s="76"/>
      <c r="S64" s="76"/>
      <c r="T64" s="76"/>
      <c r="U64" s="76"/>
      <c r="V64" s="76"/>
      <c r="W64" s="76"/>
      <c r="X64" s="133"/>
      <c r="Y64" s="139"/>
      <c r="Z64" s="139" t="b">
        <f>IF(Y64='Eval Controles'!$C$30,'Eval Controles'!$D$30,IF(Y64='Eval Controles'!$C$31,'Eval Controles'!$D$31))</f>
        <v>0</v>
      </c>
      <c r="AA64" s="139"/>
      <c r="AB64" s="139" t="b">
        <f>IF(AA64='Eval Controles'!$C$32,'Eval Controles'!$D$32,IF(AA64='Eval Controles'!$C$33,'Eval Controles'!$D$33))</f>
        <v>0</v>
      </c>
      <c r="AC64" s="139"/>
      <c r="AD64" s="139" t="b">
        <f>IF(AC64='Eval Controles'!$C$34,'Eval Controles'!$D$34,IF(AC64='Eval Controles'!$C$35,'Eval Controles'!$D$35))</f>
        <v>0</v>
      </c>
      <c r="AE64" s="139"/>
      <c r="AF64" s="139" t="b">
        <f>IF(AE64='Eval Controles'!$C$36,'Eval Controles'!$D$36,IF(AE64='Eval Controles'!$C$37,'Eval Controles'!$D$37,IF(AE64='Eval Controles'!$C$38,'Eval Controles'!$D$38)))</f>
        <v>0</v>
      </c>
      <c r="AG64" s="139"/>
      <c r="AH64" s="139" t="b">
        <f>IF(AG64='Eval Controles'!$C$39,'Eval Controles'!$D$39,IF(AG64='Eval Controles'!$C$40,'Eval Controles'!$D$40))</f>
        <v>0</v>
      </c>
      <c r="AI64" s="139"/>
      <c r="AJ64" s="139" t="b">
        <f>IF(AI64='Eval Controles'!$C$41,'Eval Controles'!$D$41,IF(AI64='Eval Controles'!$C$42,'Eval Controles'!$D$42))</f>
        <v>0</v>
      </c>
      <c r="AK64" s="139"/>
      <c r="AL64" s="139" t="b">
        <f>IF(AK64='Eval Controles'!$C$43,'Eval Controles'!$D$43,IF(AK64='Eval Controles'!$C$44,'Eval Controles'!$D$44,IF(AK64='Eval Controles'!$C$45,'Eval Controles'!$D$45)))</f>
        <v>0</v>
      </c>
      <c r="AM64" s="133">
        <f t="shared" si="8"/>
        <v>0</v>
      </c>
      <c r="AN64" s="133" t="str">
        <f t="shared" si="9"/>
        <v>DEBIL</v>
      </c>
      <c r="AO64" s="133"/>
      <c r="AP64" s="133">
        <f>IF(AO64='Eval Controles'!$C$24,"FUERTE",IF(AO64='Eval Controles'!$C$25,"MODERADO",IF(AO64='Eval Controles'!$C$26,"DEBIL",)))</f>
        <v>0</v>
      </c>
      <c r="AQ64" s="133"/>
      <c r="AR64" s="133"/>
      <c r="AS64" s="133"/>
      <c r="AT64" s="133"/>
      <c r="AU64" s="133"/>
      <c r="AV64" s="133"/>
      <c r="AW64" s="129"/>
      <c r="AX64" s="129"/>
      <c r="AY64" s="76"/>
      <c r="AZ64" s="180"/>
      <c r="BA64" s="373"/>
      <c r="BB64" s="377"/>
      <c r="BC64" s="126"/>
      <c r="BD64" s="126"/>
      <c r="BE64" s="126"/>
      <c r="BF64" s="126"/>
      <c r="BG64" s="126"/>
      <c r="BH64" s="126"/>
      <c r="BI64" s="126"/>
      <c r="BJ64" s="126"/>
      <c r="BK64" s="126"/>
      <c r="BL64" s="126"/>
      <c r="BM64" s="126"/>
      <c r="BN64" s="126"/>
      <c r="BO64" s="126"/>
      <c r="BP64" s="126"/>
    </row>
    <row r="65" spans="2:68" ht="58.5" hidden="1" customHeight="1" x14ac:dyDescent="0.3">
      <c r="B65" s="184"/>
      <c r="C65" s="118"/>
      <c r="D65" s="121"/>
      <c r="E65" s="119"/>
      <c r="F65" s="119"/>
      <c r="G65" s="141"/>
      <c r="H65" s="119"/>
      <c r="I65" s="119"/>
      <c r="J65" s="141"/>
      <c r="K65" s="121"/>
      <c r="L65" s="35"/>
      <c r="M65" s="131" t="e">
        <f>VLOOKUP(L65,'[4]Datos Validacion'!$C$6:$D$10,2,0)</f>
        <v>#N/A</v>
      </c>
      <c r="N65" s="60"/>
      <c r="O65" s="177" t="e">
        <f>VLOOKUP(N65,'[4]Datos Validacion'!$E$6:$F$15,2,0)</f>
        <v>#N/A</v>
      </c>
      <c r="P65" s="209"/>
      <c r="Q65" s="76"/>
      <c r="R65" s="76"/>
      <c r="S65" s="76"/>
      <c r="T65" s="76"/>
      <c r="U65" s="76"/>
      <c r="V65" s="76"/>
      <c r="W65" s="76"/>
      <c r="X65" s="133"/>
      <c r="Y65" s="139"/>
      <c r="Z65" s="139" t="b">
        <f>IF(Y65='Eval Controles'!$C$30,'Eval Controles'!$D$30,IF(Y65='Eval Controles'!$C$31,'Eval Controles'!$D$31))</f>
        <v>0</v>
      </c>
      <c r="AA65" s="139"/>
      <c r="AB65" s="139" t="b">
        <f>IF(AA65='Eval Controles'!$C$32,'Eval Controles'!$D$32,IF(AA65='Eval Controles'!$C$33,'Eval Controles'!$D$33))</f>
        <v>0</v>
      </c>
      <c r="AC65" s="139"/>
      <c r="AD65" s="139" t="b">
        <f>IF(AC65='Eval Controles'!$C$34,'Eval Controles'!$D$34,IF(AC65='Eval Controles'!$C$35,'Eval Controles'!$D$35))</f>
        <v>0</v>
      </c>
      <c r="AE65" s="139"/>
      <c r="AF65" s="139" t="b">
        <f>IF(AE65='Eval Controles'!$C$36,'Eval Controles'!$D$36,IF(AE65='Eval Controles'!$C$37,'Eval Controles'!$D$37,IF(AE65='Eval Controles'!$C$38,'Eval Controles'!$D$38)))</f>
        <v>0</v>
      </c>
      <c r="AG65" s="139"/>
      <c r="AH65" s="139" t="b">
        <f>IF(AG65='Eval Controles'!$C$39,'Eval Controles'!$D$39,IF(AG65='Eval Controles'!$C$40,'Eval Controles'!$D$40))</f>
        <v>0</v>
      </c>
      <c r="AI65" s="139"/>
      <c r="AJ65" s="139" t="b">
        <f>IF(AI65='Eval Controles'!$C$41,'Eval Controles'!$D$41,IF(AI65='Eval Controles'!$C$42,'Eval Controles'!$D$42))</f>
        <v>0</v>
      </c>
      <c r="AK65" s="139"/>
      <c r="AL65" s="139" t="b">
        <f>IF(AK65='Eval Controles'!$C$43,'Eval Controles'!$D$43,IF(AK65='Eval Controles'!$C$44,'Eval Controles'!$D$44,IF(AK65='Eval Controles'!$C$45,'Eval Controles'!$D$45)))</f>
        <v>0</v>
      </c>
      <c r="AM65" s="133">
        <f t="shared" si="8"/>
        <v>0</v>
      </c>
      <c r="AN65" s="133" t="str">
        <f t="shared" si="9"/>
        <v>DEBIL</v>
      </c>
      <c r="AO65" s="133"/>
      <c r="AP65" s="133">
        <f>IF(AO65='Eval Controles'!$C$24,"FUERTE",IF(AO65='Eval Controles'!$C$25,"MODERADO",IF(AO65='Eval Controles'!$C$26,"DEBIL",)))</f>
        <v>0</v>
      </c>
      <c r="AQ65" s="133"/>
      <c r="AR65" s="133"/>
      <c r="AS65" s="133"/>
      <c r="AT65" s="133"/>
      <c r="AU65" s="133"/>
      <c r="AV65" s="133"/>
      <c r="AW65" s="129"/>
      <c r="AX65" s="129"/>
      <c r="AY65" s="127"/>
      <c r="AZ65" s="180"/>
      <c r="BA65" s="212"/>
      <c r="BB65" s="352"/>
      <c r="BC65" s="30"/>
      <c r="BD65" s="30"/>
      <c r="BE65" s="30"/>
      <c r="BF65" s="30"/>
      <c r="BG65" s="30"/>
      <c r="BH65" s="30"/>
      <c r="BI65" s="30"/>
      <c r="BJ65" s="30"/>
      <c r="BK65" s="30"/>
      <c r="BL65" s="30"/>
      <c r="BM65" s="30"/>
      <c r="BN65" s="30"/>
      <c r="BO65" s="30"/>
      <c r="BP65" s="30"/>
    </row>
    <row r="66" spans="2:68" ht="58.5" hidden="1" customHeight="1" x14ac:dyDescent="0.3">
      <c r="B66" s="184"/>
      <c r="C66" s="117"/>
      <c r="D66" s="122"/>
      <c r="E66" s="122"/>
      <c r="F66" s="122"/>
      <c r="G66" s="141"/>
      <c r="H66" s="122"/>
      <c r="I66" s="122"/>
      <c r="J66" s="141"/>
      <c r="K66" s="130"/>
      <c r="L66" s="35"/>
      <c r="M66" s="131" t="e">
        <f>VLOOKUP(L66,'[4]Datos Validacion'!$C$6:$D$10,2,0)</f>
        <v>#N/A</v>
      </c>
      <c r="N66" s="60"/>
      <c r="O66" s="177" t="e">
        <f>VLOOKUP(N66,'[4]Datos Validacion'!$E$6:$F$15,2,0)</f>
        <v>#N/A</v>
      </c>
      <c r="P66" s="209"/>
      <c r="Q66" s="76"/>
      <c r="R66" s="76"/>
      <c r="S66" s="76"/>
      <c r="T66" s="76"/>
      <c r="U66" s="76"/>
      <c r="V66" s="76"/>
      <c r="W66" s="76"/>
      <c r="X66" s="133"/>
      <c r="Y66" s="139"/>
      <c r="Z66" s="139" t="b">
        <f>IF(Y66='Eval Controles'!$C$30,'Eval Controles'!$D$30,IF(Y66='Eval Controles'!$C$31,'Eval Controles'!$D$31))</f>
        <v>0</v>
      </c>
      <c r="AA66" s="139"/>
      <c r="AB66" s="139" t="b">
        <f>IF(AA66='Eval Controles'!$C$32,'Eval Controles'!$D$32,IF(AA66='Eval Controles'!$C$33,'Eval Controles'!$D$33))</f>
        <v>0</v>
      </c>
      <c r="AC66" s="139"/>
      <c r="AD66" s="139" t="b">
        <f>IF(AC66='Eval Controles'!$C$34,'Eval Controles'!$D$34,IF(AC66='Eval Controles'!$C$35,'Eval Controles'!$D$35))</f>
        <v>0</v>
      </c>
      <c r="AE66" s="139"/>
      <c r="AF66" s="139" t="b">
        <f>IF(AE66='Eval Controles'!$C$36,'Eval Controles'!$D$36,IF(AE66='Eval Controles'!$C$37,'Eval Controles'!$D$37,IF(AE66='Eval Controles'!$C$38,'Eval Controles'!$D$38)))</f>
        <v>0</v>
      </c>
      <c r="AG66" s="139"/>
      <c r="AH66" s="139" t="b">
        <f>IF(AG66='Eval Controles'!$C$39,'Eval Controles'!$D$39,IF(AG66='Eval Controles'!$C$40,'Eval Controles'!$D$40))</f>
        <v>0</v>
      </c>
      <c r="AI66" s="139"/>
      <c r="AJ66" s="139" t="b">
        <f>IF(AI66='Eval Controles'!$C$41,'Eval Controles'!$D$41,IF(AI66='Eval Controles'!$C$42,'Eval Controles'!$D$42))</f>
        <v>0</v>
      </c>
      <c r="AK66" s="139"/>
      <c r="AL66" s="139" t="b">
        <f>IF(AK66='Eval Controles'!$C$43,'Eval Controles'!$D$43,IF(AK66='Eval Controles'!$C$44,'Eval Controles'!$D$44,IF(AK66='Eval Controles'!$C$45,'Eval Controles'!$D$45)))</f>
        <v>0</v>
      </c>
      <c r="AM66" s="133">
        <f t="shared" si="8"/>
        <v>0</v>
      </c>
      <c r="AN66" s="133" t="str">
        <f t="shared" si="9"/>
        <v>DEBIL</v>
      </c>
      <c r="AO66" s="133"/>
      <c r="AP66" s="133">
        <f>IF(AO66='Eval Controles'!$C$24,"FUERTE",IF(AO66='Eval Controles'!$C$25,"MODERADO",IF(AO66='Eval Controles'!$C$26,"DEBIL",)))</f>
        <v>0</v>
      </c>
      <c r="AQ66" s="133"/>
      <c r="AR66" s="133"/>
      <c r="AS66" s="133"/>
      <c r="AT66" s="133"/>
      <c r="AU66" s="133"/>
      <c r="AV66" s="133"/>
      <c r="AW66" s="129"/>
      <c r="AX66" s="129"/>
      <c r="AY66" s="128"/>
      <c r="AZ66" s="180"/>
      <c r="BA66" s="212"/>
      <c r="BB66" s="352"/>
      <c r="BC66" s="30"/>
      <c r="BD66" s="30"/>
      <c r="BE66" s="30"/>
      <c r="BF66" s="30"/>
      <c r="BG66" s="30"/>
      <c r="BH66" s="30"/>
      <c r="BI66" s="30"/>
      <c r="BJ66" s="30"/>
      <c r="BK66" s="30"/>
      <c r="BL66" s="30"/>
      <c r="BM66" s="30"/>
      <c r="BN66" s="30"/>
      <c r="BO66" s="30"/>
      <c r="BP66" s="30"/>
    </row>
    <row r="67" spans="2:68" ht="58.5" hidden="1" customHeight="1" x14ac:dyDescent="0.3">
      <c r="B67" s="184"/>
      <c r="C67" s="117"/>
      <c r="D67" s="122"/>
      <c r="E67" s="122"/>
      <c r="F67" s="122"/>
      <c r="G67" s="141"/>
      <c r="H67" s="122"/>
      <c r="I67" s="122"/>
      <c r="J67" s="141"/>
      <c r="K67" s="130"/>
      <c r="L67" s="35"/>
      <c r="M67" s="131" t="e">
        <f>VLOOKUP(L67,'[4]Datos Validacion'!$C$6:$D$10,2,0)</f>
        <v>#N/A</v>
      </c>
      <c r="N67" s="60"/>
      <c r="O67" s="177" t="e">
        <f>VLOOKUP(N67,'[4]Datos Validacion'!$E$6:$F$15,2,0)</f>
        <v>#N/A</v>
      </c>
      <c r="P67" s="209"/>
      <c r="Q67" s="76"/>
      <c r="R67" s="76"/>
      <c r="S67" s="76"/>
      <c r="T67" s="76"/>
      <c r="U67" s="76"/>
      <c r="V67" s="76"/>
      <c r="W67" s="76"/>
      <c r="X67" s="133"/>
      <c r="Y67" s="139"/>
      <c r="Z67" s="139" t="b">
        <f>IF(Y67='Eval Controles'!$C$30,'Eval Controles'!$D$30,IF(Y67='Eval Controles'!$C$31,'Eval Controles'!$D$31))</f>
        <v>0</v>
      </c>
      <c r="AA67" s="139"/>
      <c r="AB67" s="139" t="b">
        <f>IF(AA67='Eval Controles'!$C$32,'Eval Controles'!$D$32,IF(AA67='Eval Controles'!$C$33,'Eval Controles'!$D$33))</f>
        <v>0</v>
      </c>
      <c r="AC67" s="139"/>
      <c r="AD67" s="139" t="b">
        <f>IF(AC67='Eval Controles'!$C$34,'Eval Controles'!$D$34,IF(AC67='Eval Controles'!$C$35,'Eval Controles'!$D$35))</f>
        <v>0</v>
      </c>
      <c r="AE67" s="139"/>
      <c r="AF67" s="139" t="b">
        <f>IF(AE67='Eval Controles'!$C$36,'Eval Controles'!$D$36,IF(AE67='Eval Controles'!$C$37,'Eval Controles'!$D$37,IF(AE67='Eval Controles'!$C$38,'Eval Controles'!$D$38)))</f>
        <v>0</v>
      </c>
      <c r="AG67" s="139"/>
      <c r="AH67" s="139" t="b">
        <f>IF(AG67='Eval Controles'!$C$39,'Eval Controles'!$D$39,IF(AG67='Eval Controles'!$C$40,'Eval Controles'!$D$40))</f>
        <v>0</v>
      </c>
      <c r="AI67" s="139"/>
      <c r="AJ67" s="139" t="b">
        <f>IF(AI67='Eval Controles'!$C$41,'Eval Controles'!$D$41,IF(AI67='Eval Controles'!$C$42,'Eval Controles'!$D$42))</f>
        <v>0</v>
      </c>
      <c r="AK67" s="139"/>
      <c r="AL67" s="139" t="b">
        <f>IF(AK67='Eval Controles'!$C$43,'Eval Controles'!$D$43,IF(AK67='Eval Controles'!$C$44,'Eval Controles'!$D$44,IF(AK67='Eval Controles'!$C$45,'Eval Controles'!$D$45)))</f>
        <v>0</v>
      </c>
      <c r="AM67" s="133">
        <f t="shared" si="8"/>
        <v>0</v>
      </c>
      <c r="AN67" s="133" t="str">
        <f t="shared" si="9"/>
        <v>DEBIL</v>
      </c>
      <c r="AO67" s="133"/>
      <c r="AP67" s="133">
        <f>IF(AO67='Eval Controles'!$C$24,"FUERTE",IF(AO67='Eval Controles'!$C$25,"MODERADO",IF(AO67='Eval Controles'!$C$26,"DEBIL",)))</f>
        <v>0</v>
      </c>
      <c r="AQ67" s="133"/>
      <c r="AR67" s="133"/>
      <c r="AS67" s="133"/>
      <c r="AT67" s="133"/>
      <c r="AU67" s="133"/>
      <c r="AV67" s="133"/>
      <c r="AW67" s="129"/>
      <c r="AX67" s="129"/>
      <c r="AY67" s="128"/>
      <c r="AZ67" s="180"/>
      <c r="BA67" s="212"/>
      <c r="BB67" s="352"/>
      <c r="BC67" s="30"/>
      <c r="BD67" s="30"/>
      <c r="BE67" s="30"/>
      <c r="BF67" s="30"/>
      <c r="BG67" s="30"/>
      <c r="BH67" s="30"/>
      <c r="BI67" s="30"/>
      <c r="BJ67" s="30"/>
      <c r="BK67" s="30"/>
      <c r="BL67" s="30"/>
      <c r="BM67" s="30"/>
      <c r="BN67" s="30"/>
      <c r="BO67" s="30"/>
      <c r="BP67" s="30"/>
    </row>
    <row r="68" spans="2:68" s="39" customFormat="1" ht="58.5" hidden="1" customHeight="1" x14ac:dyDescent="0.35">
      <c r="B68" s="184"/>
      <c r="C68" s="116"/>
      <c r="D68" s="116"/>
      <c r="E68" s="116"/>
      <c r="F68" s="116"/>
      <c r="G68" s="141"/>
      <c r="H68" s="116"/>
      <c r="I68" s="116"/>
      <c r="J68" s="141"/>
      <c r="K68" s="32"/>
      <c r="L68" s="35"/>
      <c r="M68" s="131" t="e">
        <f>VLOOKUP(L68,'[4]Datos Validacion'!$C$6:$D$10,2,0)</f>
        <v>#N/A</v>
      </c>
      <c r="N68" s="60"/>
      <c r="O68" s="177" t="e">
        <f>VLOOKUP(N68,'[4]Datos Validacion'!$E$6:$F$15,2,0)</f>
        <v>#N/A</v>
      </c>
      <c r="P68" s="209"/>
      <c r="Q68" s="76"/>
      <c r="R68" s="76"/>
      <c r="S68" s="76"/>
      <c r="T68" s="76"/>
      <c r="U68" s="76"/>
      <c r="V68" s="76"/>
      <c r="W68" s="76"/>
      <c r="X68" s="133"/>
      <c r="Y68" s="139"/>
      <c r="Z68" s="139" t="b">
        <f>IF(Y68='Eval Controles'!$C$30,'Eval Controles'!$D$30,IF(Y68='Eval Controles'!$C$31,'Eval Controles'!$D$31))</f>
        <v>0</v>
      </c>
      <c r="AA68" s="139"/>
      <c r="AB68" s="139" t="b">
        <f>IF(AA68='Eval Controles'!$C$32,'Eval Controles'!$D$32,IF(AA68='Eval Controles'!$C$33,'Eval Controles'!$D$33))</f>
        <v>0</v>
      </c>
      <c r="AC68" s="139"/>
      <c r="AD68" s="139" t="b">
        <f>IF(AC68='Eval Controles'!$C$34,'Eval Controles'!$D$34,IF(AC68='Eval Controles'!$C$35,'Eval Controles'!$D$35))</f>
        <v>0</v>
      </c>
      <c r="AE68" s="139"/>
      <c r="AF68" s="139" t="b">
        <f>IF(AE68='Eval Controles'!$C$36,'Eval Controles'!$D$36,IF(AE68='Eval Controles'!$C$37,'Eval Controles'!$D$37,IF(AE68='Eval Controles'!$C$38,'Eval Controles'!$D$38)))</f>
        <v>0</v>
      </c>
      <c r="AG68" s="139"/>
      <c r="AH68" s="139" t="b">
        <f>IF(AG68='Eval Controles'!$C$39,'Eval Controles'!$D$39,IF(AG68='Eval Controles'!$C$40,'Eval Controles'!$D$40))</f>
        <v>0</v>
      </c>
      <c r="AI68" s="139"/>
      <c r="AJ68" s="139" t="b">
        <f>IF(AI68='Eval Controles'!$C$41,'Eval Controles'!$D$41,IF(AI68='Eval Controles'!$C$42,'Eval Controles'!$D$42))</f>
        <v>0</v>
      </c>
      <c r="AK68" s="139"/>
      <c r="AL68" s="139" t="b">
        <f>IF(AK68='Eval Controles'!$C$43,'Eval Controles'!$D$43,IF(AK68='Eval Controles'!$C$44,'Eval Controles'!$D$44,IF(AK68='Eval Controles'!$C$45,'Eval Controles'!$D$45)))</f>
        <v>0</v>
      </c>
      <c r="AM68" s="133">
        <f t="shared" si="8"/>
        <v>0</v>
      </c>
      <c r="AN68" s="133" t="str">
        <f t="shared" si="9"/>
        <v>DEBIL</v>
      </c>
      <c r="AO68" s="133"/>
      <c r="AP68" s="133">
        <f>IF(AO68='Eval Controles'!$C$24,"FUERTE",IF(AO68='Eval Controles'!$C$25,"MODERADO",IF(AO68='Eval Controles'!$C$26,"DEBIL",)))</f>
        <v>0</v>
      </c>
      <c r="AQ68" s="133"/>
      <c r="AR68" s="133"/>
      <c r="AS68" s="133"/>
      <c r="AT68" s="133"/>
      <c r="AU68" s="133"/>
      <c r="AV68" s="133"/>
      <c r="AW68" s="129"/>
      <c r="AX68" s="129"/>
      <c r="AY68" s="128"/>
      <c r="AZ68" s="180"/>
      <c r="BA68" s="34"/>
      <c r="BB68" s="206"/>
      <c r="BC68" s="31"/>
      <c r="BD68" s="31"/>
      <c r="BE68" s="31"/>
      <c r="BF68" s="31"/>
      <c r="BG68" s="31"/>
      <c r="BH68" s="31"/>
      <c r="BI68" s="31"/>
      <c r="BJ68" s="31"/>
      <c r="BK68" s="31"/>
      <c r="BL68" s="31"/>
      <c r="BM68" s="31"/>
      <c r="BN68" s="31"/>
      <c r="BO68" s="31"/>
      <c r="BP68" s="31"/>
    </row>
    <row r="69" spans="2:68" s="39" customFormat="1" ht="58.5" hidden="1" customHeight="1" x14ac:dyDescent="0.35">
      <c r="B69" s="184"/>
      <c r="C69" s="116"/>
      <c r="D69" s="116"/>
      <c r="E69" s="116"/>
      <c r="F69" s="116"/>
      <c r="G69" s="141"/>
      <c r="H69" s="116"/>
      <c r="I69" s="116"/>
      <c r="J69" s="141"/>
      <c r="K69" s="32"/>
      <c r="L69" s="35"/>
      <c r="M69" s="131" t="e">
        <f>VLOOKUP(L69,'[4]Datos Validacion'!$C$6:$D$10,2,0)</f>
        <v>#N/A</v>
      </c>
      <c r="N69" s="60"/>
      <c r="O69" s="177" t="e">
        <f>VLOOKUP(N69,'[4]Datos Validacion'!$E$6:$F$15,2,0)</f>
        <v>#N/A</v>
      </c>
      <c r="P69" s="209"/>
      <c r="Q69" s="76"/>
      <c r="R69" s="76"/>
      <c r="S69" s="76"/>
      <c r="T69" s="76"/>
      <c r="U69" s="76"/>
      <c r="V69" s="76"/>
      <c r="W69" s="76"/>
      <c r="X69" s="133"/>
      <c r="Y69" s="139"/>
      <c r="Z69" s="139" t="b">
        <f>IF(Y69='Eval Controles'!$C$30,'Eval Controles'!$D$30,IF(Y69='Eval Controles'!$C$31,'Eval Controles'!$D$31))</f>
        <v>0</v>
      </c>
      <c r="AA69" s="139"/>
      <c r="AB69" s="139" t="b">
        <f>IF(AA69='Eval Controles'!$C$32,'Eval Controles'!$D$32,IF(AA69='Eval Controles'!$C$33,'Eval Controles'!$D$33))</f>
        <v>0</v>
      </c>
      <c r="AC69" s="139"/>
      <c r="AD69" s="139" t="b">
        <f>IF(AC69='Eval Controles'!$C$34,'Eval Controles'!$D$34,IF(AC69='Eval Controles'!$C$35,'Eval Controles'!$D$35))</f>
        <v>0</v>
      </c>
      <c r="AE69" s="139"/>
      <c r="AF69" s="139" t="b">
        <f>IF(AE69='Eval Controles'!$C$36,'Eval Controles'!$D$36,IF(AE69='Eval Controles'!$C$37,'Eval Controles'!$D$37,IF(AE69='Eval Controles'!$C$38,'Eval Controles'!$D$38)))</f>
        <v>0</v>
      </c>
      <c r="AG69" s="139"/>
      <c r="AH69" s="139" t="b">
        <f>IF(AG69='Eval Controles'!$C$39,'Eval Controles'!$D$39,IF(AG69='Eval Controles'!$C$40,'Eval Controles'!$D$40))</f>
        <v>0</v>
      </c>
      <c r="AI69" s="139"/>
      <c r="AJ69" s="139" t="b">
        <f>IF(AI69='Eval Controles'!$C$41,'Eval Controles'!$D$41,IF(AI69='Eval Controles'!$C$42,'Eval Controles'!$D$42))</f>
        <v>0</v>
      </c>
      <c r="AK69" s="139"/>
      <c r="AL69" s="139" t="b">
        <f>IF(AK69='Eval Controles'!$C$43,'Eval Controles'!$D$43,IF(AK69='Eval Controles'!$C$44,'Eval Controles'!$D$44,IF(AK69='Eval Controles'!$C$45,'Eval Controles'!$D$45)))</f>
        <v>0</v>
      </c>
      <c r="AM69" s="133">
        <f t="shared" si="8"/>
        <v>0</v>
      </c>
      <c r="AN69" s="133" t="str">
        <f t="shared" si="9"/>
        <v>DEBIL</v>
      </c>
      <c r="AO69" s="133"/>
      <c r="AP69" s="133">
        <f>IF(AO69='Eval Controles'!$C$24,"FUERTE",IF(AO69='Eval Controles'!$C$25,"MODERADO",IF(AO69='Eval Controles'!$C$26,"DEBIL",)))</f>
        <v>0</v>
      </c>
      <c r="AQ69" s="133"/>
      <c r="AR69" s="133"/>
      <c r="AS69" s="133"/>
      <c r="AT69" s="133"/>
      <c r="AU69" s="133"/>
      <c r="AV69" s="133"/>
      <c r="AW69" s="129"/>
      <c r="AX69" s="129"/>
      <c r="AY69" s="128"/>
      <c r="AZ69" s="180"/>
      <c r="BA69" s="34"/>
      <c r="BB69" s="206"/>
      <c r="BC69" s="31"/>
      <c r="BD69" s="31"/>
      <c r="BE69" s="31"/>
      <c r="BF69" s="31"/>
      <c r="BG69" s="31"/>
      <c r="BH69" s="31"/>
      <c r="BI69" s="31"/>
      <c r="BJ69" s="31"/>
      <c r="BK69" s="31"/>
      <c r="BL69" s="31"/>
      <c r="BM69" s="31"/>
      <c r="BN69" s="31"/>
      <c r="BO69" s="31"/>
      <c r="BP69" s="31"/>
    </row>
    <row r="70" spans="2:68" ht="58.5" hidden="1" customHeight="1" x14ac:dyDescent="0.3">
      <c r="B70" s="184"/>
      <c r="C70" s="116"/>
      <c r="D70" s="116"/>
      <c r="E70" s="116"/>
      <c r="F70" s="116"/>
      <c r="G70" s="141"/>
      <c r="H70" s="116"/>
      <c r="I70" s="116"/>
      <c r="J70" s="141"/>
      <c r="K70" s="32"/>
      <c r="L70" s="35"/>
      <c r="M70" s="131" t="e">
        <f>VLOOKUP(L70,'[4]Datos Validacion'!$C$6:$D$10,2,0)</f>
        <v>#N/A</v>
      </c>
      <c r="N70" s="60"/>
      <c r="O70" s="177" t="e">
        <f>VLOOKUP(N70,'[4]Datos Validacion'!$E$6:$F$15,2,0)</f>
        <v>#N/A</v>
      </c>
      <c r="P70" s="209"/>
      <c r="Q70" s="76"/>
      <c r="R70" s="76"/>
      <c r="S70" s="76"/>
      <c r="T70" s="76"/>
      <c r="U70" s="76"/>
      <c r="V70" s="76"/>
      <c r="W70" s="76"/>
      <c r="X70" s="133"/>
      <c r="Y70" s="139"/>
      <c r="Z70" s="139" t="b">
        <f>IF(Y70='Eval Controles'!$C$30,'Eval Controles'!$D$30,IF(Y70='Eval Controles'!$C$31,'Eval Controles'!$D$31))</f>
        <v>0</v>
      </c>
      <c r="AA70" s="139"/>
      <c r="AB70" s="139" t="b">
        <f>IF(AA70='Eval Controles'!$C$32,'Eval Controles'!$D$32,IF(AA70='Eval Controles'!$C$33,'Eval Controles'!$D$33))</f>
        <v>0</v>
      </c>
      <c r="AC70" s="139"/>
      <c r="AD70" s="139" t="b">
        <f>IF(AC70='Eval Controles'!$C$34,'Eval Controles'!$D$34,IF(AC70='Eval Controles'!$C$35,'Eval Controles'!$D$35))</f>
        <v>0</v>
      </c>
      <c r="AE70" s="139"/>
      <c r="AF70" s="139" t="b">
        <f>IF(AE70='Eval Controles'!$C$36,'Eval Controles'!$D$36,IF(AE70='Eval Controles'!$C$37,'Eval Controles'!$D$37,IF(AE70='Eval Controles'!$C$38,'Eval Controles'!$D$38)))</f>
        <v>0</v>
      </c>
      <c r="AG70" s="139"/>
      <c r="AH70" s="139" t="b">
        <f>IF(AG70='Eval Controles'!$C$39,'Eval Controles'!$D$39,IF(AG70='Eval Controles'!$C$40,'Eval Controles'!$D$40))</f>
        <v>0</v>
      </c>
      <c r="AI70" s="139"/>
      <c r="AJ70" s="139" t="b">
        <f>IF(AI70='Eval Controles'!$C$41,'Eval Controles'!$D$41,IF(AI70='Eval Controles'!$C$42,'Eval Controles'!$D$42))</f>
        <v>0</v>
      </c>
      <c r="AK70" s="139"/>
      <c r="AL70" s="139" t="b">
        <f>IF(AK70='Eval Controles'!$C$43,'Eval Controles'!$D$43,IF(AK70='Eval Controles'!$C$44,'Eval Controles'!$D$44,IF(AK70='Eval Controles'!$C$45,'Eval Controles'!$D$45)))</f>
        <v>0</v>
      </c>
      <c r="AM70" s="133">
        <f t="shared" si="8"/>
        <v>0</v>
      </c>
      <c r="AN70" s="133" t="str">
        <f t="shared" si="9"/>
        <v>DEBIL</v>
      </c>
      <c r="AO70" s="133"/>
      <c r="AP70" s="133">
        <f>IF(AO70='Eval Controles'!$C$24,"FUERTE",IF(AO70='Eval Controles'!$C$25,"MODERADO",IF(AO70='Eval Controles'!$C$26,"DEBIL",)))</f>
        <v>0</v>
      </c>
      <c r="AQ70" s="133"/>
      <c r="AR70" s="133"/>
      <c r="AS70" s="133"/>
      <c r="AT70" s="133"/>
      <c r="AU70" s="133"/>
      <c r="AV70" s="133"/>
      <c r="AW70" s="129"/>
      <c r="AX70" s="129"/>
      <c r="AY70" s="128"/>
      <c r="AZ70" s="180"/>
      <c r="BA70" s="212"/>
      <c r="BB70" s="352"/>
      <c r="BC70" s="30"/>
      <c r="BD70" s="30"/>
      <c r="BE70" s="30"/>
      <c r="BF70" s="30"/>
      <c r="BG70" s="30"/>
      <c r="BH70" s="30"/>
      <c r="BI70" s="30"/>
      <c r="BJ70" s="30"/>
      <c r="BK70" s="30"/>
      <c r="BL70" s="30"/>
      <c r="BM70" s="30"/>
      <c r="BN70" s="30"/>
      <c r="BO70" s="30"/>
      <c r="BP70" s="30"/>
    </row>
    <row r="71" spans="2:68" s="39" customFormat="1" ht="58.5" hidden="1" customHeight="1" x14ac:dyDescent="0.35">
      <c r="B71" s="184"/>
      <c r="C71" s="138"/>
      <c r="D71" s="138"/>
      <c r="E71" s="138"/>
      <c r="F71" s="138"/>
      <c r="G71" s="141"/>
      <c r="H71" s="137"/>
      <c r="I71" s="134"/>
      <c r="J71" s="141"/>
      <c r="K71" s="122"/>
      <c r="L71" s="135"/>
      <c r="M71" s="131" t="e">
        <f>VLOOKUP(L71,'[4]Datos Validacion'!$C$6:$D$10,2,0)</f>
        <v>#N/A</v>
      </c>
      <c r="N71" s="136"/>
      <c r="O71" s="177" t="e">
        <f>VLOOKUP(N71,'[4]Datos Validacion'!$E$6:$F$15,2,0)</f>
        <v>#N/A</v>
      </c>
      <c r="P71" s="209"/>
      <c r="Q71" s="132"/>
      <c r="R71" s="123"/>
      <c r="S71" s="139"/>
      <c r="T71" s="139"/>
      <c r="U71" s="139"/>
      <c r="V71" s="139"/>
      <c r="W71" s="139"/>
      <c r="X71" s="139"/>
      <c r="Y71" s="139"/>
      <c r="Z71" s="139" t="b">
        <f>IF(Y71='Eval Controles'!$C$30,'Eval Controles'!$D$30,IF(Y71='Eval Controles'!$C$31,'Eval Controles'!$D$31))</f>
        <v>0</v>
      </c>
      <c r="AA71" s="139"/>
      <c r="AB71" s="139" t="b">
        <f>IF(AA71='Eval Controles'!$C$32,'Eval Controles'!$D$32,IF(AA71='Eval Controles'!$C$33,'Eval Controles'!$D$33))</f>
        <v>0</v>
      </c>
      <c r="AC71" s="139"/>
      <c r="AD71" s="139" t="b">
        <f>IF(AC71='Eval Controles'!$C$34,'Eval Controles'!$D$34,IF(AC71='Eval Controles'!$C$35,'Eval Controles'!$D$35))</f>
        <v>0</v>
      </c>
      <c r="AE71" s="139"/>
      <c r="AF71" s="139" t="b">
        <f>IF(AE71='Eval Controles'!$C$36,'Eval Controles'!$D$36,IF(AE71='Eval Controles'!$C$37,'Eval Controles'!$D$37,IF(AE71='Eval Controles'!$C$38,'Eval Controles'!$D$38)))</f>
        <v>0</v>
      </c>
      <c r="AG71" s="139"/>
      <c r="AH71" s="139" t="b">
        <f>IF(AG71='Eval Controles'!$C$39,'Eval Controles'!$D$39,IF(AG71='Eval Controles'!$C$40,'Eval Controles'!$D$40))</f>
        <v>0</v>
      </c>
      <c r="AI71" s="139"/>
      <c r="AJ71" s="139" t="b">
        <f>IF(AI71='Eval Controles'!$C$41,'Eval Controles'!$D$41,IF(AI71='Eval Controles'!$C$42,'Eval Controles'!$D$42))</f>
        <v>0</v>
      </c>
      <c r="AK71" s="139"/>
      <c r="AL71" s="139" t="b">
        <f>IF(AK71='Eval Controles'!$C$43,'Eval Controles'!$D$43,IF(AK71='Eval Controles'!$C$44,'Eval Controles'!$D$44,IF(AK71='Eval Controles'!$C$45,'Eval Controles'!$D$45)))</f>
        <v>0</v>
      </c>
      <c r="AM71" s="133"/>
      <c r="AN71" s="133"/>
      <c r="AO71" s="139"/>
      <c r="AP71" s="133"/>
      <c r="AQ71" s="76"/>
      <c r="AR71" s="118"/>
      <c r="AS71" s="118"/>
      <c r="AT71" s="76"/>
      <c r="AU71" s="118"/>
      <c r="AV71" s="118"/>
      <c r="AW71" s="43"/>
      <c r="AX71" s="43"/>
      <c r="AY71" s="76"/>
      <c r="AZ71" s="180"/>
      <c r="BA71" s="34"/>
      <c r="BB71" s="206"/>
      <c r="BC71" s="31"/>
      <c r="BD71" s="31"/>
      <c r="BE71" s="31"/>
      <c r="BF71" s="31"/>
      <c r="BG71" s="31"/>
      <c r="BH71" s="31"/>
      <c r="BI71" s="31"/>
      <c r="BJ71" s="31"/>
      <c r="BK71" s="31"/>
      <c r="BL71" s="31"/>
      <c r="BM71" s="31"/>
      <c r="BN71" s="31"/>
      <c r="BO71" s="31"/>
      <c r="BP71" s="31"/>
    </row>
    <row r="72" spans="2:68" s="120" customFormat="1" ht="58.5" hidden="1" customHeight="1" x14ac:dyDescent="0.3">
      <c r="B72" s="184"/>
      <c r="C72" s="118"/>
      <c r="D72" s="118"/>
      <c r="E72" s="118"/>
      <c r="F72" s="118"/>
      <c r="G72" s="141"/>
      <c r="H72" s="119"/>
      <c r="I72" s="123"/>
      <c r="J72" s="141"/>
      <c r="K72" s="122"/>
      <c r="L72" s="35"/>
      <c r="M72" s="131" t="e">
        <f>VLOOKUP(L72,'[4]Datos Validacion'!$C$6:$D$10,2,0)</f>
        <v>#N/A</v>
      </c>
      <c r="N72" s="60"/>
      <c r="O72" s="177" t="e">
        <f>VLOOKUP(N72,'[4]Datos Validacion'!$E$6:$F$15,2,0)</f>
        <v>#N/A</v>
      </c>
      <c r="P72" s="209"/>
      <c r="Q72" s="76"/>
      <c r="R72" s="123"/>
      <c r="S72" s="118"/>
      <c r="T72" s="118"/>
      <c r="U72" s="118"/>
      <c r="V72" s="118"/>
      <c r="W72" s="118"/>
      <c r="X72" s="139"/>
      <c r="Y72" s="139"/>
      <c r="Z72" s="139" t="b">
        <f>IF(Y72='Eval Controles'!$C$30,'Eval Controles'!$D$30,IF(Y72='Eval Controles'!$C$31,'Eval Controles'!$D$31))</f>
        <v>0</v>
      </c>
      <c r="AA72" s="139"/>
      <c r="AB72" s="139" t="b">
        <f>IF(AA72='Eval Controles'!$C$32,'Eval Controles'!$D$32,IF(AA72='Eval Controles'!$C$33,'Eval Controles'!$D$33))</f>
        <v>0</v>
      </c>
      <c r="AC72" s="139"/>
      <c r="AD72" s="139" t="b">
        <f>IF(AC72='Eval Controles'!$C$34,'Eval Controles'!$D$34,IF(AC72='Eval Controles'!$C$35,'Eval Controles'!$D$35))</f>
        <v>0</v>
      </c>
      <c r="AE72" s="139"/>
      <c r="AF72" s="139" t="b">
        <f>IF(AE72='Eval Controles'!$C$36,'Eval Controles'!$D$36,IF(AE72='Eval Controles'!$C$37,'Eval Controles'!$D$37,IF(AE72='Eval Controles'!$C$38,'Eval Controles'!$D$38)))</f>
        <v>0</v>
      </c>
      <c r="AG72" s="139"/>
      <c r="AH72" s="139" t="b">
        <f>IF(AG72='Eval Controles'!$C$39,'Eval Controles'!$D$39,IF(AG72='Eval Controles'!$C$40,'Eval Controles'!$D$40))</f>
        <v>0</v>
      </c>
      <c r="AI72" s="139"/>
      <c r="AJ72" s="139" t="b">
        <f>IF(AI72='Eval Controles'!$C$41,'Eval Controles'!$D$41,IF(AI72='Eval Controles'!$C$42,'Eval Controles'!$D$42))</f>
        <v>0</v>
      </c>
      <c r="AK72" s="139"/>
      <c r="AL72" s="139" t="b">
        <f>IF(AK72='Eval Controles'!$C$43,'Eval Controles'!$D$43,IF(AK72='Eval Controles'!$C$44,'Eval Controles'!$D$44,IF(AK72='Eval Controles'!$C$45,'Eval Controles'!$D$45)))</f>
        <v>0</v>
      </c>
      <c r="AM72" s="133">
        <f t="shared" ref="AM72:AM79" si="10">SUM(Z72,AB72,AD72,AF72,AH72,AJ72,AL72)</f>
        <v>0</v>
      </c>
      <c r="AN72" s="133" t="str">
        <f t="shared" ref="AN72:AN79" si="11">IF(AM72&gt;=96,"FUERTE",IF(AM72&gt;=86,"MODERADO","DEBIL"))</f>
        <v>DEBIL</v>
      </c>
      <c r="AO72" s="139"/>
      <c r="AP72" s="133">
        <f>IF(AO72='Eval Controles'!$C$24,"FUERTE",IF(AO72='Eval Controles'!$C$25,"MODERADO",IF(AO72='Eval Controles'!$C$26,"DEBIL",)))</f>
        <v>0</v>
      </c>
      <c r="AQ72" s="76"/>
      <c r="AR72" s="118"/>
      <c r="AS72" s="118"/>
      <c r="AT72" s="128"/>
      <c r="AU72" s="118"/>
      <c r="AV72" s="118"/>
      <c r="AW72" s="129"/>
      <c r="AX72" s="129"/>
      <c r="AY72" s="128"/>
      <c r="AZ72" s="180"/>
      <c r="BA72" s="373"/>
      <c r="BB72" s="377"/>
      <c r="BC72" s="126"/>
      <c r="BD72" s="126"/>
      <c r="BE72" s="126"/>
      <c r="BF72" s="126"/>
      <c r="BG72" s="126"/>
      <c r="BH72" s="126"/>
      <c r="BI72" s="126"/>
      <c r="BJ72" s="126"/>
      <c r="BK72" s="126"/>
      <c r="BL72" s="126"/>
      <c r="BM72" s="126"/>
      <c r="BN72" s="126"/>
      <c r="BO72" s="126"/>
      <c r="BP72" s="126"/>
    </row>
    <row r="73" spans="2:68" s="120" customFormat="1" ht="58.5" hidden="1" customHeight="1" x14ac:dyDescent="0.3">
      <c r="B73" s="184"/>
      <c r="C73" s="118"/>
      <c r="D73" s="118"/>
      <c r="E73" s="118"/>
      <c r="F73" s="118"/>
      <c r="G73" s="141"/>
      <c r="H73" s="119"/>
      <c r="I73" s="123"/>
      <c r="J73" s="141"/>
      <c r="K73" s="122"/>
      <c r="L73" s="35"/>
      <c r="M73" s="131" t="e">
        <f>VLOOKUP(L73,'[4]Datos Validacion'!$C$6:$D$10,2,0)</f>
        <v>#N/A</v>
      </c>
      <c r="N73" s="60"/>
      <c r="O73" s="177" t="e">
        <f>VLOOKUP(N73,'[4]Datos Validacion'!$E$6:$F$15,2,0)</f>
        <v>#N/A</v>
      </c>
      <c r="P73" s="209"/>
      <c r="Q73" s="76"/>
      <c r="R73" s="123"/>
      <c r="S73" s="118"/>
      <c r="T73" s="118"/>
      <c r="U73" s="118"/>
      <c r="V73" s="118"/>
      <c r="W73" s="118"/>
      <c r="X73" s="139"/>
      <c r="Y73" s="139"/>
      <c r="Z73" s="139" t="b">
        <f>IF(Y73='Eval Controles'!$C$30,'Eval Controles'!$D$30,IF(Y73='Eval Controles'!$C$31,'Eval Controles'!$D$31))</f>
        <v>0</v>
      </c>
      <c r="AA73" s="139"/>
      <c r="AB73" s="139" t="b">
        <f>IF(AA73='Eval Controles'!$C$32,'Eval Controles'!$D$32,IF(AA73='Eval Controles'!$C$33,'Eval Controles'!$D$33))</f>
        <v>0</v>
      </c>
      <c r="AC73" s="139"/>
      <c r="AD73" s="139" t="b">
        <f>IF(AC73='Eval Controles'!$C$34,'Eval Controles'!$D$34,IF(AC73='Eval Controles'!$C$35,'Eval Controles'!$D$35))</f>
        <v>0</v>
      </c>
      <c r="AE73" s="139"/>
      <c r="AF73" s="139" t="b">
        <f>IF(AE73='Eval Controles'!$C$36,'Eval Controles'!$D$36,IF(AE73='Eval Controles'!$C$37,'Eval Controles'!$D$37,IF(AE73='Eval Controles'!$C$38,'Eval Controles'!$D$38)))</f>
        <v>0</v>
      </c>
      <c r="AG73" s="139"/>
      <c r="AH73" s="139" t="b">
        <f>IF(AG73='Eval Controles'!$C$39,'Eval Controles'!$D$39,IF(AG73='Eval Controles'!$C$40,'Eval Controles'!$D$40))</f>
        <v>0</v>
      </c>
      <c r="AI73" s="139"/>
      <c r="AJ73" s="139" t="b">
        <f>IF(AI73='Eval Controles'!$C$41,'Eval Controles'!$D$41,IF(AI73='Eval Controles'!$C$42,'Eval Controles'!$D$42))</f>
        <v>0</v>
      </c>
      <c r="AK73" s="139"/>
      <c r="AL73" s="139" t="b">
        <f>IF(AK73='Eval Controles'!$C$43,'Eval Controles'!$D$43,IF(AK73='Eval Controles'!$C$44,'Eval Controles'!$D$44,IF(AK73='Eval Controles'!$C$45,'Eval Controles'!$D$45)))</f>
        <v>0</v>
      </c>
      <c r="AM73" s="133">
        <f t="shared" si="10"/>
        <v>0</v>
      </c>
      <c r="AN73" s="133" t="str">
        <f t="shared" si="11"/>
        <v>DEBIL</v>
      </c>
      <c r="AO73" s="139"/>
      <c r="AP73" s="133">
        <f>IF(AO73='Eval Controles'!$C$24,"FUERTE",IF(AO73='Eval Controles'!$C$25,"MODERADO",IF(AO73='Eval Controles'!$C$26,"DEBIL",)))</f>
        <v>0</v>
      </c>
      <c r="AQ73" s="76"/>
      <c r="AR73" s="118"/>
      <c r="AS73" s="118"/>
      <c r="AT73" s="128"/>
      <c r="AU73" s="118"/>
      <c r="AV73" s="118"/>
      <c r="AW73" s="129"/>
      <c r="AX73" s="129"/>
      <c r="AY73" s="128"/>
      <c r="AZ73" s="180"/>
      <c r="BA73" s="373"/>
      <c r="BB73" s="377"/>
      <c r="BC73" s="126"/>
      <c r="BD73" s="126"/>
      <c r="BE73" s="126"/>
      <c r="BF73" s="126"/>
      <c r="BG73" s="126"/>
      <c r="BH73" s="126"/>
      <c r="BI73" s="126"/>
      <c r="BJ73" s="126"/>
      <c r="BK73" s="126"/>
      <c r="BL73" s="126"/>
      <c r="BM73" s="126"/>
      <c r="BN73" s="126"/>
      <c r="BO73" s="126"/>
      <c r="BP73" s="126"/>
    </row>
    <row r="74" spans="2:68" s="120" customFormat="1" ht="58.5" hidden="1" customHeight="1" x14ac:dyDescent="0.3">
      <c r="B74" s="184"/>
      <c r="C74" s="118"/>
      <c r="D74" s="118"/>
      <c r="E74" s="118"/>
      <c r="F74" s="118"/>
      <c r="G74" s="141"/>
      <c r="H74" s="119"/>
      <c r="I74" s="123"/>
      <c r="J74" s="141"/>
      <c r="K74" s="122"/>
      <c r="L74" s="35"/>
      <c r="M74" s="131" t="e">
        <f>VLOOKUP(L74,'[4]Datos Validacion'!$C$6:$D$10,2,0)</f>
        <v>#N/A</v>
      </c>
      <c r="N74" s="60"/>
      <c r="O74" s="177" t="e">
        <f>VLOOKUP(N74,'[4]Datos Validacion'!$E$6:$F$15,2,0)</f>
        <v>#N/A</v>
      </c>
      <c r="P74" s="209"/>
      <c r="Q74" s="76"/>
      <c r="R74" s="123"/>
      <c r="S74" s="118"/>
      <c r="T74" s="118"/>
      <c r="U74" s="118"/>
      <c r="V74" s="118"/>
      <c r="W74" s="118"/>
      <c r="X74" s="139"/>
      <c r="Y74" s="139"/>
      <c r="Z74" s="139" t="b">
        <f>IF(Y74='Eval Controles'!$C$30,'Eval Controles'!$D$30,IF(Y74='Eval Controles'!$C$31,'Eval Controles'!$D$31))</f>
        <v>0</v>
      </c>
      <c r="AA74" s="139"/>
      <c r="AB74" s="139" t="b">
        <f>IF(AA74='Eval Controles'!$C$32,'Eval Controles'!$D$32,IF(AA74='Eval Controles'!$C$33,'Eval Controles'!$D$33))</f>
        <v>0</v>
      </c>
      <c r="AC74" s="139"/>
      <c r="AD74" s="139" t="b">
        <f>IF(AC74='Eval Controles'!$C$34,'Eval Controles'!$D$34,IF(AC74='Eval Controles'!$C$35,'Eval Controles'!$D$35))</f>
        <v>0</v>
      </c>
      <c r="AE74" s="139"/>
      <c r="AF74" s="139" t="b">
        <f>IF(AE74='Eval Controles'!$C$36,'Eval Controles'!$D$36,IF(AE74='Eval Controles'!$C$37,'Eval Controles'!$D$37,IF(AE74='Eval Controles'!$C$38,'Eval Controles'!$D$38)))</f>
        <v>0</v>
      </c>
      <c r="AG74" s="139"/>
      <c r="AH74" s="139" t="b">
        <f>IF(AG74='Eval Controles'!$C$39,'Eval Controles'!$D$39,IF(AG74='Eval Controles'!$C$40,'Eval Controles'!$D$40))</f>
        <v>0</v>
      </c>
      <c r="AI74" s="139"/>
      <c r="AJ74" s="139" t="b">
        <f>IF(AI74='Eval Controles'!$C$41,'Eval Controles'!$D$41,IF(AI74='Eval Controles'!$C$42,'Eval Controles'!$D$42))</f>
        <v>0</v>
      </c>
      <c r="AK74" s="139"/>
      <c r="AL74" s="139" t="b">
        <f>IF(AK74='Eval Controles'!$C$43,'Eval Controles'!$D$43,IF(AK74='Eval Controles'!$C$44,'Eval Controles'!$D$44,IF(AK74='Eval Controles'!$C$45,'Eval Controles'!$D$45)))</f>
        <v>0</v>
      </c>
      <c r="AM74" s="133">
        <f t="shared" si="10"/>
        <v>0</v>
      </c>
      <c r="AN74" s="133" t="str">
        <f t="shared" si="11"/>
        <v>DEBIL</v>
      </c>
      <c r="AO74" s="139"/>
      <c r="AP74" s="133">
        <f>IF(AO74='Eval Controles'!$C$24,"FUERTE",IF(AO74='Eval Controles'!$C$25,"MODERADO",IF(AO74='Eval Controles'!$C$26,"DEBIL",)))</f>
        <v>0</v>
      </c>
      <c r="AQ74" s="76"/>
      <c r="AR74" s="118"/>
      <c r="AS74" s="118"/>
      <c r="AT74" s="128"/>
      <c r="AU74" s="118"/>
      <c r="AV74" s="118"/>
      <c r="AW74" s="129"/>
      <c r="AX74" s="129"/>
      <c r="AY74" s="128"/>
      <c r="AZ74" s="180"/>
      <c r="BA74" s="373"/>
      <c r="BB74" s="377"/>
      <c r="BC74" s="126"/>
      <c r="BD74" s="126"/>
      <c r="BE74" s="126"/>
      <c r="BF74" s="126"/>
      <c r="BG74" s="126"/>
      <c r="BH74" s="126"/>
      <c r="BI74" s="126"/>
      <c r="BJ74" s="126"/>
      <c r="BK74" s="126"/>
      <c r="BL74" s="126"/>
      <c r="BM74" s="126"/>
      <c r="BN74" s="126"/>
      <c r="BO74" s="126"/>
      <c r="BP74" s="126"/>
    </row>
    <row r="75" spans="2:68" ht="58.5" hidden="1" customHeight="1" x14ac:dyDescent="0.3">
      <c r="B75" s="184"/>
      <c r="C75" s="117"/>
      <c r="D75" s="122"/>
      <c r="E75" s="122"/>
      <c r="F75" s="122"/>
      <c r="G75" s="141"/>
      <c r="H75" s="122"/>
      <c r="I75" s="122"/>
      <c r="J75" s="141"/>
      <c r="K75" s="130"/>
      <c r="L75" s="35"/>
      <c r="M75" s="131" t="e">
        <f>VLOOKUP(L75,'[4]Datos Validacion'!$C$6:$D$10,2,0)</f>
        <v>#N/A</v>
      </c>
      <c r="N75" s="60"/>
      <c r="O75" s="177" t="e">
        <f>VLOOKUP(N75,'[4]Datos Validacion'!$E$6:$F$15,2,0)</f>
        <v>#N/A</v>
      </c>
      <c r="P75" s="209"/>
      <c r="Q75" s="76"/>
      <c r="R75" s="76"/>
      <c r="S75" s="76"/>
      <c r="T75" s="76"/>
      <c r="U75" s="76"/>
      <c r="V75" s="76"/>
      <c r="W75" s="76"/>
      <c r="X75" s="133"/>
      <c r="Y75" s="139"/>
      <c r="Z75" s="139" t="b">
        <f>IF(Y75='Eval Controles'!$C$30,'Eval Controles'!$D$30,IF(Y75='Eval Controles'!$C$31,'Eval Controles'!$D$31))</f>
        <v>0</v>
      </c>
      <c r="AA75" s="139"/>
      <c r="AB75" s="139" t="b">
        <f>IF(AA75='Eval Controles'!$C$32,'Eval Controles'!$D$32,IF(AA75='Eval Controles'!$C$33,'Eval Controles'!$D$33))</f>
        <v>0</v>
      </c>
      <c r="AC75" s="139"/>
      <c r="AD75" s="139" t="b">
        <f>IF(AC75='Eval Controles'!$C$34,'Eval Controles'!$D$34,IF(AC75='Eval Controles'!$C$35,'Eval Controles'!$D$35))</f>
        <v>0</v>
      </c>
      <c r="AE75" s="139"/>
      <c r="AF75" s="139" t="b">
        <f>IF(AE75='Eval Controles'!$C$36,'Eval Controles'!$D$36,IF(AE75='Eval Controles'!$C$37,'Eval Controles'!$D$37,IF(AE75='Eval Controles'!$C$38,'Eval Controles'!$D$38)))</f>
        <v>0</v>
      </c>
      <c r="AG75" s="139"/>
      <c r="AH75" s="139" t="b">
        <f>IF(AG75='Eval Controles'!$C$39,'Eval Controles'!$D$39,IF(AG75='Eval Controles'!$C$40,'Eval Controles'!$D$40))</f>
        <v>0</v>
      </c>
      <c r="AI75" s="139"/>
      <c r="AJ75" s="139" t="b">
        <f>IF(AI75='Eval Controles'!$C$41,'Eval Controles'!$D$41,IF(AI75='Eval Controles'!$C$42,'Eval Controles'!$D$42))</f>
        <v>0</v>
      </c>
      <c r="AK75" s="139"/>
      <c r="AL75" s="139" t="b">
        <f>IF(AK75='Eval Controles'!$C$43,'Eval Controles'!$D$43,IF(AK75='Eval Controles'!$C$44,'Eval Controles'!$D$44,IF(AK75='Eval Controles'!$C$45,'Eval Controles'!$D$45)))</f>
        <v>0</v>
      </c>
      <c r="AM75" s="133">
        <f t="shared" si="10"/>
        <v>0</v>
      </c>
      <c r="AN75" s="133" t="str">
        <f t="shared" si="11"/>
        <v>DEBIL</v>
      </c>
      <c r="AO75" s="133"/>
      <c r="AP75" s="133">
        <f>IF(AO75='Eval Controles'!$C$24,"FUERTE",IF(AO75='Eval Controles'!$C$25,"MODERADO",IF(AO75='Eval Controles'!$C$26,"DEBIL",)))</f>
        <v>0</v>
      </c>
      <c r="AQ75" s="133"/>
      <c r="AR75" s="133"/>
      <c r="AS75" s="133"/>
      <c r="AT75" s="133"/>
      <c r="AU75" s="133"/>
      <c r="AV75" s="133"/>
      <c r="AW75" s="129"/>
      <c r="AX75" s="129"/>
      <c r="AY75" s="128"/>
      <c r="AZ75" s="180"/>
      <c r="BA75" s="212"/>
      <c r="BB75" s="352"/>
      <c r="BC75" s="30"/>
      <c r="BD75" s="30"/>
      <c r="BE75" s="30"/>
      <c r="BF75" s="30"/>
      <c r="BG75" s="30"/>
      <c r="BH75" s="30"/>
      <c r="BI75" s="30"/>
      <c r="BJ75" s="30"/>
      <c r="BK75" s="30"/>
      <c r="BL75" s="30"/>
      <c r="BM75" s="30"/>
      <c r="BN75" s="30"/>
      <c r="BO75" s="30"/>
      <c r="BP75" s="30"/>
    </row>
    <row r="76" spans="2:68" ht="58.5" hidden="1" customHeight="1" x14ac:dyDescent="0.3">
      <c r="B76" s="184"/>
      <c r="C76" s="117"/>
      <c r="D76" s="122"/>
      <c r="E76" s="122"/>
      <c r="F76" s="122"/>
      <c r="G76" s="141"/>
      <c r="H76" s="122"/>
      <c r="I76" s="122"/>
      <c r="J76" s="141"/>
      <c r="K76" s="130"/>
      <c r="L76" s="35"/>
      <c r="M76" s="131" t="e">
        <f>VLOOKUP(L76,'[4]Datos Validacion'!$C$6:$D$10,2,0)</f>
        <v>#N/A</v>
      </c>
      <c r="N76" s="60"/>
      <c r="O76" s="177" t="e">
        <f>VLOOKUP(N76,'[4]Datos Validacion'!$E$6:$F$15,2,0)</f>
        <v>#N/A</v>
      </c>
      <c r="P76" s="209"/>
      <c r="Q76" s="76"/>
      <c r="R76" s="76"/>
      <c r="S76" s="76"/>
      <c r="T76" s="76"/>
      <c r="U76" s="76"/>
      <c r="V76" s="76"/>
      <c r="W76" s="76"/>
      <c r="X76" s="133"/>
      <c r="Y76" s="139"/>
      <c r="Z76" s="139" t="b">
        <f>IF(Y76='Eval Controles'!$C$30,'Eval Controles'!$D$30,IF(Y76='Eval Controles'!$C$31,'Eval Controles'!$D$31))</f>
        <v>0</v>
      </c>
      <c r="AA76" s="139"/>
      <c r="AB76" s="139" t="b">
        <f>IF(AA76='Eval Controles'!$C$32,'Eval Controles'!$D$32,IF(AA76='Eval Controles'!$C$33,'Eval Controles'!$D$33))</f>
        <v>0</v>
      </c>
      <c r="AC76" s="139"/>
      <c r="AD76" s="139" t="b">
        <f>IF(AC76='Eval Controles'!$C$34,'Eval Controles'!$D$34,IF(AC76='Eval Controles'!$C$35,'Eval Controles'!$D$35))</f>
        <v>0</v>
      </c>
      <c r="AE76" s="139"/>
      <c r="AF76" s="139" t="b">
        <f>IF(AE76='Eval Controles'!$C$36,'Eval Controles'!$D$36,IF(AE76='Eval Controles'!$C$37,'Eval Controles'!$D$37,IF(AE76='Eval Controles'!$C$38,'Eval Controles'!$D$38)))</f>
        <v>0</v>
      </c>
      <c r="AG76" s="139"/>
      <c r="AH76" s="139" t="b">
        <f>IF(AG76='Eval Controles'!$C$39,'Eval Controles'!$D$39,IF(AG76='Eval Controles'!$C$40,'Eval Controles'!$D$40))</f>
        <v>0</v>
      </c>
      <c r="AI76" s="139"/>
      <c r="AJ76" s="139" t="b">
        <f>IF(AI76='Eval Controles'!$C$41,'Eval Controles'!$D$41,IF(AI76='Eval Controles'!$C$42,'Eval Controles'!$D$42))</f>
        <v>0</v>
      </c>
      <c r="AK76" s="139"/>
      <c r="AL76" s="139" t="b">
        <f>IF(AK76='Eval Controles'!$C$43,'Eval Controles'!$D$43,IF(AK76='Eval Controles'!$C$44,'Eval Controles'!$D$44,IF(AK76='Eval Controles'!$C$45,'Eval Controles'!$D$45)))</f>
        <v>0</v>
      </c>
      <c r="AM76" s="133">
        <f t="shared" si="10"/>
        <v>0</v>
      </c>
      <c r="AN76" s="133" t="str">
        <f t="shared" si="11"/>
        <v>DEBIL</v>
      </c>
      <c r="AO76" s="133"/>
      <c r="AP76" s="133">
        <f>IF(AO76='Eval Controles'!$C$24,"FUERTE",IF(AO76='Eval Controles'!$C$25,"MODERADO",IF(AO76='Eval Controles'!$C$26,"DEBIL",)))</f>
        <v>0</v>
      </c>
      <c r="AQ76" s="133"/>
      <c r="AR76" s="133"/>
      <c r="AS76" s="133"/>
      <c r="AT76" s="133"/>
      <c r="AU76" s="133"/>
      <c r="AV76" s="133"/>
      <c r="AW76" s="129"/>
      <c r="AX76" s="129"/>
      <c r="AY76" s="128"/>
      <c r="AZ76" s="180"/>
      <c r="BA76" s="212"/>
      <c r="BB76" s="352"/>
      <c r="BC76" s="30"/>
      <c r="BD76" s="30"/>
      <c r="BE76" s="30"/>
      <c r="BF76" s="30"/>
      <c r="BG76" s="30"/>
      <c r="BH76" s="30"/>
      <c r="BI76" s="30"/>
      <c r="BJ76" s="30"/>
      <c r="BK76" s="30"/>
      <c r="BL76" s="30"/>
      <c r="BM76" s="30"/>
      <c r="BN76" s="30"/>
      <c r="BO76" s="30"/>
      <c r="BP76" s="30"/>
    </row>
    <row r="77" spans="2:68" s="39" customFormat="1" ht="58.5" hidden="1" customHeight="1" x14ac:dyDescent="0.35">
      <c r="B77" s="184"/>
      <c r="C77" s="116"/>
      <c r="D77" s="116"/>
      <c r="E77" s="116"/>
      <c r="F77" s="116"/>
      <c r="G77" s="141"/>
      <c r="H77" s="116"/>
      <c r="I77" s="116"/>
      <c r="J77" s="141"/>
      <c r="K77" s="32"/>
      <c r="L77" s="35"/>
      <c r="M77" s="131" t="e">
        <f>VLOOKUP(L77,'[4]Datos Validacion'!$C$6:$D$10,2,0)</f>
        <v>#N/A</v>
      </c>
      <c r="N77" s="60"/>
      <c r="O77" s="177" t="e">
        <f>VLOOKUP(N77,'[4]Datos Validacion'!$E$6:$F$15,2,0)</f>
        <v>#N/A</v>
      </c>
      <c r="P77" s="209"/>
      <c r="Q77" s="76"/>
      <c r="R77" s="76"/>
      <c r="S77" s="76"/>
      <c r="T77" s="76"/>
      <c r="U77" s="76"/>
      <c r="V77" s="76"/>
      <c r="W77" s="76"/>
      <c r="X77" s="133"/>
      <c r="Y77" s="139"/>
      <c r="Z77" s="139" t="b">
        <f>IF(Y77='Eval Controles'!$C$30,'Eval Controles'!$D$30,IF(Y77='Eval Controles'!$C$31,'Eval Controles'!$D$31))</f>
        <v>0</v>
      </c>
      <c r="AA77" s="139"/>
      <c r="AB77" s="139" t="b">
        <f>IF(AA77='Eval Controles'!$C$32,'Eval Controles'!$D$32,IF(AA77='Eval Controles'!$C$33,'Eval Controles'!$D$33))</f>
        <v>0</v>
      </c>
      <c r="AC77" s="139"/>
      <c r="AD77" s="139" t="b">
        <f>IF(AC77='Eval Controles'!$C$34,'Eval Controles'!$D$34,IF(AC77='Eval Controles'!$C$35,'Eval Controles'!$D$35))</f>
        <v>0</v>
      </c>
      <c r="AE77" s="139"/>
      <c r="AF77" s="139" t="b">
        <f>IF(AE77='Eval Controles'!$C$36,'Eval Controles'!$D$36,IF(AE77='Eval Controles'!$C$37,'Eval Controles'!$D$37,IF(AE77='Eval Controles'!$C$38,'Eval Controles'!$D$38)))</f>
        <v>0</v>
      </c>
      <c r="AG77" s="139"/>
      <c r="AH77" s="139" t="b">
        <f>IF(AG77='Eval Controles'!$C$39,'Eval Controles'!$D$39,IF(AG77='Eval Controles'!$C$40,'Eval Controles'!$D$40))</f>
        <v>0</v>
      </c>
      <c r="AI77" s="139"/>
      <c r="AJ77" s="139" t="b">
        <f>IF(AI77='Eval Controles'!$C$41,'Eval Controles'!$D$41,IF(AI77='Eval Controles'!$C$42,'Eval Controles'!$D$42))</f>
        <v>0</v>
      </c>
      <c r="AK77" s="139"/>
      <c r="AL77" s="139" t="b">
        <f>IF(AK77='Eval Controles'!$C$43,'Eval Controles'!$D$43,IF(AK77='Eval Controles'!$C$44,'Eval Controles'!$D$44,IF(AK77='Eval Controles'!$C$45,'Eval Controles'!$D$45)))</f>
        <v>0</v>
      </c>
      <c r="AM77" s="133">
        <f t="shared" si="10"/>
        <v>0</v>
      </c>
      <c r="AN77" s="133" t="str">
        <f t="shared" si="11"/>
        <v>DEBIL</v>
      </c>
      <c r="AO77" s="133"/>
      <c r="AP77" s="133">
        <f>IF(AO77='Eval Controles'!$C$24,"FUERTE",IF(AO77='Eval Controles'!$C$25,"MODERADO",IF(AO77='Eval Controles'!$C$26,"DEBIL",)))</f>
        <v>0</v>
      </c>
      <c r="AQ77" s="133"/>
      <c r="AR77" s="133"/>
      <c r="AS77" s="133"/>
      <c r="AT77" s="133"/>
      <c r="AU77" s="133"/>
      <c r="AV77" s="133"/>
      <c r="AW77" s="129"/>
      <c r="AX77" s="129"/>
      <c r="AY77" s="128"/>
      <c r="AZ77" s="180"/>
      <c r="BA77" s="34"/>
      <c r="BB77" s="206"/>
      <c r="BC77" s="31"/>
      <c r="BD77" s="31"/>
      <c r="BE77" s="31"/>
      <c r="BF77" s="31"/>
      <c r="BG77" s="31"/>
      <c r="BH77" s="31"/>
      <c r="BI77" s="31"/>
      <c r="BJ77" s="31"/>
      <c r="BK77" s="31"/>
      <c r="BL77" s="31"/>
      <c r="BM77" s="31"/>
      <c r="BN77" s="31"/>
      <c r="BO77" s="31"/>
      <c r="BP77" s="31"/>
    </row>
    <row r="78" spans="2:68" s="39" customFormat="1" ht="58.5" hidden="1" customHeight="1" x14ac:dyDescent="0.35">
      <c r="B78" s="184"/>
      <c r="C78" s="116"/>
      <c r="D78" s="116"/>
      <c r="E78" s="116"/>
      <c r="F78" s="116"/>
      <c r="G78" s="141"/>
      <c r="H78" s="116"/>
      <c r="I78" s="116"/>
      <c r="J78" s="141"/>
      <c r="K78" s="32"/>
      <c r="L78" s="35"/>
      <c r="M78" s="131" t="e">
        <f>VLOOKUP(L78,'[4]Datos Validacion'!$C$6:$D$10,2,0)</f>
        <v>#N/A</v>
      </c>
      <c r="N78" s="60"/>
      <c r="O78" s="177" t="e">
        <f>VLOOKUP(N78,'[4]Datos Validacion'!$E$6:$F$15,2,0)</f>
        <v>#N/A</v>
      </c>
      <c r="P78" s="209"/>
      <c r="Q78" s="76"/>
      <c r="R78" s="76"/>
      <c r="S78" s="76"/>
      <c r="T78" s="76"/>
      <c r="U78" s="76"/>
      <c r="V78" s="76"/>
      <c r="W78" s="76"/>
      <c r="X78" s="133"/>
      <c r="Y78" s="139"/>
      <c r="Z78" s="139" t="b">
        <f>IF(Y78='Eval Controles'!$C$30,'Eval Controles'!$D$30,IF(Y78='Eval Controles'!$C$31,'Eval Controles'!$D$31))</f>
        <v>0</v>
      </c>
      <c r="AA78" s="139"/>
      <c r="AB78" s="139" t="b">
        <f>IF(AA78='Eval Controles'!$C$32,'Eval Controles'!$D$32,IF(AA78='Eval Controles'!$C$33,'Eval Controles'!$D$33))</f>
        <v>0</v>
      </c>
      <c r="AC78" s="139"/>
      <c r="AD78" s="139" t="b">
        <f>IF(AC78='Eval Controles'!$C$34,'Eval Controles'!$D$34,IF(AC78='Eval Controles'!$C$35,'Eval Controles'!$D$35))</f>
        <v>0</v>
      </c>
      <c r="AE78" s="139"/>
      <c r="AF78" s="139" t="b">
        <f>IF(AE78='Eval Controles'!$C$36,'Eval Controles'!$D$36,IF(AE78='Eval Controles'!$C$37,'Eval Controles'!$D$37,IF(AE78='Eval Controles'!$C$38,'Eval Controles'!$D$38)))</f>
        <v>0</v>
      </c>
      <c r="AG78" s="139"/>
      <c r="AH78" s="139" t="b">
        <f>IF(AG78='Eval Controles'!$C$39,'Eval Controles'!$D$39,IF(AG78='Eval Controles'!$C$40,'Eval Controles'!$D$40))</f>
        <v>0</v>
      </c>
      <c r="AI78" s="139"/>
      <c r="AJ78" s="139" t="b">
        <f>IF(AI78='Eval Controles'!$C$41,'Eval Controles'!$D$41,IF(AI78='Eval Controles'!$C$42,'Eval Controles'!$D$42))</f>
        <v>0</v>
      </c>
      <c r="AK78" s="139"/>
      <c r="AL78" s="139" t="b">
        <f>IF(AK78='Eval Controles'!$C$43,'Eval Controles'!$D$43,IF(AK78='Eval Controles'!$C$44,'Eval Controles'!$D$44,IF(AK78='Eval Controles'!$C$45,'Eval Controles'!$D$45)))</f>
        <v>0</v>
      </c>
      <c r="AM78" s="133">
        <f t="shared" si="10"/>
        <v>0</v>
      </c>
      <c r="AN78" s="133" t="str">
        <f t="shared" si="11"/>
        <v>DEBIL</v>
      </c>
      <c r="AO78" s="133"/>
      <c r="AP78" s="133">
        <f>IF(AO78='Eval Controles'!$C$24,"FUERTE",IF(AO78='Eval Controles'!$C$25,"MODERADO",IF(AO78='Eval Controles'!$C$26,"DEBIL",)))</f>
        <v>0</v>
      </c>
      <c r="AQ78" s="133"/>
      <c r="AR78" s="133"/>
      <c r="AS78" s="133"/>
      <c r="AT78" s="133"/>
      <c r="AU78" s="133"/>
      <c r="AV78" s="133"/>
      <c r="AW78" s="129"/>
      <c r="AX78" s="129"/>
      <c r="AY78" s="128"/>
      <c r="AZ78" s="180"/>
      <c r="BA78" s="34"/>
      <c r="BB78" s="206"/>
      <c r="BC78" s="31"/>
      <c r="BD78" s="31"/>
      <c r="BE78" s="31"/>
      <c r="BF78" s="31"/>
      <c r="BG78" s="31"/>
      <c r="BH78" s="31"/>
      <c r="BI78" s="31"/>
      <c r="BJ78" s="31"/>
      <c r="BK78" s="31"/>
      <c r="BL78" s="31"/>
      <c r="BM78" s="31"/>
      <c r="BN78" s="31"/>
      <c r="BO78" s="31"/>
      <c r="BP78" s="31"/>
    </row>
    <row r="79" spans="2:68" ht="58.5" hidden="1" customHeight="1" x14ac:dyDescent="0.3">
      <c r="B79" s="184"/>
      <c r="C79" s="116"/>
      <c r="D79" s="116"/>
      <c r="E79" s="116"/>
      <c r="F79" s="116"/>
      <c r="G79" s="141"/>
      <c r="H79" s="116"/>
      <c r="I79" s="116"/>
      <c r="J79" s="141"/>
      <c r="K79" s="32"/>
      <c r="L79" s="35"/>
      <c r="M79" s="131" t="e">
        <f>VLOOKUP(L79,'[4]Datos Validacion'!$C$6:$D$10,2,0)</f>
        <v>#N/A</v>
      </c>
      <c r="N79" s="60"/>
      <c r="O79" s="177" t="e">
        <f>VLOOKUP(N79,'[4]Datos Validacion'!$E$6:$F$15,2,0)</f>
        <v>#N/A</v>
      </c>
      <c r="P79" s="209"/>
      <c r="Q79" s="76"/>
      <c r="R79" s="76"/>
      <c r="S79" s="76"/>
      <c r="T79" s="76"/>
      <c r="U79" s="76"/>
      <c r="V79" s="76"/>
      <c r="W79" s="76"/>
      <c r="X79" s="133"/>
      <c r="Y79" s="139"/>
      <c r="Z79" s="139" t="b">
        <f>IF(Y79='Eval Controles'!$C$30,'Eval Controles'!$D$30,IF(Y79='Eval Controles'!$C$31,'Eval Controles'!$D$31))</f>
        <v>0</v>
      </c>
      <c r="AA79" s="139"/>
      <c r="AB79" s="139" t="b">
        <f>IF(AA79='Eval Controles'!$C$32,'Eval Controles'!$D$32,IF(AA79='Eval Controles'!$C$33,'Eval Controles'!$D$33))</f>
        <v>0</v>
      </c>
      <c r="AC79" s="139"/>
      <c r="AD79" s="139" t="b">
        <f>IF(AC79='Eval Controles'!$C$34,'Eval Controles'!$D$34,IF(AC79='Eval Controles'!$C$35,'Eval Controles'!$D$35))</f>
        <v>0</v>
      </c>
      <c r="AE79" s="139"/>
      <c r="AF79" s="139" t="b">
        <f>IF(AE79='Eval Controles'!$C$36,'Eval Controles'!$D$36,IF(AE79='Eval Controles'!$C$37,'Eval Controles'!$D$37,IF(AE79='Eval Controles'!$C$38,'Eval Controles'!$D$38)))</f>
        <v>0</v>
      </c>
      <c r="AG79" s="139"/>
      <c r="AH79" s="139" t="b">
        <f>IF(AG79='Eval Controles'!$C$39,'Eval Controles'!$D$39,IF(AG79='Eval Controles'!$C$40,'Eval Controles'!$D$40))</f>
        <v>0</v>
      </c>
      <c r="AI79" s="139"/>
      <c r="AJ79" s="139" t="b">
        <f>IF(AI79='Eval Controles'!$C$41,'Eval Controles'!$D$41,IF(AI79='Eval Controles'!$C$42,'Eval Controles'!$D$42))</f>
        <v>0</v>
      </c>
      <c r="AK79" s="139"/>
      <c r="AL79" s="139" t="b">
        <f>IF(AK79='Eval Controles'!$C$43,'Eval Controles'!$D$43,IF(AK79='Eval Controles'!$C$44,'Eval Controles'!$D$44,IF(AK79='Eval Controles'!$C$45,'Eval Controles'!$D$45)))</f>
        <v>0</v>
      </c>
      <c r="AM79" s="133">
        <f t="shared" si="10"/>
        <v>0</v>
      </c>
      <c r="AN79" s="133" t="str">
        <f t="shared" si="11"/>
        <v>DEBIL</v>
      </c>
      <c r="AO79" s="133"/>
      <c r="AP79" s="133">
        <f>IF(AO79='Eval Controles'!$C$24,"FUERTE",IF(AO79='Eval Controles'!$C$25,"MODERADO",IF(AO79='Eval Controles'!$C$26,"DEBIL",)))</f>
        <v>0</v>
      </c>
      <c r="AQ79" s="133"/>
      <c r="AR79" s="133"/>
      <c r="AS79" s="133"/>
      <c r="AT79" s="133"/>
      <c r="AU79" s="133"/>
      <c r="AV79" s="133"/>
      <c r="AW79" s="129"/>
      <c r="AX79" s="129"/>
      <c r="AY79" s="128"/>
      <c r="AZ79" s="180"/>
      <c r="BA79" s="212"/>
      <c r="BB79" s="352"/>
      <c r="BC79" s="30"/>
      <c r="BD79" s="30"/>
      <c r="BE79" s="30"/>
      <c r="BF79" s="30"/>
      <c r="BG79" s="30"/>
      <c r="BH79" s="30"/>
      <c r="BI79" s="30"/>
      <c r="BJ79" s="30"/>
      <c r="BK79" s="30"/>
      <c r="BL79" s="30"/>
      <c r="BM79" s="30"/>
      <c r="BN79" s="30"/>
      <c r="BO79" s="30"/>
      <c r="BP79" s="30"/>
    </row>
    <row r="80" spans="2:68" x14ac:dyDescent="0.3">
      <c r="BP80" s="55"/>
    </row>
    <row r="81" spans="2:68" ht="15.5" x14ac:dyDescent="0.35">
      <c r="BP81" s="363"/>
    </row>
    <row r="82" spans="2:68" ht="14.5" thickBot="1" x14ac:dyDescent="0.35"/>
    <row r="83" spans="2:68" ht="19.5" customHeight="1" x14ac:dyDescent="0.3">
      <c r="B83" s="675" t="s">
        <v>367</v>
      </c>
      <c r="C83" s="676"/>
      <c r="D83" s="676"/>
      <c r="E83" s="676"/>
      <c r="F83" s="676"/>
      <c r="G83" s="676"/>
      <c r="H83" s="676"/>
      <c r="I83" s="676"/>
      <c r="J83" s="676"/>
      <c r="K83" s="676"/>
      <c r="L83" s="677"/>
      <c r="M83" s="188"/>
    </row>
    <row r="84" spans="2:68" ht="26" x14ac:dyDescent="0.3">
      <c r="B84" s="186" t="s">
        <v>368</v>
      </c>
      <c r="C84" s="194" t="s">
        <v>47</v>
      </c>
      <c r="D84" s="672" t="s">
        <v>369</v>
      </c>
      <c r="E84" s="673"/>
      <c r="F84" s="673"/>
      <c r="G84" s="673"/>
      <c r="H84" s="673"/>
      <c r="I84" s="674"/>
      <c r="J84" s="124" t="s">
        <v>370</v>
      </c>
      <c r="K84" s="124" t="s">
        <v>371</v>
      </c>
      <c r="L84" s="187" t="s">
        <v>372</v>
      </c>
      <c r="M84" s="189"/>
    </row>
    <row r="85" spans="2:68" ht="98" customHeight="1" x14ac:dyDescent="0.3">
      <c r="B85" s="193">
        <v>1</v>
      </c>
      <c r="C85" s="192">
        <v>45626</v>
      </c>
      <c r="D85" s="666" t="s">
        <v>702</v>
      </c>
      <c r="E85" s="667"/>
      <c r="F85" s="667"/>
      <c r="G85" s="667"/>
      <c r="H85" s="667"/>
      <c r="I85" s="668"/>
      <c r="J85" s="206" t="s">
        <v>390</v>
      </c>
      <c r="K85" s="125" t="s">
        <v>391</v>
      </c>
      <c r="L85" s="211" t="s">
        <v>392</v>
      </c>
      <c r="M85" s="190"/>
    </row>
    <row r="86" spans="2:68" ht="58" customHeight="1" x14ac:dyDescent="0.3">
      <c r="B86" s="217">
        <v>2</v>
      </c>
      <c r="C86" s="218">
        <v>45656</v>
      </c>
      <c r="D86" s="669" t="s">
        <v>393</v>
      </c>
      <c r="E86" s="670"/>
      <c r="F86" s="670"/>
      <c r="G86" s="670"/>
      <c r="H86" s="670"/>
      <c r="I86" s="671"/>
      <c r="J86" s="214" t="s">
        <v>390</v>
      </c>
      <c r="K86" s="219" t="s">
        <v>391</v>
      </c>
      <c r="L86" s="220" t="s">
        <v>394</v>
      </c>
      <c r="M86" s="190"/>
    </row>
    <row r="87" spans="2:68" ht="168" customHeight="1" x14ac:dyDescent="0.75">
      <c r="B87" s="193">
        <v>3</v>
      </c>
      <c r="C87" s="192">
        <v>45838</v>
      </c>
      <c r="D87" s="666" t="s">
        <v>395</v>
      </c>
      <c r="E87" s="667"/>
      <c r="F87" s="667"/>
      <c r="G87" s="667"/>
      <c r="H87" s="667"/>
      <c r="I87" s="668"/>
      <c r="J87" s="206" t="s">
        <v>390</v>
      </c>
      <c r="K87" s="125" t="s">
        <v>396</v>
      </c>
      <c r="L87" s="211" t="s">
        <v>397</v>
      </c>
      <c r="BP87" s="205" t="s">
        <v>703</v>
      </c>
    </row>
    <row r="88" spans="2:68" ht="109.5" customHeight="1" thickBot="1" x14ac:dyDescent="0.35">
      <c r="B88" s="414">
        <v>4</v>
      </c>
      <c r="C88" s="415">
        <v>45991</v>
      </c>
      <c r="D88" s="663" t="s">
        <v>398</v>
      </c>
      <c r="E88" s="664"/>
      <c r="F88" s="664"/>
      <c r="G88" s="664"/>
      <c r="H88" s="664"/>
      <c r="I88" s="665"/>
      <c r="J88" s="416" t="s">
        <v>390</v>
      </c>
      <c r="K88" s="416" t="s">
        <v>396</v>
      </c>
      <c r="L88" s="417" t="s">
        <v>399</v>
      </c>
    </row>
  </sheetData>
  <sheetProtection formatCells="0" insertRows="0" deleteRows="0"/>
  <mergeCells count="234">
    <mergeCell ref="BE18:BE20"/>
    <mergeCell ref="BD18:BD20"/>
    <mergeCell ref="BC18:BC20"/>
    <mergeCell ref="BF18:BF20"/>
    <mergeCell ref="BG18:BG20"/>
    <mergeCell ref="BH18:BH20"/>
    <mergeCell ref="BI18:BI20"/>
    <mergeCell ref="BJ18:BJ20"/>
    <mergeCell ref="BK18:BK20"/>
    <mergeCell ref="AZ27:AZ30"/>
    <mergeCell ref="L27:L30"/>
    <mergeCell ref="N27:N30"/>
    <mergeCell ref="P27:P30"/>
    <mergeCell ref="D86:I86"/>
    <mergeCell ref="D85:I85"/>
    <mergeCell ref="D84:I84"/>
    <mergeCell ref="B83:L83"/>
    <mergeCell ref="G31:G32"/>
    <mergeCell ref="F31:F32"/>
    <mergeCell ref="E31:E32"/>
    <mergeCell ref="D31:D32"/>
    <mergeCell ref="C31:C32"/>
    <mergeCell ref="B31:B32"/>
    <mergeCell ref="H31:H32"/>
    <mergeCell ref="K31:K32"/>
    <mergeCell ref="K27:K30"/>
    <mergeCell ref="J27:J30"/>
    <mergeCell ref="B27:B30"/>
    <mergeCell ref="C27:C30"/>
    <mergeCell ref="AY31:AY32"/>
    <mergeCell ref="AX31:AX32"/>
    <mergeCell ref="AW31:AW32"/>
    <mergeCell ref="AY27:AY30"/>
    <mergeCell ref="D88:I88"/>
    <mergeCell ref="AS27:AS30"/>
    <mergeCell ref="AT27:AT30"/>
    <mergeCell ref="AU27:AU30"/>
    <mergeCell ref="AV27:AV30"/>
    <mergeCell ref="AW27:AW30"/>
    <mergeCell ref="AX27:AX30"/>
    <mergeCell ref="D87:I87"/>
    <mergeCell ref="AT31:AT32"/>
    <mergeCell ref="AU31:AU32"/>
    <mergeCell ref="AV31:AV32"/>
    <mergeCell ref="AS31:AS32"/>
    <mergeCell ref="L31:L32"/>
    <mergeCell ref="AV24:AV26"/>
    <mergeCell ref="AU21:AU23"/>
    <mergeCell ref="AV21:AV23"/>
    <mergeCell ref="AU18:AU20"/>
    <mergeCell ref="AV18:AV20"/>
    <mergeCell ref="AS18:AS20"/>
    <mergeCell ref="AZ18:AZ20"/>
    <mergeCell ref="AZ21:AZ23"/>
    <mergeCell ref="AZ24:AZ26"/>
    <mergeCell ref="AX24:AX26"/>
    <mergeCell ref="AX21:AX23"/>
    <mergeCell ref="AX18:AX20"/>
    <mergeCell ref="AW18:AW20"/>
    <mergeCell ref="AY18:AY20"/>
    <mergeCell ref="AW21:AW23"/>
    <mergeCell ref="AY21:AY23"/>
    <mergeCell ref="AW24:AW26"/>
    <mergeCell ref="AY24:AY26"/>
    <mergeCell ref="L24:L26"/>
    <mergeCell ref="N24:N26"/>
    <mergeCell ref="P24:P26"/>
    <mergeCell ref="AT18:AT20"/>
    <mergeCell ref="AT21:AT23"/>
    <mergeCell ref="AS21:AS23"/>
    <mergeCell ref="AT24:AT26"/>
    <mergeCell ref="AS24:AS26"/>
    <mergeCell ref="AU24:AU26"/>
    <mergeCell ref="F21:F23"/>
    <mergeCell ref="E21:E23"/>
    <mergeCell ref="D21:D23"/>
    <mergeCell ref="I21:I22"/>
    <mergeCell ref="J21:J22"/>
    <mergeCell ref="H18:H20"/>
    <mergeCell ref="D27:D30"/>
    <mergeCell ref="E27:E30"/>
    <mergeCell ref="F27:F30"/>
    <mergeCell ref="G27:G30"/>
    <mergeCell ref="H27:H30"/>
    <mergeCell ref="I27:I30"/>
    <mergeCell ref="H24:H26"/>
    <mergeCell ref="AW11:AW12"/>
    <mergeCell ref="AX11:AX12"/>
    <mergeCell ref="AY11:AY12"/>
    <mergeCell ref="AW14:AW17"/>
    <mergeCell ref="AX14:AX17"/>
    <mergeCell ref="AY14:AY17"/>
    <mergeCell ref="AS14:AS17"/>
    <mergeCell ref="AT14:AT17"/>
    <mergeCell ref="AT11:AT12"/>
    <mergeCell ref="AU11:AU12"/>
    <mergeCell ref="AV11:AV12"/>
    <mergeCell ref="AU14:AU17"/>
    <mergeCell ref="AV14:AV17"/>
    <mergeCell ref="Q8:X8"/>
    <mergeCell ref="J8:J10"/>
    <mergeCell ref="K8:K10"/>
    <mergeCell ref="B24:B26"/>
    <mergeCell ref="G24:G26"/>
    <mergeCell ref="F24:F26"/>
    <mergeCell ref="E24:E26"/>
    <mergeCell ref="D24:D26"/>
    <mergeCell ref="C24:C26"/>
    <mergeCell ref="N14:N17"/>
    <mergeCell ref="P14:P17"/>
    <mergeCell ref="J16:J17"/>
    <mergeCell ref="J14:J15"/>
    <mergeCell ref="K14:K17"/>
    <mergeCell ref="B18:B20"/>
    <mergeCell ref="C18:C20"/>
    <mergeCell ref="F18:F20"/>
    <mergeCell ref="G18:G20"/>
    <mergeCell ref="D18:D20"/>
    <mergeCell ref="E18:E20"/>
    <mergeCell ref="C21:C23"/>
    <mergeCell ref="B21:B23"/>
    <mergeCell ref="H21:H23"/>
    <mergeCell ref="G21:G23"/>
    <mergeCell ref="AW5:AY5"/>
    <mergeCell ref="AW7:AZ7"/>
    <mergeCell ref="BP2:BP3"/>
    <mergeCell ref="E2:BO3"/>
    <mergeCell ref="B2:D3"/>
    <mergeCell ref="L11:L12"/>
    <mergeCell ref="N11:N12"/>
    <mergeCell ref="P11:P12"/>
    <mergeCell ref="AZ11:AZ12"/>
    <mergeCell ref="D11:D12"/>
    <mergeCell ref="E11:E12"/>
    <mergeCell ref="F11:F12"/>
    <mergeCell ref="G11:G12"/>
    <mergeCell ref="H11:H12"/>
    <mergeCell ref="P8:P10"/>
    <mergeCell ref="D5:E5"/>
    <mergeCell ref="B5:C5"/>
    <mergeCell ref="L7:P7"/>
    <mergeCell ref="O8:O10"/>
    <mergeCell ref="M8:M10"/>
    <mergeCell ref="AO8:AP9"/>
    <mergeCell ref="B7:K7"/>
    <mergeCell ref="S9:T9"/>
    <mergeCell ref="V9:X9"/>
    <mergeCell ref="Y8:AN9"/>
    <mergeCell ref="BP7:BP10"/>
    <mergeCell ref="BB8:BB10"/>
    <mergeCell ref="BO8:BO10"/>
    <mergeCell ref="AW8:AW10"/>
    <mergeCell ref="AX8:AX10"/>
    <mergeCell ref="AY8:AY10"/>
    <mergeCell ref="AZ8:AZ10"/>
    <mergeCell ref="BL8:BN9"/>
    <mergeCell ref="BI8:BK9"/>
    <mergeCell ref="BF8:BH9"/>
    <mergeCell ref="BC8:BE9"/>
    <mergeCell ref="BA7:BO7"/>
    <mergeCell ref="B11:B12"/>
    <mergeCell ref="C11:C12"/>
    <mergeCell ref="G8:G10"/>
    <mergeCell ref="B8:B10"/>
    <mergeCell ref="I8:I10"/>
    <mergeCell ref="B14:B17"/>
    <mergeCell ref="C14:C17"/>
    <mergeCell ref="D14:D17"/>
    <mergeCell ref="E14:E17"/>
    <mergeCell ref="I16:I17"/>
    <mergeCell ref="C8:C10"/>
    <mergeCell ref="D8:D10"/>
    <mergeCell ref="E8:E10"/>
    <mergeCell ref="F14:F17"/>
    <mergeCell ref="G14:G17"/>
    <mergeCell ref="H14:H17"/>
    <mergeCell ref="I14:I15"/>
    <mergeCell ref="I11:I12"/>
    <mergeCell ref="F8:F10"/>
    <mergeCell ref="H8:H10"/>
    <mergeCell ref="J11:J12"/>
    <mergeCell ref="N8:N10"/>
    <mergeCell ref="L14:L17"/>
    <mergeCell ref="AQ8:AT9"/>
    <mergeCell ref="BA8:BA10"/>
    <mergeCell ref="Q7:AV7"/>
    <mergeCell ref="AZ31:AZ32"/>
    <mergeCell ref="P31:P32"/>
    <mergeCell ref="N31:N32"/>
    <mergeCell ref="L8:L10"/>
    <mergeCell ref="AU8:AV9"/>
    <mergeCell ref="Q9:Q10"/>
    <mergeCell ref="AZ14:AZ17"/>
    <mergeCell ref="AS11:AS12"/>
    <mergeCell ref="K11:K12"/>
    <mergeCell ref="K18:K20"/>
    <mergeCell ref="K21:K23"/>
    <mergeCell ref="K24:K26"/>
    <mergeCell ref="P18:P20"/>
    <mergeCell ref="N18:N20"/>
    <mergeCell ref="L18:L20"/>
    <mergeCell ref="P21:P23"/>
    <mergeCell ref="N21:N23"/>
    <mergeCell ref="L21:L23"/>
    <mergeCell ref="BA31:BA32"/>
    <mergeCell ref="BB31:BB32"/>
    <mergeCell ref="BC31:BC32"/>
    <mergeCell ref="BD31:BD32"/>
    <mergeCell ref="BE31:BE32"/>
    <mergeCell ref="BF31:BF32"/>
    <mergeCell ref="BG31:BG32"/>
    <mergeCell ref="BH31:BH32"/>
    <mergeCell ref="BI31:BI32"/>
    <mergeCell ref="BP31:BP32"/>
    <mergeCell ref="BP27:BP30"/>
    <mergeCell ref="BP24:BP26"/>
    <mergeCell ref="BP21:BP23"/>
    <mergeCell ref="BP11:BP12"/>
    <mergeCell ref="BP14:BP17"/>
    <mergeCell ref="BP18:BP20"/>
    <mergeCell ref="BH21:BH23"/>
    <mergeCell ref="BK21:BK23"/>
    <mergeCell ref="BN21:BN23"/>
    <mergeCell ref="BO21:BO23"/>
    <mergeCell ref="BJ31:BJ32"/>
    <mergeCell ref="BK31:BK32"/>
    <mergeCell ref="BL31:BL32"/>
    <mergeCell ref="BM31:BM32"/>
    <mergeCell ref="BN31:BN32"/>
    <mergeCell ref="BO31:BO32"/>
    <mergeCell ref="BL18:BL20"/>
    <mergeCell ref="BM18:BM20"/>
    <mergeCell ref="BN18:BN20"/>
    <mergeCell ref="BO18:BO20"/>
  </mergeCells>
  <phoneticPr fontId="50" type="noConversion"/>
  <conditionalFormatting sqref="L11 L13:L14 L18 L21 L24 L27 L31 L33:L34">
    <cfRule type="cellIs" dxfId="1202" priority="762" operator="equal">
      <formula>"MEDIA"</formula>
    </cfRule>
    <cfRule type="cellIs" dxfId="1201" priority="763" operator="equal">
      <formula>"BAJA"</formula>
    </cfRule>
    <cfRule type="cellIs" dxfId="1200" priority="760" operator="equal">
      <formula>"ALTA"</formula>
    </cfRule>
    <cfRule type="cellIs" dxfId="1199" priority="764" operator="equal">
      <formula>"MUY BAJA"</formula>
    </cfRule>
    <cfRule type="cellIs" dxfId="1198" priority="761" operator="equal">
      <formula>"MUY ALTA"</formula>
    </cfRule>
  </conditionalFormatting>
  <conditionalFormatting sqref="L37:L46">
    <cfRule type="cellIs" dxfId="1197" priority="1188" operator="equal">
      <formula>"MUY BAJA"</formula>
    </cfRule>
    <cfRule type="cellIs" dxfId="1196" priority="1187" operator="equal">
      <formula>"BAJA"</formula>
    </cfRule>
    <cfRule type="cellIs" dxfId="1195" priority="1186" operator="equal">
      <formula>"MEDIA"</formula>
    </cfRule>
    <cfRule type="cellIs" dxfId="1194" priority="1185" operator="equal">
      <formula>"MUY ALTA"</formula>
    </cfRule>
    <cfRule type="cellIs" dxfId="1193" priority="1184" operator="equal">
      <formula>"ALTA"</formula>
    </cfRule>
  </conditionalFormatting>
  <conditionalFormatting sqref="L49:L60">
    <cfRule type="cellIs" dxfId="1192" priority="1397" operator="equal">
      <formula>"MUY ALTA"</formula>
    </cfRule>
    <cfRule type="cellIs" dxfId="1191" priority="1396" operator="equal">
      <formula>"ALTA"</formula>
    </cfRule>
    <cfRule type="cellIs" dxfId="1190" priority="1400" operator="equal">
      <formula>"MUY BAJA"</formula>
    </cfRule>
    <cfRule type="cellIs" dxfId="1189" priority="1399" operator="equal">
      <formula>"BAJA"</formula>
    </cfRule>
    <cfRule type="cellIs" dxfId="1188" priority="1398" operator="equal">
      <formula>"MEDIA"</formula>
    </cfRule>
  </conditionalFormatting>
  <conditionalFormatting sqref="L63:L72">
    <cfRule type="cellIs" dxfId="1187" priority="1608" operator="equal">
      <formula>"ALTA"</formula>
    </cfRule>
    <cfRule type="cellIs" dxfId="1186" priority="1609" operator="equal">
      <formula>"MUY ALTA"</formula>
    </cfRule>
    <cfRule type="cellIs" dxfId="1185" priority="1610" operator="equal">
      <formula>"MEDIA"</formula>
    </cfRule>
    <cfRule type="cellIs" dxfId="1184" priority="1611" operator="equal">
      <formula>"BAJA"</formula>
    </cfRule>
    <cfRule type="cellIs" dxfId="1183" priority="1612" operator="equal">
      <formula>"MUY BAJA"</formula>
    </cfRule>
  </conditionalFormatting>
  <conditionalFormatting sqref="L75:L79">
    <cfRule type="cellIs" dxfId="1182" priority="7857" operator="equal">
      <formula>"MUY BAJA"</formula>
    </cfRule>
    <cfRule type="cellIs" dxfId="1181" priority="7856" operator="equal">
      <formula>"BAJA"</formula>
    </cfRule>
    <cfRule type="cellIs" dxfId="1180" priority="7855" operator="equal">
      <formula>"MEDIA"</formula>
    </cfRule>
    <cfRule type="cellIs" dxfId="1179" priority="7853" operator="equal">
      <formula>"ALTA"</formula>
    </cfRule>
    <cfRule type="cellIs" dxfId="1178" priority="7854" operator="equal">
      <formula>"MUY ALTA"</formula>
    </cfRule>
  </conditionalFormatting>
  <conditionalFormatting sqref="N11 N13:N14 N18 N21 N24 N27 N31 N33:N34">
    <cfRule type="cellIs" dxfId="1177" priority="766" operator="equal">
      <formula>#REF!</formula>
    </cfRule>
    <cfRule type="cellIs" dxfId="1176" priority="752" operator="equal">
      <formula>"CATASTRÓFICO (RC-F)"</formula>
    </cfRule>
    <cfRule type="cellIs" dxfId="1175" priority="753" operator="equal">
      <formula>"MAYOR (RC-F)"</formula>
    </cfRule>
    <cfRule type="cellIs" dxfId="1174" priority="754" operator="equal">
      <formula>"MODERADO (RC-F)"</formula>
    </cfRule>
    <cfRule type="cellIs" dxfId="1173" priority="755" operator="equal">
      <formula>"CATASTRÓFICO"</formula>
    </cfRule>
    <cfRule type="cellIs" dxfId="1172" priority="756" operator="equal">
      <formula>"MAYOR"</formula>
    </cfRule>
    <cfRule type="cellIs" dxfId="1171" priority="757" operator="equal">
      <formula>"MODERADO"</formula>
    </cfRule>
    <cfRule type="cellIs" dxfId="1170" priority="758" operator="equal">
      <formula>"MENOR"</formula>
    </cfRule>
    <cfRule type="cellIs" dxfId="1169" priority="759" operator="equal">
      <formula>"LEVE"</formula>
    </cfRule>
  </conditionalFormatting>
  <conditionalFormatting sqref="N37:N46">
    <cfRule type="cellIs" dxfId="1168" priority="1179" operator="equal">
      <formula>"CATASTRÓFICO"</formula>
    </cfRule>
    <cfRule type="cellIs" dxfId="1167" priority="1178" operator="equal">
      <formula>"MODERADO (RC-F)"</formula>
    </cfRule>
    <cfRule type="cellIs" dxfId="1166" priority="1190" operator="equal">
      <formula>#REF!</formula>
    </cfRule>
    <cfRule type="cellIs" dxfId="1165" priority="1177" operator="equal">
      <formula>"MAYOR (RC-F)"</formula>
    </cfRule>
    <cfRule type="cellIs" dxfId="1164" priority="1176" operator="equal">
      <formula>"CATASTRÓFICO (RC-F)"</formula>
    </cfRule>
    <cfRule type="cellIs" dxfId="1163" priority="1180" operator="equal">
      <formula>"MAYOR"</formula>
    </cfRule>
    <cfRule type="cellIs" dxfId="1162" priority="1181" operator="equal">
      <formula>"MODERADO"</formula>
    </cfRule>
    <cfRule type="cellIs" dxfId="1161" priority="1182" operator="equal">
      <formula>"MENOR"</formula>
    </cfRule>
    <cfRule type="cellIs" dxfId="1160" priority="1183" operator="equal">
      <formula>"LEVE"</formula>
    </cfRule>
  </conditionalFormatting>
  <conditionalFormatting sqref="N49:N60">
    <cfRule type="cellIs" dxfId="1159" priority="1392" operator="equal">
      <formula>"MAYOR"</formula>
    </cfRule>
    <cfRule type="cellIs" dxfId="1158" priority="1402" operator="equal">
      <formula>#REF!</formula>
    </cfRule>
    <cfRule type="cellIs" dxfId="1157" priority="1394" operator="equal">
      <formula>"MENOR"</formula>
    </cfRule>
    <cfRule type="cellIs" dxfId="1156" priority="1393" operator="equal">
      <formula>"MODERADO"</formula>
    </cfRule>
    <cfRule type="cellIs" dxfId="1155" priority="1391" operator="equal">
      <formula>"CATASTRÓFICO"</formula>
    </cfRule>
    <cfRule type="cellIs" dxfId="1154" priority="1390" operator="equal">
      <formula>"MODERADO (RC-F)"</formula>
    </cfRule>
    <cfRule type="cellIs" dxfId="1153" priority="1389" operator="equal">
      <formula>"MAYOR (RC-F)"</formula>
    </cfRule>
    <cfRule type="cellIs" dxfId="1152" priority="1395" operator="equal">
      <formula>"LEVE"</formula>
    </cfRule>
    <cfRule type="cellIs" dxfId="1151" priority="1388" operator="equal">
      <formula>"CATASTRÓFICO (RC-F)"</formula>
    </cfRule>
  </conditionalFormatting>
  <conditionalFormatting sqref="N63:N72">
    <cfRule type="cellIs" dxfId="1150" priority="1601" operator="equal">
      <formula>"MAYOR (RC-F)"</formula>
    </cfRule>
    <cfRule type="cellIs" dxfId="1149" priority="1600" operator="equal">
      <formula>"CATASTRÓFICO (RC-F)"</formula>
    </cfRule>
    <cfRule type="cellIs" dxfId="1148" priority="1602" operator="equal">
      <formula>"MODERADO (RC-F)"</formula>
    </cfRule>
    <cfRule type="cellIs" dxfId="1147" priority="1604" operator="equal">
      <formula>"MAYOR"</formula>
    </cfRule>
    <cfRule type="cellIs" dxfId="1146" priority="1605" operator="equal">
      <formula>"MODERADO"</formula>
    </cfRule>
    <cfRule type="cellIs" dxfId="1145" priority="1606" operator="equal">
      <formula>"MENOR"</formula>
    </cfRule>
    <cfRule type="cellIs" dxfId="1144" priority="1603" operator="equal">
      <formula>"CATASTRÓFICO"</formula>
    </cfRule>
    <cfRule type="cellIs" dxfId="1143" priority="1607" operator="equal">
      <formula>"LEVE"</formula>
    </cfRule>
    <cfRule type="cellIs" dxfId="1142" priority="1614" operator="equal">
      <formula>#REF!</formula>
    </cfRule>
  </conditionalFormatting>
  <conditionalFormatting sqref="N75:N79">
    <cfRule type="cellIs" dxfId="1141" priority="7846" operator="equal">
      <formula>"MAYOR (RC-F)"</formula>
    </cfRule>
    <cfRule type="cellIs" dxfId="1140" priority="7845" operator="equal">
      <formula>"CATASTRÓFICO (RC-F)"</formula>
    </cfRule>
    <cfRule type="cellIs" dxfId="1139" priority="7859" operator="equal">
      <formula>#REF!</formula>
    </cfRule>
    <cfRule type="cellIs" dxfId="1138" priority="7852" operator="equal">
      <formula>"LEVE"</formula>
    </cfRule>
    <cfRule type="cellIs" dxfId="1137" priority="7851" operator="equal">
      <formula>"MENOR"</formula>
    </cfRule>
    <cfRule type="cellIs" dxfId="1136" priority="7850" operator="equal">
      <formula>"MODERADO"</formula>
    </cfRule>
    <cfRule type="cellIs" dxfId="1135" priority="7849" operator="equal">
      <formula>"MAYOR"</formula>
    </cfRule>
    <cfRule type="cellIs" dxfId="1134" priority="7848" operator="equal">
      <formula>"CATASTRÓFICO"</formula>
    </cfRule>
    <cfRule type="cellIs" dxfId="1133" priority="7847" operator="equal">
      <formula>"MODERADO (RC-F)"</formula>
    </cfRule>
  </conditionalFormatting>
  <conditionalFormatting sqref="P11 W11 Q11:Q12 S11:V12 Q12:W12 W13 AO13:AT13 AN14:AV14 AN15:AR17 Z12:Z79 AB12:AB79 AD12:AD79 AF12:AF79 AH12:AH79 AJ12:AJ79 AL12:AL79">
    <cfRule type="cellIs" dxfId="1132" priority="768" operator="equal">
      <formula>#REF!</formula>
    </cfRule>
  </conditionalFormatting>
  <conditionalFormatting sqref="P13:P14 P18 P21 P24 P27 P31 P33:P79">
    <cfRule type="cellIs" dxfId="1131" priority="545" operator="equal">
      <formula>#REF!</formula>
    </cfRule>
    <cfRule type="cellIs" dxfId="1130" priority="544" operator="equal">
      <formula>#REF!</formula>
    </cfRule>
    <cfRule type="cellIs" dxfId="1129" priority="543" operator="equal">
      <formula>#REF!</formula>
    </cfRule>
    <cfRule type="cellIs" dxfId="1128" priority="542" operator="equal">
      <formula>#REF!</formula>
    </cfRule>
    <cfRule type="cellIs" dxfId="1127" priority="540" operator="equal">
      <formula>#REF!</formula>
    </cfRule>
    <cfRule type="cellIs" dxfId="1126" priority="518" operator="equal">
      <formula>"ALTO"</formula>
    </cfRule>
    <cfRule type="cellIs" dxfId="1125" priority="522" operator="equal">
      <formula>#REF!</formula>
    </cfRule>
    <cfRule type="cellIs" dxfId="1124" priority="517" operator="equal">
      <formula>"EXTREMO"</formula>
    </cfRule>
    <cfRule type="cellIs" dxfId="1123" priority="515" operator="equal">
      <formula>"ALTO (RC/F)"</formula>
    </cfRule>
    <cfRule type="cellIs" dxfId="1122" priority="514" operator="equal">
      <formula>"EXTREMO (RC/F)"</formula>
    </cfRule>
    <cfRule type="cellIs" dxfId="1121" priority="520" operator="equal">
      <formula>"BAJO"</formula>
    </cfRule>
    <cfRule type="cellIs" dxfId="1120" priority="519" operator="equal">
      <formula>"MODERADO"</formula>
    </cfRule>
    <cfRule type="cellIs" dxfId="1119" priority="523" operator="equal">
      <formula>#REF!</formula>
    </cfRule>
    <cfRule type="cellIs" dxfId="1118" priority="525" operator="equal">
      <formula>#REF!</formula>
    </cfRule>
    <cfRule type="cellIs" dxfId="1117" priority="526" operator="equal">
      <formula>#REF!</formula>
    </cfRule>
    <cfRule type="cellIs" dxfId="1116" priority="527" operator="equal">
      <formula>#REF!</formula>
    </cfRule>
    <cfRule type="cellIs" dxfId="1115" priority="516" operator="equal">
      <formula>"MODERADO (RC/F)"</formula>
    </cfRule>
    <cfRule type="cellIs" dxfId="1114" priority="546" operator="equal">
      <formula>#REF!</formula>
    </cfRule>
    <cfRule type="cellIs" dxfId="1113" priority="524" operator="equal">
      <formula>#REF!</formula>
    </cfRule>
    <cfRule type="cellIs" dxfId="1112" priority="532" operator="equal">
      <formula>#REF!</formula>
    </cfRule>
    <cfRule type="cellIs" dxfId="1111" priority="529" operator="equal">
      <formula>#REF!</formula>
    </cfRule>
    <cfRule type="cellIs" dxfId="1110" priority="530" operator="equal">
      <formula>#REF!</formula>
    </cfRule>
    <cfRule type="cellIs" dxfId="1109" priority="533" operator="equal">
      <formula>#REF!</formula>
    </cfRule>
    <cfRule type="cellIs" dxfId="1108" priority="534" operator="equal">
      <formula>#REF!</formula>
    </cfRule>
    <cfRule type="cellIs" dxfId="1107" priority="535" operator="equal">
      <formula>#REF!</formula>
    </cfRule>
    <cfRule type="cellIs" dxfId="1106" priority="541" operator="equal">
      <formula>#REF!</formula>
    </cfRule>
    <cfRule type="cellIs" dxfId="1105" priority="536" operator="equal">
      <formula>#REF!</formula>
    </cfRule>
    <cfRule type="cellIs" dxfId="1104" priority="538" operator="equal">
      <formula>#REF!</formula>
    </cfRule>
    <cfRule type="cellIs" dxfId="1103" priority="537" operator="equal">
      <formula>#REF!</formula>
    </cfRule>
    <cfRule type="cellIs" dxfId="1102" priority="521" operator="equal">
      <formula>#REF!</formula>
    </cfRule>
    <cfRule type="cellIs" dxfId="1101" priority="531" operator="equal">
      <formula>#REF!</formula>
    </cfRule>
    <cfRule type="cellIs" dxfId="1100" priority="539" operator="equal">
      <formula>#REF!</formula>
    </cfRule>
    <cfRule type="cellIs" dxfId="1099" priority="528" operator="equal">
      <formula>#REF!</formula>
    </cfRule>
  </conditionalFormatting>
  <conditionalFormatting sqref="P11:Q11 Y11:AN11 AQ11:AV11 S11:W12 Q12 AK12 AN12:AR12 Z12:Z79 AB12:AB79 AD12:AD79 AF12:AF79 AH12:AH79 AJ12:AJ79 AL12:AL79 AN13 AP13">
    <cfRule type="cellIs" dxfId="1098" priority="994" operator="equal">
      <formula>#REF!</formula>
    </cfRule>
    <cfRule type="cellIs" dxfId="1097" priority="993" operator="equal">
      <formula>#REF!</formula>
    </cfRule>
    <cfRule type="cellIs" dxfId="1096" priority="992" operator="equal">
      <formula>#REF!</formula>
    </cfRule>
    <cfRule type="cellIs" dxfId="1095" priority="991" operator="equal">
      <formula>#REF!</formula>
    </cfRule>
    <cfRule type="cellIs" dxfId="1094" priority="990" operator="equal">
      <formula>#REF!</formula>
    </cfRule>
    <cfRule type="cellIs" dxfId="1093" priority="989" operator="equal">
      <formula>#REF!</formula>
    </cfRule>
    <cfRule type="cellIs" dxfId="1092" priority="988" operator="equal">
      <formula>#REF!</formula>
    </cfRule>
    <cfRule type="cellIs" dxfId="1091" priority="1003" operator="equal">
      <formula>#REF!</formula>
    </cfRule>
    <cfRule type="cellIs" dxfId="1090" priority="1002" operator="equal">
      <formula>#REF!</formula>
    </cfRule>
    <cfRule type="cellIs" dxfId="1089" priority="1001" operator="equal">
      <formula>#REF!</formula>
    </cfRule>
    <cfRule type="cellIs" dxfId="1088" priority="1000" operator="equal">
      <formula>#REF!</formula>
    </cfRule>
    <cfRule type="cellIs" dxfId="1087" priority="999" operator="equal">
      <formula>#REF!</formula>
    </cfRule>
    <cfRule type="cellIs" dxfId="1086" priority="998" operator="equal">
      <formula>#REF!</formula>
    </cfRule>
    <cfRule type="cellIs" dxfId="1085" priority="997" operator="equal">
      <formula>#REF!</formula>
    </cfRule>
    <cfRule type="cellIs" dxfId="1084" priority="996" operator="equal">
      <formula>#REF!</formula>
    </cfRule>
    <cfRule type="cellIs" dxfId="1083" priority="995" operator="equal">
      <formula>#REF!</formula>
    </cfRule>
  </conditionalFormatting>
  <conditionalFormatting sqref="P11:Q11 Y11:AN11 AQ11:AV11 S11:W12 Q12 AK12 AN12:AR12 AN13 AP13 T27:W27 T28:U28 W28 T29:W30">
    <cfRule type="cellIs" dxfId="1082" priority="986" operator="equal">
      <formula>#REF!</formula>
    </cfRule>
  </conditionalFormatting>
  <conditionalFormatting sqref="P11:Q11 Y11:AN11 AQ11:AV11 S11:W12 Q12 AK12 AN12:AR12 AN13 AP13 Z12:Z79 AB12:AB79 AD12:AD79 AF12:AF79 AH12:AH79 AJ12:AJ79 AL12:AL79">
    <cfRule type="cellIs" dxfId="1081" priority="987" operator="equal">
      <formula>#REF!</formula>
    </cfRule>
  </conditionalFormatting>
  <conditionalFormatting sqref="Q11:Q12 S11:V12 Q12:W12 W13 AN13:AT13 AN14:AV14 Q14:Q17 AN15:AR17 P11 W11">
    <cfRule type="cellIs" dxfId="1080" priority="783" operator="equal">
      <formula>#REF!</formula>
    </cfRule>
    <cfRule type="cellIs" dxfId="1079" priority="774" operator="equal">
      <formula>#REF!</formula>
    </cfRule>
  </conditionalFormatting>
  <conditionalFormatting sqref="Q11:Q12 S11:V12 Q12:W12 W13 AO13:AT13 AN14:AV14 Q14:Q17 AN15:AR17 P11 W11 Z12:Z79 AB12:AB79 AD12:AD79 AF12:AF79 AH12:AH79 AJ12:AJ79 AL12:AL79">
    <cfRule type="cellIs" dxfId="1078" priority="786" operator="equal">
      <formula>#REF!</formula>
    </cfRule>
  </conditionalFormatting>
  <conditionalFormatting sqref="Q12:V12 W13 AO13:AT13 AE13:AE24 AM13:AM24 Y13:Y26 AA13:AA26 AC13:AC26 AG13:AG26 AI13:AI26 AK13:AK26 AN14:AV14 Q14:Q17 AN15:AR17 AN18:AV18 AN19:AQ24 AR19:AR26 AS21:AV21 AS24:AV24">
    <cfRule type="cellIs" dxfId="1077" priority="782" operator="equal">
      <formula>#REF!</formula>
    </cfRule>
    <cfRule type="cellIs" dxfId="1076" priority="780" operator="equal">
      <formula>#REF!</formula>
    </cfRule>
    <cfRule type="cellIs" dxfId="1075" priority="779" operator="equal">
      <formula>#REF!</formula>
    </cfRule>
    <cfRule type="cellIs" dxfId="1074" priority="778" operator="equal">
      <formula>#REF!</formula>
    </cfRule>
    <cfRule type="cellIs" dxfId="1073" priority="777" operator="equal">
      <formula>#REF!</formula>
    </cfRule>
    <cfRule type="cellIs" dxfId="1072" priority="776" operator="equal">
      <formula>#REF!</formula>
    </cfRule>
    <cfRule type="cellIs" dxfId="1071" priority="773" operator="equal">
      <formula>#REF!</formula>
    </cfRule>
    <cfRule type="cellIs" dxfId="1070" priority="771" operator="equal">
      <formula>#REF!</formula>
    </cfRule>
    <cfRule type="cellIs" dxfId="1069" priority="770" operator="equal">
      <formula>#REF!</formula>
    </cfRule>
    <cfRule type="cellIs" dxfId="1068" priority="785" operator="equal">
      <formula>#REF!</formula>
    </cfRule>
    <cfRule type="cellIs" dxfId="1067" priority="788" operator="equal">
      <formula>#REF!</formula>
    </cfRule>
    <cfRule type="cellIs" dxfId="1066" priority="791" operator="equal">
      <formula>#REF!</formula>
    </cfRule>
    <cfRule type="cellIs" dxfId="1065" priority="790" operator="equal">
      <formula>#REF!</formula>
    </cfRule>
    <cfRule type="cellIs" dxfId="1064" priority="789" operator="equal">
      <formula>#REF!</formula>
    </cfRule>
  </conditionalFormatting>
  <conditionalFormatting sqref="Q12:V12 W13 AO13:AT13 AN14:AV14 Q14:Q17 AN15:AR17 AE13:AE24 AM13:AM24 Y13:Y26 AA13:AA26 AC13:AC26 AG13:AG26 AI13:AI26 AK13:AK26 AN18:AV18 AN19:AQ24 AR19:AR26 AS21:AV21 AS24:AV24">
    <cfRule type="cellIs" dxfId="1063" priority="775" operator="equal">
      <formula>#REF!</formula>
    </cfRule>
    <cfRule type="cellIs" dxfId="1062" priority="784" operator="equal">
      <formula>#REF!</formula>
    </cfRule>
    <cfRule type="cellIs" dxfId="1061" priority="787" operator="equal">
      <formula>#REF!</formula>
    </cfRule>
  </conditionalFormatting>
  <conditionalFormatting sqref="Q12:V12 W13 AO13:AT13 AN14:AV14 AN15:AR17 AE13:AE24 AM13:AM24 Y13:Y26 AA13:AA26 AC13:AC26 AG13:AG26 AI13:AI26 AK13:AK26 AN18:AV18 AN19:AQ24 AR19:AR26 AS21:AV21 AS24:AV24 Q14:Q17">
    <cfRule type="cellIs" dxfId="1060" priority="769" operator="equal">
      <formula>#REF!</formula>
    </cfRule>
  </conditionalFormatting>
  <conditionalFormatting sqref="Q31:W32 Q33:X34 AN33:AT34 AU34:AV34 AN35:AS36">
    <cfRule type="cellIs" dxfId="1059" priority="1189" operator="equal">
      <formula>#REF!</formula>
    </cfRule>
    <cfRule type="cellIs" dxfId="1058" priority="1191" operator="equal">
      <formula>#REF!</formula>
    </cfRule>
    <cfRule type="cellIs" dxfId="1057" priority="1192" operator="equal">
      <formula>#REF!</formula>
    </cfRule>
  </conditionalFormatting>
  <conditionalFormatting sqref="Q33:X34 AN33:AT34 AU34:AV34 AN35:AS36 Q31:W32">
    <cfRule type="cellIs" dxfId="1056" priority="1198" operator="equal">
      <formula>#REF!</formula>
    </cfRule>
    <cfRule type="cellIs" dxfId="1055" priority="1207" operator="equal">
      <formula>#REF!</formula>
    </cfRule>
    <cfRule type="cellIs" dxfId="1054" priority="1210" operator="equal">
      <formula>#REF!</formula>
    </cfRule>
  </conditionalFormatting>
  <conditionalFormatting sqref="Q33:X34 AN33:AT34 AU34:AV34 AN35:AS36">
    <cfRule type="cellIs" dxfId="1053" priority="1193" operator="equal">
      <formula>#REF!</formula>
    </cfRule>
    <cfRule type="cellIs" dxfId="1052" priority="1194" operator="equal">
      <formula>#REF!</formula>
    </cfRule>
    <cfRule type="cellIs" dxfId="1051" priority="1195" operator="equal">
      <formula>#REF!</formula>
    </cfRule>
    <cfRule type="cellIs" dxfId="1050" priority="1196" operator="equal">
      <formula>#REF!</formula>
    </cfRule>
    <cfRule type="cellIs" dxfId="1049" priority="1197" operator="equal">
      <formula>#REF!</formula>
    </cfRule>
    <cfRule type="cellIs" dxfId="1048" priority="1213" operator="equal">
      <formula>#REF!</formula>
    </cfRule>
    <cfRule type="cellIs" dxfId="1047" priority="1199" operator="equal">
      <formula>#REF!</formula>
    </cfRule>
    <cfRule type="cellIs" dxfId="1046" priority="1200" operator="equal">
      <formula>#REF!</formula>
    </cfRule>
    <cfRule type="cellIs" dxfId="1045" priority="1201" operator="equal">
      <formula>#REF!</formula>
    </cfRule>
    <cfRule type="cellIs" dxfId="1044" priority="1202" operator="equal">
      <formula>#REF!</formula>
    </cfRule>
    <cfRule type="cellIs" dxfId="1043" priority="1203" operator="equal">
      <formula>#REF!</formula>
    </cfRule>
    <cfRule type="cellIs" dxfId="1042" priority="1204" operator="equal">
      <formula>#REF!</formula>
    </cfRule>
    <cfRule type="cellIs" dxfId="1041" priority="1205" operator="equal">
      <formula>#REF!</formula>
    </cfRule>
    <cfRule type="cellIs" dxfId="1040" priority="1206" operator="equal">
      <formula>#REF!</formula>
    </cfRule>
    <cfRule type="cellIs" dxfId="1039" priority="1214" operator="equal">
      <formula>#REF!</formula>
    </cfRule>
    <cfRule type="cellIs" dxfId="1038" priority="1208" operator="equal">
      <formula>#REF!</formula>
    </cfRule>
    <cfRule type="cellIs" dxfId="1037" priority="1209" operator="equal">
      <formula>#REF!</formula>
    </cfRule>
    <cfRule type="cellIs" dxfId="1036" priority="1215" operator="equal">
      <formula>#REF!</formula>
    </cfRule>
    <cfRule type="cellIs" dxfId="1035" priority="1211" operator="equal">
      <formula>#REF!</formula>
    </cfRule>
    <cfRule type="cellIs" dxfId="1034" priority="1212" operator="equal">
      <formula>#REF!</formula>
    </cfRule>
  </conditionalFormatting>
  <conditionalFormatting sqref="Q57:X60 AN59:AT60 AU60:AV60 AN61:AS62">
    <cfRule type="cellIs" dxfId="1033" priority="1634" operator="equal">
      <formula>#REF!</formula>
    </cfRule>
    <cfRule type="cellIs" dxfId="1032" priority="1622" operator="equal">
      <formula>#REF!</formula>
    </cfRule>
    <cfRule type="cellIs" dxfId="1031" priority="1631" operator="equal">
      <formula>#REF!</formula>
    </cfRule>
  </conditionalFormatting>
  <conditionalFormatting sqref="Q59:X60 AN59:AT60 AU60:AV60 AN61:AS62">
    <cfRule type="cellIs" dxfId="1030" priority="1635" operator="equal">
      <formula>#REF!</formula>
    </cfRule>
    <cfRule type="cellIs" dxfId="1029" priority="1636" operator="equal">
      <formula>#REF!</formula>
    </cfRule>
    <cfRule type="cellIs" dxfId="1028" priority="1637" operator="equal">
      <formula>#REF!</formula>
    </cfRule>
    <cfRule type="cellIs" dxfId="1027" priority="1638" operator="equal">
      <formula>#REF!</formula>
    </cfRule>
    <cfRule type="cellIs" dxfId="1026" priority="1639" operator="equal">
      <formula>#REF!</formula>
    </cfRule>
    <cfRule type="cellIs" dxfId="1025" priority="1627" operator="equal">
      <formula>#REF!</formula>
    </cfRule>
    <cfRule type="cellIs" dxfId="1024" priority="1618" operator="equal">
      <formula>#REF!</formula>
    </cfRule>
    <cfRule type="cellIs" dxfId="1023" priority="1619" operator="equal">
      <formula>#REF!</formula>
    </cfRule>
    <cfRule type="cellIs" dxfId="1022" priority="1620" operator="equal">
      <formula>#REF!</formula>
    </cfRule>
    <cfRule type="cellIs" dxfId="1021" priority="1621" operator="equal">
      <formula>#REF!</formula>
    </cfRule>
    <cfRule type="cellIs" dxfId="1020" priority="1623" operator="equal">
      <formula>#REF!</formula>
    </cfRule>
    <cfRule type="cellIs" dxfId="1019" priority="1624" operator="equal">
      <formula>#REF!</formula>
    </cfRule>
    <cfRule type="cellIs" dxfId="1018" priority="1625" operator="equal">
      <formula>#REF!</formula>
    </cfRule>
    <cfRule type="cellIs" dxfId="1017" priority="1626" operator="equal">
      <formula>#REF!</formula>
    </cfRule>
    <cfRule type="cellIs" dxfId="1016" priority="1628" operator="equal">
      <formula>#REF!</formula>
    </cfRule>
    <cfRule type="cellIs" dxfId="1015" priority="1629" operator="equal">
      <formula>#REF!</formula>
    </cfRule>
    <cfRule type="cellIs" dxfId="1014" priority="1630" operator="equal">
      <formula>#REF!</formula>
    </cfRule>
    <cfRule type="cellIs" dxfId="1013" priority="1632" operator="equal">
      <formula>#REF!</formula>
    </cfRule>
    <cfRule type="cellIs" dxfId="1012" priority="1633" operator="equal">
      <formula>#REF!</formula>
    </cfRule>
  </conditionalFormatting>
  <conditionalFormatting sqref="R11:R15">
    <cfRule type="cellIs" dxfId="1011" priority="575" operator="equal">
      <formula>#REF!</formula>
    </cfRule>
    <cfRule type="cellIs" dxfId="1010" priority="555" operator="equal">
      <formula>#REF!</formula>
    </cfRule>
    <cfRule type="cellIs" dxfId="1009" priority="554" operator="equal">
      <formula>#REF!</formula>
    </cfRule>
    <cfRule type="cellIs" dxfId="1008" priority="563" operator="equal">
      <formula>#REF!</formula>
    </cfRule>
    <cfRule type="cellIs" dxfId="1007" priority="578" operator="equal">
      <formula>#REF!</formula>
    </cfRule>
    <cfRule type="cellIs" dxfId="1006" priority="577" operator="equal">
      <formula>#REF!</formula>
    </cfRule>
    <cfRule type="cellIs" dxfId="1005" priority="576" operator="equal">
      <formula>#REF!</formula>
    </cfRule>
    <cfRule type="cellIs" dxfId="1004" priority="512" operator="equal">
      <formula>"MODERADO"</formula>
    </cfRule>
    <cfRule type="cellIs" dxfId="1003" priority="574" operator="equal">
      <formula>#REF!</formula>
    </cfRule>
    <cfRule type="cellIs" dxfId="1002" priority="573" operator="equal">
      <formula>#REF!</formula>
    </cfRule>
    <cfRule type="cellIs" dxfId="1001" priority="513" operator="equal">
      <formula>"DEBIL"</formula>
    </cfRule>
    <cfRule type="cellIs" dxfId="1000" priority="572" operator="equal">
      <formula>#REF!</formula>
    </cfRule>
    <cfRule type="cellIs" dxfId="999" priority="571" operator="equal">
      <formula>#REF!</formula>
    </cfRule>
    <cfRule type="cellIs" dxfId="998" priority="570" operator="equal">
      <formula>#REF!</formula>
    </cfRule>
    <cfRule type="cellIs" dxfId="997" priority="558" operator="equal">
      <formula>#REF!</formula>
    </cfRule>
    <cfRule type="cellIs" dxfId="996" priority="511" operator="equal">
      <formula>"FUERTE"</formula>
    </cfRule>
    <cfRule type="cellIs" dxfId="995" priority="510" operator="equal">
      <formula>"EXTREMO"</formula>
    </cfRule>
    <cfRule type="cellIs" dxfId="994" priority="509" operator="equal">
      <formula>"MODERADO (RC/F)"</formula>
    </cfRule>
    <cfRule type="cellIs" dxfId="993" priority="508" operator="equal">
      <formula>"ALTO (RC/F)"</formula>
    </cfRule>
    <cfRule type="cellIs" dxfId="992" priority="507" operator="equal">
      <formula>"EXTREMO (RC/F)"</formula>
    </cfRule>
    <cfRule type="cellIs" dxfId="991" priority="579" operator="equal">
      <formula>#REF!</formula>
    </cfRule>
    <cfRule type="cellIs" dxfId="990" priority="569" operator="equal">
      <formula>#REF!</formula>
    </cfRule>
    <cfRule type="cellIs" dxfId="989" priority="568" operator="equal">
      <formula>#REF!</formula>
    </cfRule>
    <cfRule type="cellIs" dxfId="988" priority="567" operator="equal">
      <formula>#REF!</formula>
    </cfRule>
    <cfRule type="cellIs" dxfId="987" priority="566" operator="equal">
      <formula>#REF!</formula>
    </cfRule>
    <cfRule type="cellIs" dxfId="986" priority="565" operator="equal">
      <formula>#REF!</formula>
    </cfRule>
    <cfRule type="cellIs" dxfId="985" priority="564" operator="equal">
      <formula>#REF!</formula>
    </cfRule>
    <cfRule type="cellIs" dxfId="984" priority="562" operator="equal">
      <formula>#REF!</formula>
    </cfRule>
    <cfRule type="cellIs" dxfId="983" priority="561" operator="equal">
      <formula>#REF!</formula>
    </cfRule>
    <cfRule type="cellIs" dxfId="982" priority="556" operator="equal">
      <formula>#REF!</formula>
    </cfRule>
    <cfRule type="cellIs" dxfId="981" priority="560" operator="equal">
      <formula>#REF!</formula>
    </cfRule>
    <cfRule type="cellIs" dxfId="980" priority="559" operator="equal">
      <formula>#REF!</formula>
    </cfRule>
    <cfRule type="cellIs" dxfId="979" priority="557" operator="equal">
      <formula>#REF!</formula>
    </cfRule>
  </conditionalFormatting>
  <conditionalFormatting sqref="R13:R15">
    <cfRule type="cellIs" dxfId="978" priority="503" operator="equal">
      <formula>#REF!</formula>
    </cfRule>
    <cfRule type="cellIs" dxfId="977" priority="502" operator="equal">
      <formula>#REF!</formula>
    </cfRule>
    <cfRule type="cellIs" dxfId="976" priority="501" operator="equal">
      <formula>#REF!</formula>
    </cfRule>
    <cfRule type="cellIs" dxfId="975" priority="498" operator="equal">
      <formula>#REF!</formula>
    </cfRule>
    <cfRule type="cellIs" dxfId="974" priority="495" operator="equal">
      <formula>#REF!</formula>
    </cfRule>
    <cfRule type="cellIs" dxfId="973" priority="500" operator="equal">
      <formula>#REF!</formula>
    </cfRule>
    <cfRule type="cellIs" dxfId="972" priority="481" operator="equal">
      <formula>#REF!</formula>
    </cfRule>
    <cfRule type="cellIs" dxfId="971" priority="482" operator="equal">
      <formula>#REF!</formula>
    </cfRule>
    <cfRule type="cellIs" dxfId="970" priority="483" operator="equal">
      <formula>#REF!</formula>
    </cfRule>
    <cfRule type="cellIs" dxfId="969" priority="484" operator="equal">
      <formula>#REF!</formula>
    </cfRule>
    <cfRule type="cellIs" dxfId="968" priority="485" operator="equal">
      <formula>#REF!</formula>
    </cfRule>
    <cfRule type="cellIs" dxfId="967" priority="486" operator="equal">
      <formula>#REF!</formula>
    </cfRule>
    <cfRule type="cellIs" dxfId="966" priority="487" operator="equal">
      <formula>#REF!</formula>
    </cfRule>
    <cfRule type="cellIs" dxfId="965" priority="488" operator="equal">
      <formula>#REF!</formula>
    </cfRule>
    <cfRule type="cellIs" dxfId="964" priority="489" operator="equal">
      <formula>#REF!</formula>
    </cfRule>
    <cfRule type="cellIs" dxfId="963" priority="490" operator="equal">
      <formula>#REF!</formula>
    </cfRule>
    <cfRule type="cellIs" dxfId="962" priority="491" operator="equal">
      <formula>#REF!</formula>
    </cfRule>
    <cfRule type="cellIs" dxfId="961" priority="492" operator="equal">
      <formula>#REF!</formula>
    </cfRule>
    <cfRule type="cellIs" dxfId="960" priority="493" operator="equal">
      <formula>#REF!</formula>
    </cfRule>
    <cfRule type="cellIs" dxfId="959" priority="494" operator="equal">
      <formula>#REF!</formula>
    </cfRule>
    <cfRule type="cellIs" dxfId="958" priority="499" operator="equal">
      <formula>#REF!</formula>
    </cfRule>
    <cfRule type="cellIs" dxfId="957" priority="496" operator="equal">
      <formula>#REF!</formula>
    </cfRule>
    <cfRule type="cellIs" dxfId="956" priority="506" operator="equal">
      <formula>#REF!</formula>
    </cfRule>
    <cfRule type="cellIs" dxfId="955" priority="505" operator="equal">
      <formula>#REF!</formula>
    </cfRule>
    <cfRule type="cellIs" dxfId="954" priority="497" operator="equal">
      <formula>#REF!</formula>
    </cfRule>
    <cfRule type="cellIs" dxfId="953" priority="504" operator="equal">
      <formula>#REF!</formula>
    </cfRule>
  </conditionalFormatting>
  <conditionalFormatting sqref="R18:R20 T18:W20">
    <cfRule type="cellIs" dxfId="952" priority="130" operator="equal">
      <formula>#REF!</formula>
    </cfRule>
    <cfRule type="cellIs" dxfId="951" priority="131" operator="equal">
      <formula>#REF!</formula>
    </cfRule>
    <cfRule type="cellIs" dxfId="950" priority="132" operator="equal">
      <formula>#REF!</formula>
    </cfRule>
    <cfRule type="cellIs" dxfId="949" priority="125" operator="equal">
      <formula>#REF!</formula>
    </cfRule>
    <cfRule type="cellIs" dxfId="948" priority="108" operator="equal">
      <formula>#REF!</formula>
    </cfRule>
    <cfRule type="cellIs" dxfId="947" priority="109" operator="equal">
      <formula>#REF!</formula>
    </cfRule>
    <cfRule type="cellIs" dxfId="946" priority="110" operator="equal">
      <formula>#REF!</formula>
    </cfRule>
    <cfRule type="cellIs" dxfId="945" priority="111" operator="equal">
      <formula>#REF!</formula>
    </cfRule>
    <cfRule type="cellIs" dxfId="944" priority="112" operator="equal">
      <formula>#REF!</formula>
    </cfRule>
    <cfRule type="cellIs" dxfId="943" priority="113" operator="equal">
      <formula>#REF!</formula>
    </cfRule>
    <cfRule type="cellIs" dxfId="942" priority="114" operator="equal">
      <formula>#REF!</formula>
    </cfRule>
    <cfRule type="cellIs" dxfId="941" priority="115" operator="equal">
      <formula>#REF!</formula>
    </cfRule>
    <cfRule type="cellIs" dxfId="940" priority="117" operator="equal">
      <formula>#REF!</formula>
    </cfRule>
    <cfRule type="cellIs" dxfId="939" priority="118" operator="equal">
      <formula>#REF!</formula>
    </cfRule>
    <cfRule type="cellIs" dxfId="938" priority="119" operator="equal">
      <formula>#REF!</formula>
    </cfRule>
    <cfRule type="cellIs" dxfId="937" priority="120" operator="equal">
      <formula>#REF!</formula>
    </cfRule>
    <cfRule type="cellIs" dxfId="936" priority="121" operator="equal">
      <formula>#REF!</formula>
    </cfRule>
    <cfRule type="cellIs" dxfId="935" priority="122" operator="equal">
      <formula>#REF!</formula>
    </cfRule>
    <cfRule type="cellIs" dxfId="934" priority="124" operator="equal">
      <formula>#REF!</formula>
    </cfRule>
    <cfRule type="cellIs" dxfId="933" priority="126" operator="equal">
      <formula>#REF!</formula>
    </cfRule>
    <cfRule type="cellIs" dxfId="932" priority="127" operator="equal">
      <formula>#REF!</formula>
    </cfRule>
    <cfRule type="cellIs" dxfId="931" priority="128" operator="equal">
      <formula>#REF!</formula>
    </cfRule>
    <cfRule type="cellIs" dxfId="930" priority="129" operator="equal">
      <formula>#REF!</formula>
    </cfRule>
  </conditionalFormatting>
  <conditionalFormatting sqref="R18:R21 T18:W21">
    <cfRule type="cellIs" dxfId="929" priority="104" operator="equal">
      <formula>"FUERTE"</formula>
    </cfRule>
    <cfRule type="cellIs" dxfId="928" priority="123" operator="equal">
      <formula>#REF!</formula>
    </cfRule>
    <cfRule type="cellIs" dxfId="927" priority="116" operator="equal">
      <formula>#REF!</formula>
    </cfRule>
    <cfRule type="cellIs" dxfId="926" priority="107" operator="equal">
      <formula>#REF!</formula>
    </cfRule>
    <cfRule type="cellIs" dxfId="925" priority="106" operator="equal">
      <formula>"DEBIL"</formula>
    </cfRule>
    <cfRule type="cellIs" dxfId="924" priority="105" operator="equal">
      <formula>"MODERADO"</formula>
    </cfRule>
    <cfRule type="cellIs" dxfId="923" priority="103" operator="equal">
      <formula>"EXTREMO"</formula>
    </cfRule>
    <cfRule type="cellIs" dxfId="922" priority="102" operator="equal">
      <formula>"MODERADO (RC/F)"</formula>
    </cfRule>
    <cfRule type="cellIs" dxfId="921" priority="101" operator="equal">
      <formula>"ALTO (RC/F)"</formula>
    </cfRule>
    <cfRule type="cellIs" dxfId="920" priority="100" operator="equal">
      <formula>"EXTREMO (RC/F)"</formula>
    </cfRule>
  </conditionalFormatting>
  <conditionalFormatting sqref="R21 T21:W21 R22:W23">
    <cfRule type="cellIs" dxfId="919" priority="161" operator="equal">
      <formula>#REF!</formula>
    </cfRule>
    <cfRule type="cellIs" dxfId="918" priority="162" operator="equal">
      <formula>#REF!</formula>
    </cfRule>
    <cfRule type="cellIs" dxfId="917" priority="164" operator="equal">
      <formula>#REF!</formula>
    </cfRule>
    <cfRule type="cellIs" dxfId="916" priority="165" operator="equal">
      <formula>#REF!</formula>
    </cfRule>
    <cfRule type="cellIs" dxfId="915" priority="150" operator="equal">
      <formula>#REF!</formula>
    </cfRule>
    <cfRule type="cellIs" dxfId="914" priority="144" operator="equal">
      <formula>#REF!</formula>
    </cfRule>
    <cfRule type="cellIs" dxfId="913" priority="145" operator="equal">
      <formula>#REF!</formula>
    </cfRule>
    <cfRule type="cellIs" dxfId="912" priority="146" operator="equal">
      <formula>#REF!</formula>
    </cfRule>
    <cfRule type="cellIs" dxfId="911" priority="147" operator="equal">
      <formula>#REF!</formula>
    </cfRule>
    <cfRule type="cellIs" dxfId="910" priority="148" operator="equal">
      <formula>#REF!</formula>
    </cfRule>
    <cfRule type="cellIs" dxfId="909" priority="149" operator="equal">
      <formula>#REF!</formula>
    </cfRule>
    <cfRule type="cellIs" dxfId="908" priority="163" operator="equal">
      <formula>#REF!</formula>
    </cfRule>
    <cfRule type="cellIs" dxfId="907" priority="151" operator="equal">
      <formula>#REF!</formula>
    </cfRule>
    <cfRule type="cellIs" dxfId="906" priority="152" operator="equal">
      <formula>#REF!</formula>
    </cfRule>
    <cfRule type="cellIs" dxfId="905" priority="153" operator="equal">
      <formula>#REF!</formula>
    </cfRule>
    <cfRule type="cellIs" dxfId="904" priority="154" operator="equal">
      <formula>#REF!</formula>
    </cfRule>
    <cfRule type="cellIs" dxfId="903" priority="155" operator="equal">
      <formula>#REF!</formula>
    </cfRule>
    <cfRule type="cellIs" dxfId="902" priority="156" operator="equal">
      <formula>#REF!</formula>
    </cfRule>
    <cfRule type="cellIs" dxfId="901" priority="157" operator="equal">
      <formula>#REF!</formula>
    </cfRule>
    <cfRule type="cellIs" dxfId="900" priority="158" operator="equal">
      <formula>#REF!</formula>
    </cfRule>
    <cfRule type="cellIs" dxfId="899" priority="159" operator="equal">
      <formula>#REF!</formula>
    </cfRule>
    <cfRule type="cellIs" dxfId="898" priority="160" operator="equal">
      <formula>#REF!</formula>
    </cfRule>
  </conditionalFormatting>
  <conditionalFormatting sqref="R26">
    <cfRule type="cellIs" dxfId="897" priority="351" operator="equal">
      <formula>#REF!</formula>
    </cfRule>
    <cfRule type="cellIs" dxfId="896" priority="353" operator="equal">
      <formula>#REF!</formula>
    </cfRule>
    <cfRule type="cellIs" dxfId="895" priority="354" operator="equal">
      <formula>#REF!</formula>
    </cfRule>
    <cfRule type="cellIs" dxfId="894" priority="355" operator="equal">
      <formula>#REF!</formula>
    </cfRule>
    <cfRule type="cellIs" dxfId="893" priority="356" operator="equal">
      <formula>#REF!</formula>
    </cfRule>
    <cfRule type="cellIs" dxfId="892" priority="357" operator="equal">
      <formula>#REF!</formula>
    </cfRule>
    <cfRule type="cellIs" dxfId="891" priority="358" operator="equal">
      <formula>#REF!</formula>
    </cfRule>
    <cfRule type="cellIs" dxfId="890" priority="359" operator="equal">
      <formula>#REF!</formula>
    </cfRule>
    <cfRule type="cellIs" dxfId="889" priority="360" operator="equal">
      <formula>#REF!</formula>
    </cfRule>
    <cfRule type="cellIs" dxfId="888" priority="361" operator="equal">
      <formula>#REF!</formula>
    </cfRule>
    <cfRule type="cellIs" dxfId="887" priority="362" operator="equal">
      <formula>#REF!</formula>
    </cfRule>
    <cfRule type="cellIs" dxfId="886" priority="352" operator="equal">
      <formula>#REF!</formula>
    </cfRule>
    <cfRule type="cellIs" dxfId="885" priority="363" operator="equal">
      <formula>#REF!</formula>
    </cfRule>
    <cfRule type="cellIs" dxfId="884" priority="342" operator="equal">
      <formula>#REF!</formula>
    </cfRule>
    <cfRule type="cellIs" dxfId="883" priority="343" operator="equal">
      <formula>#REF!</formula>
    </cfRule>
    <cfRule type="cellIs" dxfId="882" priority="344" operator="equal">
      <formula>#REF!</formula>
    </cfRule>
    <cfRule type="cellIs" dxfId="881" priority="345" operator="equal">
      <formula>#REF!</formula>
    </cfRule>
    <cfRule type="cellIs" dxfId="880" priority="346" operator="equal">
      <formula>#REF!</formula>
    </cfRule>
    <cfRule type="cellIs" dxfId="879" priority="347" operator="equal">
      <formula>#REF!</formula>
    </cfRule>
    <cfRule type="cellIs" dxfId="878" priority="348" operator="equal">
      <formula>#REF!</formula>
    </cfRule>
    <cfRule type="cellIs" dxfId="877" priority="349" operator="equal">
      <formula>#REF!</formula>
    </cfRule>
    <cfRule type="cellIs" dxfId="876" priority="350" operator="equal">
      <formula>#REF!</formula>
    </cfRule>
  </conditionalFormatting>
  <conditionalFormatting sqref="R26:R30">
    <cfRule type="cellIs" dxfId="875" priority="82" operator="equal">
      <formula>#REF!</formula>
    </cfRule>
    <cfRule type="cellIs" dxfId="874" priority="74" operator="equal">
      <formula>#REF!</formula>
    </cfRule>
    <cfRule type="cellIs" dxfId="873" priority="73" operator="equal">
      <formula>"DEBIL"</formula>
    </cfRule>
    <cfRule type="cellIs" dxfId="872" priority="72" operator="equal">
      <formula>"MODERADO"</formula>
    </cfRule>
    <cfRule type="cellIs" dxfId="871" priority="71" operator="equal">
      <formula>"FUERTE"</formula>
    </cfRule>
    <cfRule type="cellIs" dxfId="870" priority="70" operator="equal">
      <formula>"EXTREMO"</formula>
    </cfRule>
    <cfRule type="cellIs" dxfId="869" priority="69" operator="equal">
      <formula>"MODERADO (RC/F)"</formula>
    </cfRule>
    <cfRule type="cellIs" dxfId="868" priority="67" operator="equal">
      <formula>"EXTREMO (RC/F)"</formula>
    </cfRule>
    <cfRule type="cellIs" dxfId="867" priority="94" operator="equal">
      <formula>#REF!</formula>
    </cfRule>
    <cfRule type="cellIs" dxfId="866" priority="91" operator="equal">
      <formula>#REF!</formula>
    </cfRule>
    <cfRule type="cellIs" dxfId="865" priority="68" operator="equal">
      <formula>"ALTO (RC/F)"</formula>
    </cfRule>
  </conditionalFormatting>
  <conditionalFormatting sqref="R27:R30 T27:W27 T28:U28 W28 T29:W30">
    <cfRule type="cellIs" dxfId="864" priority="75" operator="equal">
      <formula>#REF!</formula>
    </cfRule>
  </conditionalFormatting>
  <conditionalFormatting sqref="R27:R30">
    <cfRule type="cellIs" dxfId="863" priority="90" operator="equal">
      <formula>#REF!</formula>
    </cfRule>
    <cfRule type="cellIs" dxfId="862" priority="89" operator="equal">
      <formula>#REF!</formula>
    </cfRule>
    <cfRule type="cellIs" dxfId="861" priority="88" operator="equal">
      <formula>#REF!</formula>
    </cfRule>
    <cfRule type="cellIs" dxfId="860" priority="87" operator="equal">
      <formula>#REF!</formula>
    </cfRule>
    <cfRule type="cellIs" dxfId="859" priority="86" operator="equal">
      <formula>#REF!</formula>
    </cfRule>
    <cfRule type="cellIs" dxfId="858" priority="85" operator="equal">
      <formula>#REF!</formula>
    </cfRule>
    <cfRule type="cellIs" dxfId="857" priority="84" operator="equal">
      <formula>#REF!</formula>
    </cfRule>
    <cfRule type="cellIs" dxfId="856" priority="83" operator="equal">
      <formula>#REF!</formula>
    </cfRule>
    <cfRule type="cellIs" dxfId="855" priority="81" operator="equal">
      <formula>#REF!</formula>
    </cfRule>
    <cfRule type="cellIs" dxfId="854" priority="80" operator="equal">
      <formula>#REF!</formula>
    </cfRule>
    <cfRule type="cellIs" dxfId="853" priority="99" operator="equal">
      <formula>#REF!</formula>
    </cfRule>
    <cfRule type="cellIs" dxfId="852" priority="98" operator="equal">
      <formula>#REF!</formula>
    </cfRule>
    <cfRule type="cellIs" dxfId="851" priority="97" operator="equal">
      <formula>#REF!</formula>
    </cfRule>
    <cfRule type="cellIs" dxfId="850" priority="96" operator="equal">
      <formula>#REF!</formula>
    </cfRule>
    <cfRule type="cellIs" dxfId="849" priority="95" operator="equal">
      <formula>#REF!</formula>
    </cfRule>
    <cfRule type="cellIs" dxfId="848" priority="93" operator="equal">
      <formula>#REF!</formula>
    </cfRule>
    <cfRule type="cellIs" dxfId="847" priority="92" operator="equal">
      <formula>#REF!</formula>
    </cfRule>
  </conditionalFormatting>
  <conditionalFormatting sqref="R22:W23 R21 T21:W21">
    <cfRule type="cellIs" dxfId="846" priority="143" operator="equal">
      <formula>#REF!</formula>
    </cfRule>
  </conditionalFormatting>
  <conditionalFormatting sqref="R22:W23">
    <cfRule type="cellIs" dxfId="845" priority="133" operator="equal">
      <formula>"EXTREMO (RC/F)"</formula>
    </cfRule>
    <cfRule type="cellIs" dxfId="844" priority="134" operator="equal">
      <formula>"ALTO (RC/F)"</formula>
    </cfRule>
    <cfRule type="cellIs" dxfId="843" priority="135" operator="equal">
      <formula>"MODERADO (RC/F)"</formula>
    </cfRule>
    <cfRule type="cellIs" dxfId="842" priority="136" operator="equal">
      <formula>"EXTREMO"</formula>
    </cfRule>
    <cfRule type="cellIs" dxfId="841" priority="137" operator="equal">
      <formula>"FUERTE"</formula>
    </cfRule>
    <cfRule type="cellIs" dxfId="840" priority="138" operator="equal">
      <formula>"MODERADO"</formula>
    </cfRule>
    <cfRule type="cellIs" dxfId="839" priority="139" operator="equal">
      <formula>"DEBIL"</formula>
    </cfRule>
    <cfRule type="cellIs" dxfId="838" priority="140" operator="equal">
      <formula>#REF!</formula>
    </cfRule>
    <cfRule type="cellIs" dxfId="837" priority="141" operator="equal">
      <formula>#REF!</formula>
    </cfRule>
    <cfRule type="cellIs" dxfId="836" priority="142" operator="equal">
      <formula>#REF!</formula>
    </cfRule>
  </conditionalFormatting>
  <conditionalFormatting sqref="S24:S26">
    <cfRule type="cellIs" dxfId="835" priority="241" operator="equal">
      <formula>#REF!</formula>
    </cfRule>
    <cfRule type="cellIs" dxfId="834" priority="242" operator="equal">
      <formula>#REF!</formula>
    </cfRule>
    <cfRule type="cellIs" dxfId="833" priority="243" operator="equal">
      <formula>#REF!</formula>
    </cfRule>
    <cfRule type="cellIs" dxfId="832" priority="244" operator="equal">
      <formula>#REF!</formula>
    </cfRule>
    <cfRule type="cellIs" dxfId="831" priority="245" operator="equal">
      <formula>#REF!</formula>
    </cfRule>
    <cfRule type="cellIs" dxfId="830" priority="246" operator="equal">
      <formula>#REF!</formula>
    </cfRule>
    <cfRule type="cellIs" dxfId="829" priority="247" operator="equal">
      <formula>#REF!</formula>
    </cfRule>
    <cfRule type="cellIs" dxfId="828" priority="248" operator="equal">
      <formula>#REF!</formula>
    </cfRule>
    <cfRule type="cellIs" dxfId="827" priority="249" operator="equal">
      <formula>#REF!</formula>
    </cfRule>
    <cfRule type="cellIs" dxfId="826" priority="250" operator="equal">
      <formula>#REF!</formula>
    </cfRule>
    <cfRule type="cellIs" dxfId="825" priority="251" operator="equal">
      <formula>#REF!</formula>
    </cfRule>
    <cfRule type="cellIs" dxfId="824" priority="252" operator="equal">
      <formula>#REF!</formula>
    </cfRule>
    <cfRule type="cellIs" dxfId="823" priority="259" operator="equal">
      <formula>#REF!</formula>
    </cfRule>
    <cfRule type="cellIs" dxfId="822" priority="254" operator="equal">
      <formula>#REF!</formula>
    </cfRule>
    <cfRule type="cellIs" dxfId="821" priority="255" operator="equal">
      <formula>#REF!</formula>
    </cfRule>
    <cfRule type="cellIs" dxfId="820" priority="256" operator="equal">
      <formula>#REF!</formula>
    </cfRule>
    <cfRule type="cellIs" dxfId="819" priority="257" operator="equal">
      <formula>#REF!</formula>
    </cfRule>
    <cfRule type="cellIs" dxfId="818" priority="258" operator="equal">
      <formula>#REF!</formula>
    </cfRule>
    <cfRule type="cellIs" dxfId="817" priority="264" operator="equal">
      <formula>#REF!</formula>
    </cfRule>
    <cfRule type="cellIs" dxfId="816" priority="263" operator="equal">
      <formula>#REF!</formula>
    </cfRule>
    <cfRule type="cellIs" dxfId="815" priority="262" operator="equal">
      <formula>#REF!</formula>
    </cfRule>
    <cfRule type="cellIs" dxfId="814" priority="261" operator="equal">
      <formula>#REF!</formula>
    </cfRule>
    <cfRule type="cellIs" dxfId="813" priority="260" operator="equal">
      <formula>#REF!</formula>
    </cfRule>
    <cfRule type="cellIs" dxfId="812" priority="253" operator="equal">
      <formula>#REF!</formula>
    </cfRule>
  </conditionalFormatting>
  <conditionalFormatting sqref="S24:U26">
    <cfRule type="cellIs" dxfId="811" priority="223" operator="equal">
      <formula>#REF!</formula>
    </cfRule>
  </conditionalFormatting>
  <conditionalFormatting sqref="S14:W15">
    <cfRule type="cellIs" dxfId="810" priority="426" operator="equal">
      <formula>#REF!</formula>
    </cfRule>
    <cfRule type="cellIs" dxfId="809" priority="410" operator="equal">
      <formula>#REF!</formula>
    </cfRule>
    <cfRule type="cellIs" dxfId="808" priority="424" operator="equal">
      <formula>#REF!</formula>
    </cfRule>
    <cfRule type="cellIs" dxfId="807" priority="420" operator="equal">
      <formula>#REF!</formula>
    </cfRule>
    <cfRule type="cellIs" dxfId="806" priority="419" operator="equal">
      <formula>#REF!</formula>
    </cfRule>
    <cfRule type="cellIs" dxfId="805" priority="423" operator="equal">
      <formula>#REF!</formula>
    </cfRule>
    <cfRule type="cellIs" dxfId="804" priority="417" operator="equal">
      <formula>#REF!</formula>
    </cfRule>
    <cfRule type="cellIs" dxfId="803" priority="425" operator="equal">
      <formula>#REF!</formula>
    </cfRule>
    <cfRule type="cellIs" dxfId="802" priority="422" operator="equal">
      <formula>#REF!</formula>
    </cfRule>
    <cfRule type="cellIs" dxfId="801" priority="416" operator="equal">
      <formula>#REF!</formula>
    </cfRule>
    <cfRule type="cellIs" dxfId="800" priority="415" operator="equal">
      <formula>#REF!</formula>
    </cfRule>
    <cfRule type="cellIs" dxfId="799" priority="414" operator="equal">
      <formula>#REF!</formula>
    </cfRule>
    <cfRule type="cellIs" dxfId="798" priority="407" operator="equal">
      <formula>#REF!</formula>
    </cfRule>
    <cfRule type="cellIs" dxfId="797" priority="408" operator="equal">
      <formula>#REF!</formula>
    </cfRule>
    <cfRule type="cellIs" dxfId="796" priority="411" operator="equal">
      <formula>#REF!</formula>
    </cfRule>
    <cfRule type="cellIs" dxfId="795" priority="412" operator="equal">
      <formula>#REF!</formula>
    </cfRule>
    <cfRule type="cellIs" dxfId="794" priority="413" operator="equal">
      <formula>#REF!</formula>
    </cfRule>
  </conditionalFormatting>
  <conditionalFormatting sqref="S14:W17">
    <cfRule type="cellIs" dxfId="793" priority="397" operator="equal">
      <formula>"MODERADO (RC/F)"</formula>
    </cfRule>
    <cfRule type="cellIs" dxfId="792" priority="398" operator="equal">
      <formula>"EXTREMO"</formula>
    </cfRule>
    <cfRule type="cellIs" dxfId="791" priority="399" operator="equal">
      <formula>"FUERTE"</formula>
    </cfRule>
    <cfRule type="cellIs" dxfId="790" priority="400" operator="equal">
      <formula>"MODERADO"</formula>
    </cfRule>
    <cfRule type="cellIs" dxfId="789" priority="401" operator="equal">
      <formula>"DEBIL"</formula>
    </cfRule>
    <cfRule type="cellIs" dxfId="788" priority="402" operator="equal">
      <formula>#REF!</formula>
    </cfRule>
    <cfRule type="cellIs" dxfId="787" priority="403" operator="equal">
      <formula>#REF!</formula>
    </cfRule>
    <cfRule type="cellIs" dxfId="786" priority="405" operator="equal">
      <formula>#REF!</formula>
    </cfRule>
    <cfRule type="cellIs" dxfId="785" priority="406" operator="equal">
      <formula>#REF!</formula>
    </cfRule>
    <cfRule type="cellIs" dxfId="784" priority="395" operator="equal">
      <formula>"EXTREMO (RC/F)"</formula>
    </cfRule>
    <cfRule type="cellIs" dxfId="783" priority="421" operator="equal">
      <formula>#REF!</formula>
    </cfRule>
    <cfRule type="cellIs" dxfId="782" priority="409" operator="equal">
      <formula>#REF!</formula>
    </cfRule>
    <cfRule type="cellIs" dxfId="781" priority="418" operator="equal">
      <formula>#REF!</formula>
    </cfRule>
    <cfRule type="cellIs" dxfId="780" priority="447" operator="equal">
      <formula>#REF!</formula>
    </cfRule>
    <cfRule type="cellIs" dxfId="779" priority="396" operator="equal">
      <formula>"ALTO (RC/F)"</formula>
    </cfRule>
    <cfRule type="cellIs" dxfId="778" priority="404" operator="equal">
      <formula>#REF!</formula>
    </cfRule>
  </conditionalFormatting>
  <conditionalFormatting sqref="S16:W16">
    <cfRule type="cellIs" dxfId="777" priority="369" operator="equal">
      <formula>#REF!</formula>
    </cfRule>
    <cfRule type="cellIs" dxfId="776" priority="365" operator="equal">
      <formula>#REF!</formula>
    </cfRule>
    <cfRule type="cellIs" dxfId="775" priority="370" operator="equal">
      <formula>#REF!</formula>
    </cfRule>
    <cfRule type="cellIs" dxfId="774" priority="371" operator="equal">
      <formula>#REF!</formula>
    </cfRule>
    <cfRule type="cellIs" dxfId="773" priority="372" operator="equal">
      <formula>#REF!</formula>
    </cfRule>
    <cfRule type="cellIs" dxfId="772" priority="373" operator="equal">
      <formula>#REF!</formula>
    </cfRule>
    <cfRule type="cellIs" dxfId="771" priority="374" operator="equal">
      <formula>#REF!</formula>
    </cfRule>
    <cfRule type="cellIs" dxfId="770" priority="364" operator="equal">
      <formula>#REF!</formula>
    </cfRule>
    <cfRule type="cellIs" dxfId="769" priority="375" operator="equal">
      <formula>#REF!</formula>
    </cfRule>
    <cfRule type="cellIs" dxfId="768" priority="376" operator="equal">
      <formula>#REF!</formula>
    </cfRule>
    <cfRule type="cellIs" dxfId="767" priority="366" operator="equal">
      <formula>#REF!</formula>
    </cfRule>
    <cfRule type="cellIs" dxfId="766" priority="377" operator="equal">
      <formula>#REF!</formula>
    </cfRule>
    <cfRule type="cellIs" dxfId="765" priority="378" operator="equal">
      <formula>#REF!</formula>
    </cfRule>
    <cfRule type="cellIs" dxfId="764" priority="379" operator="equal">
      <formula>#REF!</formula>
    </cfRule>
    <cfRule type="cellIs" dxfId="763" priority="380" operator="equal">
      <formula>#REF!</formula>
    </cfRule>
    <cfRule type="cellIs" dxfId="762" priority="367" operator="equal">
      <formula>#REF!</formula>
    </cfRule>
    <cfRule type="cellIs" dxfId="761" priority="368" operator="equal">
      <formula>#REF!</formula>
    </cfRule>
  </conditionalFormatting>
  <conditionalFormatting sqref="S17:W17">
    <cfRule type="cellIs" dxfId="760" priority="442" operator="equal">
      <formula>#REF!</formula>
    </cfRule>
    <cfRule type="cellIs" dxfId="759" priority="441" operator="equal">
      <formula>#REF!</formula>
    </cfRule>
    <cfRule type="cellIs" dxfId="758" priority="440" operator="equal">
      <formula>#REF!</formula>
    </cfRule>
    <cfRule type="cellIs" dxfId="757" priority="439" operator="equal">
      <formula>#REF!</formula>
    </cfRule>
    <cfRule type="cellIs" dxfId="756" priority="438" operator="equal">
      <formula>#REF!</formula>
    </cfRule>
    <cfRule type="cellIs" dxfId="755" priority="437" operator="equal">
      <formula>#REF!</formula>
    </cfRule>
    <cfRule type="cellIs" dxfId="754" priority="436" operator="equal">
      <formula>#REF!</formula>
    </cfRule>
    <cfRule type="cellIs" dxfId="753" priority="435" operator="equal">
      <formula>#REF!</formula>
    </cfRule>
    <cfRule type="cellIs" dxfId="752" priority="434" operator="equal">
      <formula>#REF!</formula>
    </cfRule>
    <cfRule type="cellIs" dxfId="751" priority="433" operator="equal">
      <formula>#REF!</formula>
    </cfRule>
    <cfRule type="cellIs" dxfId="750" priority="432" operator="equal">
      <formula>#REF!</formula>
    </cfRule>
    <cfRule type="cellIs" dxfId="749" priority="431" operator="equal">
      <formula>#REF!</formula>
    </cfRule>
    <cfRule type="cellIs" dxfId="748" priority="430" operator="equal">
      <formula>#REF!</formula>
    </cfRule>
    <cfRule type="cellIs" dxfId="747" priority="446" operator="equal">
      <formula>#REF!</formula>
    </cfRule>
    <cfRule type="cellIs" dxfId="746" priority="445" operator="equal">
      <formula>#REF!</formula>
    </cfRule>
    <cfRule type="cellIs" dxfId="745" priority="444" operator="equal">
      <formula>#REF!</formula>
    </cfRule>
    <cfRule type="cellIs" dxfId="744" priority="443" operator="equal">
      <formula>#REF!</formula>
    </cfRule>
  </conditionalFormatting>
  <conditionalFormatting sqref="S24:W26">
    <cfRule type="cellIs" dxfId="743" priority="169" operator="equal">
      <formula>"EXTREMO"</formula>
    </cfRule>
    <cfRule type="cellIs" dxfId="742" priority="166" operator="equal">
      <formula>"EXTREMO (RC/F)"</formula>
    </cfRule>
    <cfRule type="cellIs" dxfId="741" priority="168" operator="equal">
      <formula>"MODERADO (RC/F)"</formula>
    </cfRule>
    <cfRule type="cellIs" dxfId="740" priority="167" operator="equal">
      <formula>"ALTO (RC/F)"</formula>
    </cfRule>
    <cfRule type="cellIs" dxfId="739" priority="173" operator="equal">
      <formula>#REF!</formula>
    </cfRule>
    <cfRule type="cellIs" dxfId="738" priority="172" operator="equal">
      <formula>"DEBIL"</formula>
    </cfRule>
    <cfRule type="cellIs" dxfId="737" priority="171" operator="equal">
      <formula>"MODERADO"</formula>
    </cfRule>
    <cfRule type="cellIs" dxfId="736" priority="170" operator="equal">
      <formula>"FUERTE"</formula>
    </cfRule>
  </conditionalFormatting>
  <conditionalFormatting sqref="T25:T26">
    <cfRule type="cellIs" dxfId="735" priority="326" operator="equal">
      <formula>#REF!</formula>
    </cfRule>
    <cfRule type="cellIs" dxfId="734" priority="330" operator="equal">
      <formula>#REF!</formula>
    </cfRule>
    <cfRule type="cellIs" dxfId="733" priority="316" operator="equal">
      <formula>#REF!</formula>
    </cfRule>
    <cfRule type="cellIs" dxfId="732" priority="312" operator="equal">
      <formula>#REF!</formula>
    </cfRule>
    <cfRule type="cellIs" dxfId="731" priority="329" operator="equal">
      <formula>#REF!</formula>
    </cfRule>
    <cfRule type="cellIs" dxfId="730" priority="319" operator="equal">
      <formula>#REF!</formula>
    </cfRule>
    <cfRule type="cellIs" dxfId="729" priority="321" operator="equal">
      <formula>#REF!</formula>
    </cfRule>
    <cfRule type="cellIs" dxfId="728" priority="315" operator="equal">
      <formula>#REF!</formula>
    </cfRule>
    <cfRule type="cellIs" dxfId="727" priority="308" operator="equal">
      <formula>#REF!</formula>
    </cfRule>
    <cfRule type="cellIs" dxfId="726" priority="309" operator="equal">
      <formula>#REF!</formula>
    </cfRule>
    <cfRule type="cellIs" dxfId="725" priority="310" operator="equal">
      <formula>#REF!</formula>
    </cfRule>
    <cfRule type="cellIs" dxfId="724" priority="311" operator="equal">
      <formula>#REF!</formula>
    </cfRule>
    <cfRule type="cellIs" dxfId="723" priority="313" operator="equal">
      <formula>#REF!</formula>
    </cfRule>
    <cfRule type="cellIs" dxfId="722" priority="317" operator="equal">
      <formula>#REF!</formula>
    </cfRule>
    <cfRule type="cellIs" dxfId="721" priority="320" operator="equal">
      <formula>#REF!</formula>
    </cfRule>
    <cfRule type="cellIs" dxfId="720" priority="322" operator="equal">
      <formula>#REF!</formula>
    </cfRule>
    <cfRule type="cellIs" dxfId="719" priority="323" operator="equal">
      <formula>#REF!</formula>
    </cfRule>
    <cfRule type="cellIs" dxfId="718" priority="324" operator="equal">
      <formula>#REF!</formula>
    </cfRule>
    <cfRule type="cellIs" dxfId="717" priority="325" operator="equal">
      <formula>#REF!</formula>
    </cfRule>
    <cfRule type="cellIs" dxfId="716" priority="314" operator="equal">
      <formula>#REF!</formula>
    </cfRule>
    <cfRule type="cellIs" dxfId="715" priority="327" operator="equal">
      <formula>#REF!</formula>
    </cfRule>
    <cfRule type="cellIs" dxfId="714" priority="328" operator="equal">
      <formula>#REF!</formula>
    </cfRule>
    <cfRule type="cellIs" dxfId="713" priority="318" operator="equal">
      <formula>#REF!</formula>
    </cfRule>
  </conditionalFormatting>
  <conditionalFormatting sqref="T24:U26">
    <cfRule type="cellIs" dxfId="712" priority="214" operator="equal">
      <formula>#REF!</formula>
    </cfRule>
  </conditionalFormatting>
  <conditionalFormatting sqref="T27:W27 R27:R30 T28:U28 W28 T29:W30">
    <cfRule type="cellIs" dxfId="711" priority="76" operator="equal">
      <formula>#REF!</formula>
    </cfRule>
    <cfRule type="cellIs" dxfId="710" priority="77" operator="equal">
      <formula>#REF!</formula>
    </cfRule>
    <cfRule type="cellIs" dxfId="709" priority="78" operator="equal">
      <formula>#REF!</formula>
    </cfRule>
    <cfRule type="cellIs" dxfId="708" priority="79" operator="equal">
      <formula>#REF!</formula>
    </cfRule>
  </conditionalFormatting>
  <conditionalFormatting sqref="T27:W27 T28:U28 W28 T29:W30">
    <cfRule type="cellIs" dxfId="707" priority="1352" operator="equal">
      <formula>#REF!</formula>
    </cfRule>
    <cfRule type="cellIs" dxfId="706" priority="1353" operator="equal">
      <formula>#REF!</formula>
    </cfRule>
    <cfRule type="cellIs" dxfId="705" priority="1369" operator="equal">
      <formula>#REF!</formula>
    </cfRule>
    <cfRule type="cellIs" dxfId="704" priority="1366" operator="equal">
      <formula>#REF!</formula>
    </cfRule>
    <cfRule type="cellIs" dxfId="703" priority="1367" operator="equal">
      <formula>#REF!</formula>
    </cfRule>
    <cfRule type="cellIs" dxfId="702" priority="1368" operator="equal">
      <formula>#REF!</formula>
    </cfRule>
    <cfRule type="cellIs" dxfId="701" priority="1360" operator="equal">
      <formula>#REF!</formula>
    </cfRule>
    <cfRule type="cellIs" dxfId="700" priority="1359" operator="equal">
      <formula>#REF!</formula>
    </cfRule>
    <cfRule type="cellIs" dxfId="699" priority="1358" operator="equal">
      <formula>#REF!</formula>
    </cfRule>
    <cfRule type="cellIs" dxfId="698" priority="1361" operator="equal">
      <formula>#REF!</formula>
    </cfRule>
    <cfRule type="cellIs" dxfId="697" priority="1357" operator="equal">
      <formula>#REF!</formula>
    </cfRule>
    <cfRule type="cellIs" dxfId="696" priority="1356" operator="equal">
      <formula>#REF!</formula>
    </cfRule>
    <cfRule type="cellIs" dxfId="695" priority="1355" operator="equal">
      <formula>#REF!</formula>
    </cfRule>
    <cfRule type="cellIs" dxfId="694" priority="1354" operator="equal">
      <formula>#REF!</formula>
    </cfRule>
    <cfRule type="cellIs" dxfId="693" priority="1364" operator="equal">
      <formula>#REF!</formula>
    </cfRule>
    <cfRule type="cellIs" dxfId="692" priority="1362" operator="equal">
      <formula>#REF!</formula>
    </cfRule>
    <cfRule type="cellIs" dxfId="691" priority="1363" operator="equal">
      <formula>#REF!</formula>
    </cfRule>
    <cfRule type="cellIs" dxfId="690" priority="1365" operator="equal">
      <formula>#REF!</formula>
    </cfRule>
    <cfRule type="cellIs" dxfId="689" priority="1370" operator="equal">
      <formula>#REF!</formula>
    </cfRule>
  </conditionalFormatting>
  <conditionalFormatting sqref="U25:U26">
    <cfRule type="cellIs" dxfId="688" priority="213" operator="equal">
      <formula>#REF!</formula>
    </cfRule>
    <cfRule type="cellIs" dxfId="687" priority="212" operator="equal">
      <formula>#REF!</formula>
    </cfRule>
    <cfRule type="cellIs" dxfId="686" priority="211" operator="equal">
      <formula>#REF!</formula>
    </cfRule>
    <cfRule type="cellIs" dxfId="685" priority="210" operator="equal">
      <formula>#REF!</formula>
    </cfRule>
    <cfRule type="cellIs" dxfId="684" priority="209" operator="equal">
      <formula>#REF!</formula>
    </cfRule>
    <cfRule type="cellIs" dxfId="683" priority="208" operator="equal">
      <formula>#REF!</formula>
    </cfRule>
    <cfRule type="cellIs" dxfId="682" priority="207" operator="equal">
      <formula>#REF!</formula>
    </cfRule>
    <cfRule type="cellIs" dxfId="681" priority="221" operator="equal">
      <formula>#REF!</formula>
    </cfRule>
    <cfRule type="cellIs" dxfId="680" priority="231" operator="equal">
      <formula>#REF!</formula>
    </cfRule>
    <cfRule type="cellIs" dxfId="679" priority="230" operator="equal">
      <formula>#REF!</formula>
    </cfRule>
    <cfRule type="cellIs" dxfId="678" priority="229" operator="equal">
      <formula>#REF!</formula>
    </cfRule>
    <cfRule type="cellIs" dxfId="677" priority="228" operator="equal">
      <formula>#REF!</formula>
    </cfRule>
    <cfRule type="cellIs" dxfId="676" priority="227" operator="equal">
      <formula>#REF!</formula>
    </cfRule>
    <cfRule type="cellIs" dxfId="675" priority="226" operator="equal">
      <formula>#REF!</formula>
    </cfRule>
    <cfRule type="cellIs" dxfId="674" priority="225" operator="equal">
      <formula>#REF!</formula>
    </cfRule>
    <cfRule type="cellIs" dxfId="673" priority="224" operator="equal">
      <formula>#REF!</formula>
    </cfRule>
    <cfRule type="cellIs" dxfId="672" priority="222" operator="equal">
      <formula>#REF!</formula>
    </cfRule>
    <cfRule type="cellIs" dxfId="671" priority="220" operator="equal">
      <formula>#REF!</formula>
    </cfRule>
    <cfRule type="cellIs" dxfId="670" priority="218" operator="equal">
      <formula>#REF!</formula>
    </cfRule>
    <cfRule type="cellIs" dxfId="669" priority="219" operator="equal">
      <formula>#REF!</formula>
    </cfRule>
    <cfRule type="cellIs" dxfId="668" priority="217" operator="equal">
      <formula>#REF!</formula>
    </cfRule>
    <cfRule type="cellIs" dxfId="667" priority="216" operator="equal">
      <formula>#REF!</formula>
    </cfRule>
    <cfRule type="cellIs" dxfId="666" priority="215" operator="equal">
      <formula>#REF!</formula>
    </cfRule>
  </conditionalFormatting>
  <conditionalFormatting sqref="V24:W26">
    <cfRule type="cellIs" dxfId="665" priority="195" operator="equal">
      <formula>#REF!</formula>
    </cfRule>
    <cfRule type="cellIs" dxfId="664" priority="191" operator="equal">
      <formula>#REF!</formula>
    </cfRule>
    <cfRule type="cellIs" dxfId="663" priority="192" operator="equal">
      <formula>#REF!</formula>
    </cfRule>
    <cfRule type="cellIs" dxfId="662" priority="183" operator="equal">
      <formula>#REF!</formula>
    </cfRule>
    <cfRule type="cellIs" dxfId="661" priority="193" operator="equal">
      <formula>#REF!</formula>
    </cfRule>
    <cfRule type="cellIs" dxfId="660" priority="186" operator="equal">
      <formula>#REF!</formula>
    </cfRule>
    <cfRule type="cellIs" dxfId="659" priority="174" operator="equal">
      <formula>#REF!</formula>
    </cfRule>
    <cfRule type="cellIs" dxfId="658" priority="194" operator="equal">
      <formula>#REF!</formula>
    </cfRule>
    <cfRule type="cellIs" dxfId="657" priority="187" operator="equal">
      <formula>#REF!</formula>
    </cfRule>
    <cfRule type="cellIs" dxfId="656" priority="196" operator="equal">
      <formula>#REF!</formula>
    </cfRule>
    <cfRule type="cellIs" dxfId="655" priority="197" operator="equal">
      <formula>#REF!</formula>
    </cfRule>
    <cfRule type="cellIs" dxfId="654" priority="198" operator="equal">
      <formula>#REF!</formula>
    </cfRule>
    <cfRule type="cellIs" dxfId="653" priority="178" operator="equal">
      <formula>#REF!</formula>
    </cfRule>
    <cfRule type="cellIs" dxfId="652" priority="177" operator="equal">
      <formula>#REF!</formula>
    </cfRule>
    <cfRule type="cellIs" dxfId="651" priority="179" operator="equal">
      <formula>#REF!</formula>
    </cfRule>
    <cfRule type="cellIs" dxfId="650" priority="184" operator="equal">
      <formula>#REF!</formula>
    </cfRule>
    <cfRule type="cellIs" dxfId="649" priority="185" operator="equal">
      <formula>#REF!</formula>
    </cfRule>
    <cfRule type="cellIs" dxfId="648" priority="176" operator="equal">
      <formula>#REF!</formula>
    </cfRule>
    <cfRule type="cellIs" dxfId="647" priority="188" operator="equal">
      <formula>#REF!</formula>
    </cfRule>
    <cfRule type="cellIs" dxfId="646" priority="189" operator="equal">
      <formula>#REF!</formula>
    </cfRule>
    <cfRule type="cellIs" dxfId="645" priority="190" operator="equal">
      <formula>#REF!</formula>
    </cfRule>
    <cfRule type="cellIs" dxfId="644" priority="182" operator="equal">
      <formula>#REF!</formula>
    </cfRule>
    <cfRule type="cellIs" dxfId="643" priority="181" operator="equal">
      <formula>#REF!</formula>
    </cfRule>
    <cfRule type="cellIs" dxfId="642" priority="180" operator="equal">
      <formula>#REF!</formula>
    </cfRule>
    <cfRule type="cellIs" dxfId="641" priority="175" operator="equal">
      <formula>#REF!</formula>
    </cfRule>
  </conditionalFormatting>
  <conditionalFormatting sqref="Y31 AA31 AC31 AE31 AG31 AI31 AK31 AM31:AN31 AQ31 AS31:AV31 Q31:W32 AN32:AQ32 Q45:X46 AN45:AT46 AU46:AV46 AN47:AS48">
    <cfRule type="cellIs" dxfId="640" priority="1413" operator="equal">
      <formula>#REF!</formula>
    </cfRule>
    <cfRule type="cellIs" dxfId="639" priority="1412" operator="equal">
      <formula>#REF!</formula>
    </cfRule>
    <cfRule type="cellIs" dxfId="638" priority="1424" operator="equal">
      <formula>#REF!</formula>
    </cfRule>
    <cfRule type="cellIs" dxfId="637" priority="1418" operator="equal">
      <formula>#REF!</formula>
    </cfRule>
    <cfRule type="cellIs" dxfId="636" priority="1425" operator="equal">
      <formula>#REF!</formula>
    </cfRule>
    <cfRule type="cellIs" dxfId="635" priority="1422" operator="equal">
      <formula>#REF!</formula>
    </cfRule>
    <cfRule type="cellIs" dxfId="634" priority="1421" operator="equal">
      <formula>#REF!</formula>
    </cfRule>
    <cfRule type="cellIs" dxfId="633" priority="1420" operator="equal">
      <formula>#REF!</formula>
    </cfRule>
    <cfRule type="cellIs" dxfId="632" priority="1426" operator="equal">
      <formula>#REF!</formula>
    </cfRule>
    <cfRule type="cellIs" dxfId="631" priority="1423" operator="equal">
      <formula>#REF!</formula>
    </cfRule>
    <cfRule type="cellIs" dxfId="630" priority="1417" operator="equal">
      <formula>#REF!</formula>
    </cfRule>
    <cfRule type="cellIs" dxfId="629" priority="1416" operator="equal">
      <formula>#REF!</formula>
    </cfRule>
    <cfRule type="cellIs" dxfId="628" priority="1415" operator="equal">
      <formula>#REF!</formula>
    </cfRule>
    <cfRule type="cellIs" dxfId="627" priority="1414" operator="equal">
      <formula>#REF!</formula>
    </cfRule>
    <cfRule type="cellIs" dxfId="626" priority="1427" operator="equal">
      <formula>#REF!</formula>
    </cfRule>
    <cfRule type="cellIs" dxfId="625" priority="1411" operator="equal">
      <formula>#REF!</formula>
    </cfRule>
  </conditionalFormatting>
  <conditionalFormatting sqref="Y31 AA31 AC31 AE31 AG31 AI31 AK31 AM31:AN31 AQ31 AS31:AV31 AN32:AQ32 Q45:X46 AN45:AT46 AU46:AV46 AN47:AS48 Q31:W32">
    <cfRule type="cellIs" dxfId="624" priority="1409" operator="equal">
      <formula>#REF!</formula>
    </cfRule>
  </conditionalFormatting>
  <conditionalFormatting sqref="Y31 AA31 AC31 AE31 AG31 AI31 AK31 AM31:AN31 AQ31 AS31:AV31 AN32:AQ32 AN45:AT46 AU46:AV46 AN47:AS48 Q45:X46">
    <cfRule type="cellIs" dxfId="623" priority="1408" operator="equal">
      <formula>#REF!</formula>
    </cfRule>
  </conditionalFormatting>
  <conditionalFormatting sqref="Y31 AA31 AC31 AE31 AG31 AI31 AK31 AM31:AN31 AQ31 AS31:AV31 AN32:AQ32 AN45:AT46 AU46:AV46 AN47:AS48">
    <cfRule type="cellIs" dxfId="622" priority="1406" operator="equal">
      <formula>#REF!</formula>
    </cfRule>
    <cfRule type="cellIs" dxfId="621" priority="1407" operator="equal">
      <formula>#REF!</formula>
    </cfRule>
  </conditionalFormatting>
  <conditionalFormatting sqref="Y31:Y32 AA31:AA32 AC31:AC32 AE31:AE32 AG31:AG32 AI31:AI32 AK31:AK32 AO31:AP32 AM32 AO45:AP48 Y45:Y56 AA45:AA56 AC45:AC56 AE45:AE56 AG45:AG56 AI45:AI56 AK45:AK56 AM45:AM56 S47:S48 Q49:X56 AN49:AV56 Q31:W32">
    <cfRule type="cellIs" dxfId="620" priority="1231" operator="equal">
      <formula>#REF!</formula>
    </cfRule>
  </conditionalFormatting>
  <conditionalFormatting sqref="Y31:Y32 AA31:AA32 AC31:AC32 AE31:AE32 AG31:AG32 AI31:AI32 AK31:AK32 AO31:AP32 AM32 AO45:AP48 Y45:Y56 AA45:AA56 AC45:AC56 AE45:AE56 AG45:AG56 AI45:AI56 AK45:AK56 AM45:AM56 S47:S48 Q49:X56 AN49:AV56">
    <cfRule type="cellIs" dxfId="619" priority="1240" operator="equal">
      <formula>#REF!</formula>
    </cfRule>
  </conditionalFormatting>
  <conditionalFormatting sqref="Y57 AA57 AC57 AE57 AG57 AI57 AK57 AM57:AN57 AQ57:AV57 Q57:X58 AN58:AT58 Q71:X72 AN71:AT72 AU72:AV72 AN73:AS74">
    <cfRule type="cellIs" dxfId="618" priority="7893" operator="equal">
      <formula>#REF!</formula>
    </cfRule>
    <cfRule type="cellIs" dxfId="617" priority="7892" operator="equal">
      <formula>#REF!</formula>
    </cfRule>
    <cfRule type="cellIs" dxfId="616" priority="7895" operator="equal">
      <formula>#REF!</formula>
    </cfRule>
    <cfRule type="cellIs" dxfId="615" priority="7891" operator="equal">
      <formula>#REF!</formula>
    </cfRule>
    <cfRule type="cellIs" dxfId="614" priority="7882" operator="equal">
      <formula>#REF!</formula>
    </cfRule>
    <cfRule type="cellIs" dxfId="613" priority="7873" operator="equal">
      <formula>#REF!</formula>
    </cfRule>
    <cfRule type="cellIs" dxfId="612" priority="7874" operator="equal">
      <formula>#REF!</formula>
    </cfRule>
    <cfRule type="cellIs" dxfId="611" priority="7877" operator="equal">
      <formula>#REF!</formula>
    </cfRule>
    <cfRule type="cellIs" dxfId="610" priority="7878" operator="equal">
      <formula>#REF!</formula>
    </cfRule>
    <cfRule type="cellIs" dxfId="609" priority="7879" operator="equal">
      <formula>#REF!</formula>
    </cfRule>
    <cfRule type="cellIs" dxfId="608" priority="7881" operator="equal">
      <formula>#REF!</formula>
    </cfRule>
    <cfRule type="cellIs" dxfId="607" priority="7883" operator="equal">
      <formula>#REF!</formula>
    </cfRule>
    <cfRule type="cellIs" dxfId="606" priority="7884" operator="equal">
      <formula>#REF!</formula>
    </cfRule>
    <cfRule type="cellIs" dxfId="605" priority="7885" operator="equal">
      <formula>#REF!</formula>
    </cfRule>
    <cfRule type="cellIs" dxfId="604" priority="7886" operator="equal">
      <formula>#REF!</formula>
    </cfRule>
    <cfRule type="cellIs" dxfId="603" priority="7887" operator="equal">
      <formula>#REF!</formula>
    </cfRule>
    <cfRule type="cellIs" dxfId="602" priority="7888" operator="equal">
      <formula>#REF!</formula>
    </cfRule>
    <cfRule type="cellIs" dxfId="601" priority="7890" operator="equal">
      <formula>#REF!</formula>
    </cfRule>
  </conditionalFormatting>
  <conditionalFormatting sqref="Y57 AA57 AC57 AE57 AG57 AI57 AK57 AM57:AN57 AQ57:AV57 AN58:AT58 Q71:X72 AN71:AT72 AU72:AV72 AN73:AS74 Q57:X58">
    <cfRule type="cellIs" dxfId="600" priority="7872" operator="equal">
      <formula>#REF!</formula>
    </cfRule>
  </conditionalFormatting>
  <conditionalFormatting sqref="Y57 AA57 AC57 AE57 AG57 AI57 AK57 AM57:AN57 AQ57:AV57 AN58:AT58 AN71:AT72 AU72:AV72 AN73:AS74 Q71:X72">
    <cfRule type="cellIs" dxfId="599" priority="7869" operator="equal">
      <formula>#REF!</formula>
    </cfRule>
  </conditionalFormatting>
  <conditionalFormatting sqref="Y57 AA57 AC57 AE57 AG57 AI57 AK57 AM57:AN57 AQ57:AV57 AN58:AT58 AN71:AT72 AU72:AV72 AN73:AS74">
    <cfRule type="cellIs" dxfId="598" priority="7867" operator="equal">
      <formula>#REF!</formula>
    </cfRule>
    <cfRule type="cellIs" dxfId="597" priority="7866" operator="equal">
      <formula>#REF!</formula>
    </cfRule>
  </conditionalFormatting>
  <conditionalFormatting sqref="Y11:AN11 AK12 AN12:AR12 AP13 Q11:Q12 S11:V12 Q12:W12 W13 Q14:Q17 P11 W11 AL12:AL79 T27:W27 T28:U28 W28 T29:W30 AQ11:AV11">
    <cfRule type="cellIs" dxfId="596" priority="959" operator="equal">
      <formula>"MODERADO (RC/F)"</formula>
    </cfRule>
    <cfRule type="cellIs" dxfId="595" priority="960" operator="equal">
      <formula>"EXTREMO"</formula>
    </cfRule>
    <cfRule type="cellIs" dxfId="594" priority="961" operator="equal">
      <formula>"FUERTE"</formula>
    </cfRule>
    <cfRule type="cellIs" dxfId="593" priority="962" operator="equal">
      <formula>"MODERADO"</formula>
    </cfRule>
    <cfRule type="cellIs" dxfId="592" priority="963" operator="equal">
      <formula>"DEBIL"</formula>
    </cfRule>
    <cfRule type="cellIs" dxfId="591" priority="957" operator="equal">
      <formula>"EXTREMO (RC/F)"</formula>
    </cfRule>
    <cfRule type="cellIs" dxfId="590" priority="958" operator="equal">
      <formula>"ALTO (RC/F)"</formula>
    </cfRule>
  </conditionalFormatting>
  <conditionalFormatting sqref="Y11:AN11 AQ11:AV11 AK12 AN12:AR12 Z12:Z79 AB12:AB79 AD12:AD79 AF12:AF79 AH12:AH79 AJ12:AJ79 AL12:AL79 AN13 AP13">
    <cfRule type="cellIs" dxfId="589" priority="984" operator="equal">
      <formula>#REF!</formula>
    </cfRule>
    <cfRule type="cellIs" dxfId="588" priority="983" operator="equal">
      <formula>#REF!</formula>
    </cfRule>
  </conditionalFormatting>
  <conditionalFormatting sqref="Y11:AN11 AQ11:AV11 AK12 AN12:AR12 AL12:AL79 AP13 T27:W27 T28:U28 W28 T29:W30">
    <cfRule type="cellIs" dxfId="587" priority="977" operator="equal">
      <formula>#REF!</formula>
    </cfRule>
  </conditionalFormatting>
  <conditionalFormatting sqref="Y11:AN11 AQ11:AV11 AK12 AN12:AR12 AN13 AP13 P11:Q11 S11:W12 Q12">
    <cfRule type="cellIs" dxfId="586" priority="985" operator="equal">
      <formula>#REF!</formula>
    </cfRule>
  </conditionalFormatting>
  <conditionalFormatting sqref="Y11:AN11 AQ11:AV11 AK12 AN12:AR12 AN13 AP13 AL12:AL79 Z12:Z79 AB12:AB79 AD12:AD79 AF12:AF79 AH12:AH79 AJ12:AJ79">
    <cfRule type="cellIs" dxfId="585" priority="982" operator="equal">
      <formula>#REF!</formula>
    </cfRule>
  </conditionalFormatting>
  <conditionalFormatting sqref="Y11:AN11 AQ11:AV11 AK12 AN12:AR12 AP13 AN13">
    <cfRule type="cellIs" dxfId="584" priority="981" operator="equal">
      <formula>#REF!</formula>
    </cfRule>
  </conditionalFormatting>
  <conditionalFormatting sqref="Y11:AN11 AQ11:AV11 AK12 AN12:AR12 AP13">
    <cfRule type="cellIs" dxfId="583" priority="979" operator="equal">
      <formula>#REF!</formula>
    </cfRule>
    <cfRule type="cellIs" dxfId="582" priority="980" operator="equal">
      <formula>#REF!</formula>
    </cfRule>
  </conditionalFormatting>
  <conditionalFormatting sqref="AA25:AA31 AC25:AC31 AE25:AE31 AG25:AG31 AI25:AI31 AK25:AK31 Y27:Y31 AM31:AN31 AQ31 AS31:AV31 Q31:W32 AN32:AQ32 Q45:X46 AN45:AT46 AU46:AV46 AN47:AS48">
    <cfRule type="cellIs" dxfId="581" priority="1419" operator="equal">
      <formula>#REF!</formula>
    </cfRule>
    <cfRule type="cellIs" dxfId="580" priority="1410" operator="equal">
      <formula>#REF!</formula>
    </cfRule>
  </conditionalFormatting>
  <conditionalFormatting sqref="AK11:AK12 AO11:AP12 Y12 AA12 AC12 AE12 AG12 AI12 AM12:AM13 AP13">
    <cfRule type="cellIs" dxfId="579" priority="819" operator="equal">
      <formula>#REF!</formula>
    </cfRule>
    <cfRule type="cellIs" dxfId="578" priority="824" operator="equal">
      <formula>#REF!</formula>
    </cfRule>
    <cfRule type="cellIs" dxfId="577" priority="823" operator="equal">
      <formula>#REF!</formula>
    </cfRule>
    <cfRule type="cellIs" dxfId="576" priority="822" operator="equal">
      <formula>#REF!</formula>
    </cfRule>
    <cfRule type="cellIs" dxfId="575" priority="821" operator="equal">
      <formula>#REF!</formula>
    </cfRule>
    <cfRule type="cellIs" dxfId="574" priority="808" operator="equal">
      <formula>#REF!</formula>
    </cfRule>
    <cfRule type="cellIs" dxfId="573" priority="809" operator="equal">
      <formula>#REF!</formula>
    </cfRule>
    <cfRule type="cellIs" dxfId="572" priority="810" operator="equal">
      <formula>#REF!</formula>
    </cfRule>
    <cfRule type="cellIs" dxfId="571" priority="811" operator="equal">
      <formula>#REF!</formula>
    </cfRule>
    <cfRule type="cellIs" dxfId="570" priority="818" operator="equal">
      <formula>#REF!</formula>
    </cfRule>
    <cfRule type="cellIs" dxfId="569" priority="812" operator="equal">
      <formula>#REF!</formula>
    </cfRule>
    <cfRule type="cellIs" dxfId="568" priority="813" operator="equal">
      <formula>#REF!</formula>
    </cfRule>
    <cfRule type="cellIs" dxfId="567" priority="814" operator="equal">
      <formula>#REF!</formula>
    </cfRule>
    <cfRule type="cellIs" dxfId="566" priority="815" operator="equal">
      <formula>#REF!</formula>
    </cfRule>
    <cfRule type="cellIs" dxfId="565" priority="820" operator="equal">
      <formula>#REF!</formula>
    </cfRule>
    <cfRule type="cellIs" dxfId="564" priority="816" operator="equal">
      <formula>#REF!</formula>
    </cfRule>
    <cfRule type="cellIs" dxfId="563" priority="817" operator="equal">
      <formula>#REF!</formula>
    </cfRule>
  </conditionalFormatting>
  <conditionalFormatting sqref="AK11:AK15 AO11:AP17 Y12:AJ15 AM12:AM24 Q14:Q30 Y16:AK79 AN18:AV18 AN19:AQ24 AR19:AR26 AS21:AV21 AS24:AV24">
    <cfRule type="cellIs" dxfId="562" priority="587" operator="equal">
      <formula>#REF!</formula>
    </cfRule>
  </conditionalFormatting>
  <conditionalFormatting sqref="AK11:AK15 AO11:AP17 Y12:AJ15 AM12:AM24 Y16:AK79 AN18:AV18 Q18:Q30 AN19:AQ24 AR19:AR26 AS21:AV21 AS24:AV24">
    <cfRule type="cellIs" dxfId="561" priority="582" operator="equal">
      <formula>"MODERADO (RC/F)"</formula>
    </cfRule>
    <cfRule type="cellIs" dxfId="560" priority="583" operator="equal">
      <formula>"EXTREMO"</formula>
    </cfRule>
    <cfRule type="cellIs" dxfId="559" priority="584" operator="equal">
      <formula>"FUERTE"</formula>
    </cfRule>
    <cfRule type="cellIs" dxfId="558" priority="585" operator="equal">
      <formula>"MODERADO"</formula>
    </cfRule>
    <cfRule type="cellIs" dxfId="557" priority="586" operator="equal">
      <formula>"DEBIL"</formula>
    </cfRule>
    <cfRule type="cellIs" dxfId="556" priority="581" operator="equal">
      <formula>"ALTO (RC/F)"</formula>
    </cfRule>
    <cfRule type="cellIs" dxfId="555" priority="580" operator="equal">
      <formula>"EXTREMO (RC/F)"</formula>
    </cfRule>
  </conditionalFormatting>
  <conditionalFormatting sqref="AK11:AK26 Q12:V12 AE12:AE24 Y12:Y26 AA12:AA26 AC12:AC26 AG12:AG26 AI12:AI26 W13 AO13:AT13 AM13:AM24 AN14:AV14 Q14:Q17 AN15:AR17 AN18:AV18 AN19:AQ24 AR19:AR26 AS21:AV21 AS24:AV24">
    <cfRule type="cellIs" dxfId="554" priority="781" operator="equal">
      <formula>#REF!</formula>
    </cfRule>
    <cfRule type="cellIs" dxfId="553" priority="772" operator="equal">
      <formula>#REF!</formula>
    </cfRule>
  </conditionalFormatting>
  <conditionalFormatting sqref="AM12:AM13 AP13 AO11:AP12">
    <cfRule type="cellIs" dxfId="552" priority="805" operator="equal">
      <formula>#REF!</formula>
    </cfRule>
  </conditionalFormatting>
  <conditionalFormatting sqref="AM31:AN31 AQ31 AS31:AV31 AN32:AQ32 AN45:AT46 AU46:AV46 AN47:AS48 Y31 AA31 AC31 AE31 AG31 AI31 AK31">
    <cfRule type="cellIs" dxfId="551" priority="1405" operator="equal">
      <formula>#REF!</formula>
    </cfRule>
  </conditionalFormatting>
  <conditionalFormatting sqref="AM31:AN31 AQ31 AS31:AV31 AN32:AQ32 AN45:AT46 AU46:AV46 AN47:AS48">
    <cfRule type="cellIs" dxfId="550" priority="1401" operator="equal">
      <formula>#REF!</formula>
    </cfRule>
    <cfRule type="cellIs" dxfId="549" priority="1403" operator="equal">
      <formula>#REF!</formula>
    </cfRule>
    <cfRule type="cellIs" dxfId="548" priority="1404" operator="equal">
      <formula>#REF!</formula>
    </cfRule>
  </conditionalFormatting>
  <conditionalFormatting sqref="AM57:AN57 AQ57:AV57 AN58:AT58 AN71:AT72 AU72:AV72 AN73:AS74 Y57 AA57 AC57 AE57 AG57 AI57 AK57">
    <cfRule type="cellIs" dxfId="547" priority="7865" operator="equal">
      <formula>#REF!</formula>
    </cfRule>
  </conditionalFormatting>
  <conditionalFormatting sqref="AM57:AN57 AQ57:AV57 AN58:AT58 AN71:AT72 AU72:AV72 AN73:AS74">
    <cfRule type="cellIs" dxfId="546" priority="7860" operator="equal">
      <formula>#REF!</formula>
    </cfRule>
    <cfRule type="cellIs" dxfId="545" priority="7863" operator="equal">
      <formula>#REF!</formula>
    </cfRule>
    <cfRule type="cellIs" dxfId="544" priority="7858" operator="equal">
      <formula>#REF!</formula>
    </cfRule>
  </conditionalFormatting>
  <conditionalFormatting sqref="AM25:AQ26 AA25:AA30 AC25:AC30 AE25:AE30 AG25:AG30 AI25:AI30 AK25:AK30 AM27:AV27 Q27:Q30 S27:S30 Y27:Y30 AM28:AR30 Q57:Y58 AA57:AA58 AC57:AC58 AE57:AE58 AG57:AG58 AI57:AI58 AK57:AK58 AO57:AP58 AM58 Y71:Y79 AA71:AA79 AC71:AC79 AE71:AE79 AG71:AG79 AI71:AI79 AK71:AK79 AM71:AM79 AO71:AP79 S73:S74 Q75:X79 AN75:AV79 Z12:Z79 AB12:AB79 AD12:AD79 AF12:AF79 AH12:AH79 AJ12:AJ79 AL12:AL79">
    <cfRule type="cellIs" dxfId="543" priority="1656" operator="equal">
      <formula>#REF!</formula>
    </cfRule>
  </conditionalFormatting>
  <conditionalFormatting sqref="AM25:AQ26 AA25:AA30 AC25:AC30 AE25:AE30 AG25:AG30 AI25:AI30 AK25:AK30 AM27:AV27 Q27:Q30 S27:S30 Y27:Y30 AM28:AR30 Y57:Y58 AA57:AA58 AC57:AC58 AE57:AE58 AG57:AG58 AI57:AI58 AK57:AK58 AO57:AP58 AM58 Y71:Y79 AA71:AA79 AC71:AC79 AE71:AE79 AG71:AG79 AI71:AI79 AK71:AK79 AM71:AM79 AO71:AP79 S73:S74 Q75:X79 AN75:AV79">
    <cfRule type="cellIs" dxfId="542" priority="1665" operator="equal">
      <formula>#REF!</formula>
    </cfRule>
  </conditionalFormatting>
  <conditionalFormatting sqref="AM25:AQ26 AA25:AA30 AC25:AC30 AE25:AE30 AG25:AG30 AI25:AI30 AK25:AK30 AM27:AV27 Q27:Q30 S27:S30 Y27:Y30 AM28:AR30 AO57:AP58 Y58 AA58 AC58 AE58 AG58 AI58 AK58 AM58 Y71:Y79 AA71:AA79 AC71:AC79 AE71:AE79 AG71:AG79 AI71:AI79 AK71:AK79 AM71:AM79 AO71:AP79 S73:S74 Q75:X79 AN75:AV79">
    <cfRule type="cellIs" dxfId="541" priority="1655" operator="equal">
      <formula>#REF!</formula>
    </cfRule>
    <cfRule type="cellIs" dxfId="540" priority="1657" operator="equal">
      <formula>#REF!</formula>
    </cfRule>
    <cfRule type="cellIs" dxfId="539" priority="1658" operator="equal">
      <formula>#REF!</formula>
    </cfRule>
    <cfRule type="cellIs" dxfId="538" priority="1669" operator="equal">
      <formula>#REF!</formula>
    </cfRule>
    <cfRule type="cellIs" dxfId="537" priority="1670" operator="equal">
      <formula>#REF!</formula>
    </cfRule>
    <cfRule type="cellIs" dxfId="536" priority="1668" operator="equal">
      <formula>#REF!</formula>
    </cfRule>
    <cfRule type="cellIs" dxfId="535" priority="1667" operator="equal">
      <formula>#REF!</formula>
    </cfRule>
    <cfRule type="cellIs" dxfId="534" priority="1666" operator="equal">
      <formula>#REF!</formula>
    </cfRule>
    <cfRule type="cellIs" dxfId="533" priority="1664" operator="equal">
      <formula>#REF!</formula>
    </cfRule>
    <cfRule type="cellIs" dxfId="532" priority="1663" operator="equal">
      <formula>#REF!</formula>
    </cfRule>
    <cfRule type="cellIs" dxfId="531" priority="1662" operator="equal">
      <formula>#REF!</formula>
    </cfRule>
    <cfRule type="cellIs" dxfId="530" priority="1661" operator="equal">
      <formula>#REF!</formula>
    </cfRule>
    <cfRule type="cellIs" dxfId="529" priority="1673" operator="equal">
      <formula>#REF!</formula>
    </cfRule>
    <cfRule type="cellIs" dxfId="528" priority="1672" operator="equal">
      <formula>#REF!</formula>
    </cfRule>
    <cfRule type="cellIs" dxfId="527" priority="1671" operator="equal">
      <formula>#REF!</formula>
    </cfRule>
    <cfRule type="cellIs" dxfId="526" priority="1660" operator="equal">
      <formula>#REF!</formula>
    </cfRule>
    <cfRule type="cellIs" dxfId="525" priority="1659" operator="equal">
      <formula>#REF!</formula>
    </cfRule>
  </conditionalFormatting>
  <conditionalFormatting sqref="AM25:AQ26 AA25:AA30 AC25:AC30 AE25:AE30 AG25:AG30 AI25:AI30 AK25:AK30 AM27:AV27 Q27:Q30 S27:S30 Y27:Y30 AM28:AR30 AO71:AP79 S73:S74 Q75:X79 AN75:AV79 AO57:AP58 Y58 AA58 AC58 AE58 AG58 AI58 AK58 AM58 Y71:Y79 AA71:AA79 AC71:AC79 AE71:AE79 AG71:AG79 AI71:AI79 AK71:AK79 AM71:AM79 P11:Q11 S11:W12 Q12">
    <cfRule type="cellIs" dxfId="524" priority="1654" operator="equal">
      <formula>#REF!</formula>
    </cfRule>
  </conditionalFormatting>
  <conditionalFormatting sqref="AM25:AQ26 AA25:AA30 AC25:AC30 AE25:AE30 AG25:AG30 AI25:AI30 AK25:AK30 AM27:AV27 Q27:Q30 S27:S30 Y27:Y30 AM28:AR30 AO71:AP79 S73:S74 Q75:X79 AN75:AV79">
    <cfRule type="cellIs" dxfId="523" priority="1653" operator="equal">
      <formula>#REF!</formula>
    </cfRule>
    <cfRule type="cellIs" dxfId="522" priority="1652" operator="equal">
      <formula>#REF!</formula>
    </cfRule>
  </conditionalFormatting>
  <conditionalFormatting sqref="AM25:AQ26 AM27:AV27 S27:S30 AM28:AR30 AO71:AP79 S73:S74 Q75:X79 AN75:AV79 AA25:AA30 AC25:AC30 AE25:AE30 AG25:AG30 AI25:AI30 AK25:AK30 Y27:Y30 Q27:Q30">
    <cfRule type="cellIs" dxfId="521" priority="1651" operator="equal">
      <formula>#REF!</formula>
    </cfRule>
  </conditionalFormatting>
  <conditionalFormatting sqref="AM25:AQ26 AM27:AV27 S27:S30 AM28:AR30 AO71:AP79 S73:S74 Q75:X79 AN75:AV79">
    <cfRule type="cellIs" dxfId="520" priority="1641" operator="equal">
      <formula>"ALTO (RC/F)"</formula>
    </cfRule>
    <cfRule type="cellIs" dxfId="519" priority="1640" operator="equal">
      <formula>"EXTREMO (RC/F)"</formula>
    </cfRule>
    <cfRule type="cellIs" dxfId="518" priority="1646" operator="equal">
      <formula>"DEBIL"</formula>
    </cfRule>
    <cfRule type="cellIs" dxfId="517" priority="1650" operator="equal">
      <formula>#REF!</formula>
    </cfRule>
    <cfRule type="cellIs" dxfId="516" priority="1648" operator="equal">
      <formula>#REF!</formula>
    </cfRule>
    <cfRule type="cellIs" dxfId="515" priority="1647" operator="equal">
      <formula>#REF!</formula>
    </cfRule>
    <cfRule type="cellIs" dxfId="514" priority="1645" operator="equal">
      <formula>"MODERADO"</formula>
    </cfRule>
    <cfRule type="cellIs" dxfId="513" priority="1644" operator="equal">
      <formula>"FUERTE"</formula>
    </cfRule>
    <cfRule type="cellIs" dxfId="512" priority="1643" operator="equal">
      <formula>"EXTREMO"</formula>
    </cfRule>
    <cfRule type="cellIs" dxfId="511" priority="1642" operator="equal">
      <formula>"MODERADO (RC/F)"</formula>
    </cfRule>
  </conditionalFormatting>
  <conditionalFormatting sqref="AN32:AQ32 AN45:AT46 AN47:AS48 AM31:AN31 AQ31 AS31:AV31 AU46:AV46">
    <cfRule type="cellIs" dxfId="510" priority="1387" operator="equal">
      <formula>"DEBIL"</formula>
    </cfRule>
    <cfRule type="cellIs" dxfId="509" priority="1386" operator="equal">
      <formula>"MODERADO"</formula>
    </cfRule>
    <cfRule type="cellIs" dxfId="508" priority="1385" operator="equal">
      <formula>"FUERTE"</formula>
    </cfRule>
    <cfRule type="cellIs" dxfId="507" priority="1383" operator="equal">
      <formula>"MODERADO (RC/F)"</formula>
    </cfRule>
    <cfRule type="cellIs" dxfId="506" priority="1382" operator="equal">
      <formula>"ALTO (RC/F)"</formula>
    </cfRule>
    <cfRule type="cellIs" dxfId="505" priority="1381" operator="equal">
      <formula>"EXTREMO (RC/F)"</formula>
    </cfRule>
    <cfRule type="cellIs" dxfId="504" priority="1384" operator="equal">
      <formula>"EXTREMO"</formula>
    </cfRule>
  </conditionalFormatting>
  <conditionalFormatting sqref="AN13:AT13 AN14:AV14 AN15:AR17 Q12:W12 P11 W11 Q11:Q12 S11:V12 W13">
    <cfRule type="cellIs" dxfId="503" priority="765" operator="equal">
      <formula>#REF!</formula>
    </cfRule>
  </conditionalFormatting>
  <conditionalFormatting sqref="AN13:AT13 AN14:AV14 AN15:AR17">
    <cfRule type="cellIs" dxfId="502" priority="746" operator="equal">
      <formula>"ALTO (RC/F)"</formula>
    </cfRule>
    <cfRule type="cellIs" dxfId="501" priority="750" operator="equal">
      <formula>"MODERADO"</formula>
    </cfRule>
    <cfRule type="cellIs" dxfId="500" priority="749" operator="equal">
      <formula>"FUERTE"</formula>
    </cfRule>
    <cfRule type="cellIs" dxfId="499" priority="748" operator="equal">
      <formula>"EXTREMO"</formula>
    </cfRule>
    <cfRule type="cellIs" dxfId="498" priority="747" operator="equal">
      <formula>"MODERADO (RC/F)"</formula>
    </cfRule>
    <cfRule type="cellIs" dxfId="497" priority="745" operator="equal">
      <formula>"EXTREMO (RC/F)"</formula>
    </cfRule>
    <cfRule type="cellIs" dxfId="496" priority="751" operator="equal">
      <formula>"DEBIL"</formula>
    </cfRule>
  </conditionalFormatting>
  <conditionalFormatting sqref="AN33:AT34 AN35:AS36 Q31:W32 Q33:X34 AU34:AV34">
    <cfRule type="cellIs" dxfId="495" priority="1175" operator="equal">
      <formula>"DEBIL"</formula>
    </cfRule>
    <cfRule type="cellIs" dxfId="494" priority="1169" operator="equal">
      <formula>"EXTREMO (RC/F)"</formula>
    </cfRule>
    <cfRule type="cellIs" dxfId="493" priority="1170" operator="equal">
      <formula>"ALTO (RC/F)"</formula>
    </cfRule>
    <cfRule type="cellIs" dxfId="492" priority="1171" operator="equal">
      <formula>"MODERADO (RC/F)"</formula>
    </cfRule>
    <cfRule type="cellIs" dxfId="491" priority="1172" operator="equal">
      <formula>"EXTREMO"</formula>
    </cfRule>
    <cfRule type="cellIs" dxfId="490" priority="1173" operator="equal">
      <formula>"FUERTE"</formula>
    </cfRule>
    <cfRule type="cellIs" dxfId="489" priority="1174" operator="equal">
      <formula>"MODERADO"</formula>
    </cfRule>
  </conditionalFormatting>
  <conditionalFormatting sqref="AN58:AT58 AN71:AT72 AN73:AS74 AM57:AN57 AQ57:AV57 AU72:AV72">
    <cfRule type="cellIs" dxfId="488" priority="7843" operator="equal">
      <formula>"MODERADO"</formula>
    </cfRule>
    <cfRule type="cellIs" dxfId="487" priority="7838" operator="equal">
      <formula>"EXTREMO (RC/F)"</formula>
    </cfRule>
    <cfRule type="cellIs" dxfId="486" priority="7839" operator="equal">
      <formula>"ALTO (RC/F)"</formula>
    </cfRule>
    <cfRule type="cellIs" dxfId="485" priority="7840" operator="equal">
      <formula>"MODERADO (RC/F)"</formula>
    </cfRule>
    <cfRule type="cellIs" dxfId="484" priority="7844" operator="equal">
      <formula>"DEBIL"</formula>
    </cfRule>
    <cfRule type="cellIs" dxfId="483" priority="7842" operator="equal">
      <formula>"FUERTE"</formula>
    </cfRule>
    <cfRule type="cellIs" dxfId="482" priority="7841" operator="equal">
      <formula>"EXTREMO"</formula>
    </cfRule>
  </conditionalFormatting>
  <conditionalFormatting sqref="AN59:AT60 AN61:AS62 AU60:AV60">
    <cfRule type="cellIs" dxfId="481" priority="1593" operator="equal">
      <formula>"EXTREMO (RC/F)"</formula>
    </cfRule>
    <cfRule type="cellIs" dxfId="480" priority="1595" operator="equal">
      <formula>"MODERADO (RC/F)"</formula>
    </cfRule>
    <cfRule type="cellIs" dxfId="479" priority="1599" operator="equal">
      <formula>"DEBIL"</formula>
    </cfRule>
    <cfRule type="cellIs" dxfId="478" priority="1598" operator="equal">
      <formula>"MODERADO"</formula>
    </cfRule>
    <cfRule type="cellIs" dxfId="477" priority="1597" operator="equal">
      <formula>"FUERTE"</formula>
    </cfRule>
    <cfRule type="cellIs" dxfId="476" priority="1596" operator="equal">
      <formula>"EXTREMO"</formula>
    </cfRule>
  </conditionalFormatting>
  <conditionalFormatting sqref="AN59:AT60 AU60:AV60 AN61:AS62 Q59:X60">
    <cfRule type="cellIs" dxfId="475" priority="1617" operator="equal">
      <formula>#REF!</formula>
    </cfRule>
  </conditionalFormatting>
  <conditionalFormatting sqref="AN59:AT60 AU60:AV60 AN61:AS62">
    <cfRule type="cellIs" dxfId="474" priority="1613" operator="equal">
      <formula>#REF!</formula>
    </cfRule>
    <cfRule type="cellIs" dxfId="473" priority="1615" operator="equal">
      <formula>#REF!</formula>
    </cfRule>
    <cfRule type="cellIs" dxfId="472" priority="1594" operator="equal">
      <formula>"ALTO (RC/F)"</formula>
    </cfRule>
    <cfRule type="cellIs" dxfId="471" priority="1616" operator="equal">
      <formula>#REF!</formula>
    </cfRule>
  </conditionalFormatting>
  <conditionalFormatting sqref="AO11:AP12 AM12:AM13 AP13 AK11:AK12 Y12 AA12 AC12 AE12 AG12 AI12">
    <cfRule type="cellIs" dxfId="470" priority="807" operator="equal">
      <formula>#REF!</formula>
    </cfRule>
  </conditionalFormatting>
  <conditionalFormatting sqref="AO11:AP12 AM12:AM13 AP13">
    <cfRule type="cellIs" dxfId="469" priority="806" operator="equal">
      <formula>#REF!</formula>
    </cfRule>
  </conditionalFormatting>
  <conditionalFormatting sqref="AO11:AP17 Q14:Q30 T24:U24 AK11:AK26 AE12:AE24 AM12:AM24 Y12:Y26 AA12:AA26 AC12:AC26 AG12:AG26 AI12:AI26 AN18:AV18 AN19:AQ24 AR19:AR26 AS21:AV21 AS24:AV24">
    <cfRule type="cellIs" dxfId="468" priority="595" operator="equal">
      <formula>#REF!</formula>
    </cfRule>
    <cfRule type="cellIs" dxfId="467" priority="604" operator="equal">
      <formula>#REF!</formula>
    </cfRule>
  </conditionalFormatting>
  <conditionalFormatting sqref="AO11:AP17 Q18:Q26 T24:U24 AK11:AK26 AE12:AE24 AM12:AM24 Y12:Y26 AA12:AA26 AC12:AC26 AG12:AG26 AI12:AI26 AN18:AV18 AN19:AQ24 AR19:AR26 AS21:AV21 AS24:AV24">
    <cfRule type="cellIs" dxfId="466" priority="607" operator="equal">
      <formula>#REF!</formula>
    </cfRule>
  </conditionalFormatting>
  <conditionalFormatting sqref="AO11:AP17 AK11:AK26 AE12:AE24 AM12:AM24 Y12:Y26 AA12:AA26 AC12:AC26 AG12:AG26 AI12:AI26 AN18:AV18 Q18:Q26 AN19:AQ24 AR19:AR26 AS21:AV21 AS24:AV24">
    <cfRule type="cellIs" dxfId="465" priority="588" operator="equal">
      <formula>#REF!</formula>
    </cfRule>
    <cfRule type="cellIs" dxfId="464" priority="589" operator="equal">
      <formula>#REF!</formula>
    </cfRule>
  </conditionalFormatting>
  <conditionalFormatting sqref="AO13:AP17 Q18:Q26 T24:U24">
    <cfRule type="cellIs" dxfId="463" priority="593" operator="equal">
      <formula>#REF!</formula>
    </cfRule>
    <cfRule type="cellIs" dxfId="462" priority="592" operator="equal">
      <formula>#REF!</formula>
    </cfRule>
    <cfRule type="cellIs" dxfId="461" priority="591" operator="equal">
      <formula>#REF!</formula>
    </cfRule>
    <cfRule type="cellIs" dxfId="460" priority="590" operator="equal">
      <formula>#REF!</formula>
    </cfRule>
    <cfRule type="cellIs" dxfId="459" priority="594" operator="equal">
      <formula>#REF!</formula>
    </cfRule>
    <cfRule type="cellIs" dxfId="458" priority="609" operator="equal">
      <formula>#REF!</formula>
    </cfRule>
    <cfRule type="cellIs" dxfId="457" priority="603" operator="equal">
      <formula>#REF!</formula>
    </cfRule>
    <cfRule type="cellIs" dxfId="456" priority="608" operator="equal">
      <formula>#REF!</formula>
    </cfRule>
    <cfRule type="cellIs" dxfId="455" priority="605" operator="equal">
      <formula>#REF!</formula>
    </cfRule>
    <cfRule type="cellIs" dxfId="454" priority="610" operator="equal">
      <formula>#REF!</formula>
    </cfRule>
    <cfRule type="cellIs" dxfId="453" priority="596" operator="equal">
      <formula>#REF!</formula>
    </cfRule>
    <cfRule type="cellIs" dxfId="452" priority="597" operator="equal">
      <formula>#REF!</formula>
    </cfRule>
    <cfRule type="cellIs" dxfId="451" priority="598" operator="equal">
      <formula>#REF!</formula>
    </cfRule>
    <cfRule type="cellIs" dxfId="450" priority="599" operator="equal">
      <formula>#REF!</formula>
    </cfRule>
    <cfRule type="cellIs" dxfId="449" priority="600" operator="equal">
      <formula>#REF!</formula>
    </cfRule>
    <cfRule type="cellIs" dxfId="448" priority="601" operator="equal">
      <formula>#REF!</formula>
    </cfRule>
    <cfRule type="cellIs" dxfId="447" priority="602" operator="equal">
      <formula>#REF!</formula>
    </cfRule>
    <cfRule type="cellIs" dxfId="446" priority="606" operator="equal">
      <formula>#REF!</formula>
    </cfRule>
    <cfRule type="cellIs" dxfId="445" priority="612" operator="equal">
      <formula>#REF!</formula>
    </cfRule>
    <cfRule type="cellIs" dxfId="444" priority="611" operator="equal">
      <formula>#REF!</formula>
    </cfRule>
  </conditionalFormatting>
  <conditionalFormatting sqref="AO31:AP32 Y32 AA32 AC32 AE32 AG32 AI32 AK32 AM32 AO45:AP48 Y45:Y56 AA45:AA56 AC45:AC56 AE45:AE56 AG45:AG56 AI45:AI56 AK45:AK56 AM45:AM56 S47:S48 Q49:X56 AN49:AV56">
    <cfRule type="cellIs" dxfId="443" priority="1246" operator="equal">
      <formula>#REF!</formula>
    </cfRule>
    <cfRule type="cellIs" dxfId="442" priority="1248" operator="equal">
      <formula>#REF!</formula>
    </cfRule>
    <cfRule type="cellIs" dxfId="441" priority="1247" operator="equal">
      <formula>#REF!</formula>
    </cfRule>
    <cfRule type="cellIs" dxfId="440" priority="1239" operator="equal">
      <formula>#REF!</formula>
    </cfRule>
    <cfRule type="cellIs" dxfId="439" priority="1233" operator="equal">
      <formula>#REF!</formula>
    </cfRule>
    <cfRule type="cellIs" dxfId="438" priority="1234" operator="equal">
      <formula>#REF!</formula>
    </cfRule>
    <cfRule type="cellIs" dxfId="437" priority="1235" operator="equal">
      <formula>#REF!</formula>
    </cfRule>
    <cfRule type="cellIs" dxfId="436" priority="1236" operator="equal">
      <formula>#REF!</formula>
    </cfRule>
    <cfRule type="cellIs" dxfId="435" priority="1237" operator="equal">
      <formula>#REF!</formula>
    </cfRule>
    <cfRule type="cellIs" dxfId="434" priority="1238" operator="equal">
      <formula>#REF!</formula>
    </cfRule>
    <cfRule type="cellIs" dxfId="433" priority="1241" operator="equal">
      <formula>#REF!</formula>
    </cfRule>
    <cfRule type="cellIs" dxfId="432" priority="1242" operator="equal">
      <formula>#REF!</formula>
    </cfRule>
    <cfRule type="cellIs" dxfId="431" priority="1243" operator="equal">
      <formula>#REF!</formula>
    </cfRule>
    <cfRule type="cellIs" dxfId="430" priority="1244" operator="equal">
      <formula>#REF!</formula>
    </cfRule>
    <cfRule type="cellIs" dxfId="429" priority="1230" operator="equal">
      <formula>#REF!</formula>
    </cfRule>
    <cfRule type="cellIs" dxfId="428" priority="1232" operator="equal">
      <formula>#REF!</formula>
    </cfRule>
    <cfRule type="cellIs" dxfId="427" priority="1245" operator="equal">
      <formula>#REF!</formula>
    </cfRule>
  </conditionalFormatting>
  <conditionalFormatting sqref="AO31:AP36 Y32:Y56 AA32:AA56 AC32:AC56 AE32:AE56 AG32:AG56 AI32:AI56 AK32:AK56 AM32:AM56 S35:S36 AN37:AV44 Q37:X46">
    <cfRule type="cellIs" dxfId="426" priority="1013" operator="equal">
      <formula>#REF!</formula>
    </cfRule>
    <cfRule type="cellIs" dxfId="425" priority="1019" operator="equal">
      <formula>#REF!</formula>
    </cfRule>
    <cfRule type="cellIs" dxfId="424" priority="1028" operator="equal">
      <formula>#REF!</formula>
    </cfRule>
    <cfRule type="cellIs" dxfId="423" priority="1031" operator="equal">
      <formula>#REF!</formula>
    </cfRule>
  </conditionalFormatting>
  <conditionalFormatting sqref="AO31:AP36 AM32:AM56 S35:S36 AN37:AV44 Q37:X46 Y32:Y56 AA32:AA56 AC32:AC56 AE32:AE56 AG32:AG56 AI32:AI56 AK32:AK56">
    <cfRule type="cellIs" dxfId="422" priority="1012" operator="equal">
      <formula>#REF!</formula>
    </cfRule>
  </conditionalFormatting>
  <conditionalFormatting sqref="AO31:AP36 AM32:AM56 S35:S36 AN37:AV44 Q37:X46">
    <cfRule type="cellIs" dxfId="421" priority="1008" operator="equal">
      <formula>"FUERTE"</formula>
    </cfRule>
    <cfRule type="cellIs" dxfId="420" priority="1009" operator="equal">
      <formula>"MODERADO"</formula>
    </cfRule>
    <cfRule type="cellIs" dxfId="419" priority="1010" operator="equal">
      <formula>"DEBIL"</formula>
    </cfRule>
    <cfRule type="cellIs" dxfId="418" priority="1004" operator="equal">
      <formula>"EXTREMO (RC/F)"</formula>
    </cfRule>
    <cfRule type="cellIs" dxfId="417" priority="1011" operator="equal">
      <formula>#REF!</formula>
    </cfRule>
    <cfRule type="cellIs" dxfId="416" priority="1005" operator="equal">
      <formula>"ALTO (RC/F)"</formula>
    </cfRule>
    <cfRule type="cellIs" dxfId="415" priority="1006" operator="equal">
      <formula>"MODERADO (RC/F)"</formula>
    </cfRule>
    <cfRule type="cellIs" dxfId="414" priority="1007" operator="equal">
      <formula>"EXTREMO"</formula>
    </cfRule>
  </conditionalFormatting>
  <conditionalFormatting sqref="AO33:AP36 Y33:Y44 AA33:AA44 AC33:AC44 AE33:AE44 AG33:AG44 AI33:AI44 AK33:AK44 AM33:AM44 S35:S36 Q37:X44 AN37:AV44">
    <cfRule type="cellIs" dxfId="413" priority="1023" operator="equal">
      <formula>#REF!</formula>
    </cfRule>
    <cfRule type="cellIs" dxfId="412" priority="1017" operator="equal">
      <formula>#REF!</formula>
    </cfRule>
    <cfRule type="cellIs" dxfId="411" priority="1016" operator="equal">
      <formula>#REF!</formula>
    </cfRule>
    <cfRule type="cellIs" dxfId="410" priority="1015" operator="equal">
      <formula>#REF!</formula>
    </cfRule>
    <cfRule type="cellIs" dxfId="409" priority="1022" operator="equal">
      <formula>#REF!</formula>
    </cfRule>
    <cfRule type="cellIs" dxfId="408" priority="1021" operator="equal">
      <formula>#REF!</formula>
    </cfRule>
    <cfRule type="cellIs" dxfId="407" priority="1020" operator="equal">
      <formula>#REF!</formula>
    </cfRule>
    <cfRule type="cellIs" dxfId="406" priority="1018" operator="equal">
      <formula>#REF!</formula>
    </cfRule>
    <cfRule type="cellIs" dxfId="405" priority="1014" operator="equal">
      <formula>#REF!</formula>
    </cfRule>
    <cfRule type="cellIs" dxfId="404" priority="1036" operator="equal">
      <formula>#REF!</formula>
    </cfRule>
    <cfRule type="cellIs" dxfId="403" priority="1035" operator="equal">
      <formula>#REF!</formula>
    </cfRule>
    <cfRule type="cellIs" dxfId="402" priority="1034" operator="equal">
      <formula>#REF!</formula>
    </cfRule>
    <cfRule type="cellIs" dxfId="401" priority="1033" operator="equal">
      <formula>#REF!</formula>
    </cfRule>
    <cfRule type="cellIs" dxfId="400" priority="1032" operator="equal">
      <formula>#REF!</formula>
    </cfRule>
    <cfRule type="cellIs" dxfId="399" priority="1030" operator="equal">
      <formula>#REF!</formula>
    </cfRule>
    <cfRule type="cellIs" dxfId="398" priority="1029" operator="equal">
      <formula>#REF!</formula>
    </cfRule>
    <cfRule type="cellIs" dxfId="397" priority="1027" operator="equal">
      <formula>#REF!</formula>
    </cfRule>
    <cfRule type="cellIs" dxfId="396" priority="1026" operator="equal">
      <formula>#REF!</formula>
    </cfRule>
    <cfRule type="cellIs" dxfId="395" priority="1025" operator="equal">
      <formula>#REF!</formula>
    </cfRule>
    <cfRule type="cellIs" dxfId="394" priority="1024" operator="equal">
      <formula>#REF!</formula>
    </cfRule>
  </conditionalFormatting>
  <conditionalFormatting sqref="AO45:AP48 S47:S48 Q49:X56 AN49:AV56 AO31:AP32 Y32 AA32 AC32 AE32 AG32 AI32 AK32 AM32 Y45:Y56 AA45:AA56 AC45:AC56 AE45:AE56 AG45:AG56 AI45:AI56 AK45:AK56 AM45:AM56">
    <cfRule type="cellIs" dxfId="393" priority="1229" operator="equal">
      <formula>#REF!</formula>
    </cfRule>
  </conditionalFormatting>
  <conditionalFormatting sqref="AO45:AP48 S47:S48 Q49:X56 AN49:AV56">
    <cfRule type="cellIs" dxfId="392" priority="1228" operator="equal">
      <formula>#REF!</formula>
    </cfRule>
    <cfRule type="cellIs" dxfId="391" priority="1227" operator="equal">
      <formula>#REF!</formula>
    </cfRule>
    <cfRule type="cellIs" dxfId="390" priority="1226" operator="equal">
      <formula>#REF!</formula>
    </cfRule>
  </conditionalFormatting>
  <conditionalFormatting sqref="AO45:AP48 S47:S48 AN49:AV56 Q49:X60">
    <cfRule type="cellIs" dxfId="389" priority="1218" operator="equal">
      <formula>"MODERADO (RC/F)"</formula>
    </cfRule>
    <cfRule type="cellIs" dxfId="388" priority="1219" operator="equal">
      <formula>"EXTREMO"</formula>
    </cfRule>
    <cfRule type="cellIs" dxfId="387" priority="1220" operator="equal">
      <formula>"FUERTE"</formula>
    </cfRule>
    <cfRule type="cellIs" dxfId="386" priority="1221" operator="equal">
      <formula>"MODERADO"</formula>
    </cfRule>
    <cfRule type="cellIs" dxfId="385" priority="1223" operator="equal">
      <formula>#REF!</formula>
    </cfRule>
    <cfRule type="cellIs" dxfId="384" priority="1225" operator="equal">
      <formula>#REF!</formula>
    </cfRule>
    <cfRule type="cellIs" dxfId="383" priority="1224" operator="equal">
      <formula>#REF!</formula>
    </cfRule>
    <cfRule type="cellIs" dxfId="382" priority="1216" operator="equal">
      <formula>"EXTREMO (RC/F)"</formula>
    </cfRule>
    <cfRule type="cellIs" dxfId="381" priority="1217" operator="equal">
      <formula>"ALTO (RC/F)"</formula>
    </cfRule>
    <cfRule type="cellIs" dxfId="380" priority="1222" operator="equal">
      <formula>"DEBIL"</formula>
    </cfRule>
  </conditionalFormatting>
  <conditionalFormatting sqref="AO57:AP62 Y58:Y79 AA58:AA79 AC58:AC79 AE58:AE79 AG58:AG79 AI58:AI79 AK58:AK79 AM58:AM79 S61:S62 AN63:AV70 Q63:X72">
    <cfRule type="cellIs" dxfId="379" priority="1437" operator="equal">
      <formula>#REF!</formula>
    </cfRule>
    <cfRule type="cellIs" dxfId="378" priority="1452" operator="equal">
      <formula>#REF!</formula>
    </cfRule>
    <cfRule type="cellIs" dxfId="377" priority="1455" operator="equal">
      <formula>#REF!</formula>
    </cfRule>
    <cfRule type="cellIs" dxfId="376" priority="1443" operator="equal">
      <formula>#REF!</formula>
    </cfRule>
  </conditionalFormatting>
  <conditionalFormatting sqref="AO57:AP62 AM58:AM79 S61:S62 AN63:AV70 Q63:X72 Y58:Y79 AA58:AA79 AC58:AC79 AE58:AE79 AG58:AG79 AI58:AI79 AK58:AK79">
    <cfRule type="cellIs" dxfId="375" priority="1436" operator="equal">
      <formula>#REF!</formula>
    </cfRule>
  </conditionalFormatting>
  <conditionalFormatting sqref="AO57:AP62 AM58:AM79 S61:S62 AN63:AV70 Q63:X72">
    <cfRule type="cellIs" dxfId="374" priority="1429" operator="equal">
      <formula>"ALTO (RC/F)"</formula>
    </cfRule>
    <cfRule type="cellIs" dxfId="373" priority="1428" operator="equal">
      <formula>"EXTREMO (RC/F)"</formula>
    </cfRule>
    <cfRule type="cellIs" dxfId="372" priority="1435" operator="equal">
      <formula>#REF!</formula>
    </cfRule>
    <cfRule type="cellIs" dxfId="371" priority="1433" operator="equal">
      <formula>"MODERADO"</formula>
    </cfRule>
    <cfRule type="cellIs" dxfId="370" priority="1434" operator="equal">
      <formula>"DEBIL"</formula>
    </cfRule>
    <cfRule type="cellIs" dxfId="369" priority="1431" operator="equal">
      <formula>"EXTREMO"</formula>
    </cfRule>
    <cfRule type="cellIs" dxfId="368" priority="1430" operator="equal">
      <formula>"MODERADO (RC/F)"</formula>
    </cfRule>
    <cfRule type="cellIs" dxfId="367" priority="1432" operator="equal">
      <formula>"FUERTE"</formula>
    </cfRule>
  </conditionalFormatting>
  <conditionalFormatting sqref="AO59:AP62 Y59:Y70 AA59:AA70 AC59:AC70 AE59:AE70 AG59:AG70 AI59:AI70 AK59:AK70 AM59:AM70 S61:S62 Q63:X70 AN63:AV70">
    <cfRule type="cellIs" dxfId="366" priority="1456" operator="equal">
      <formula>#REF!</formula>
    </cfRule>
    <cfRule type="cellIs" dxfId="365" priority="1457" operator="equal">
      <formula>#REF!</formula>
    </cfRule>
    <cfRule type="cellIs" dxfId="364" priority="1439" operator="equal">
      <formula>#REF!</formula>
    </cfRule>
    <cfRule type="cellIs" dxfId="363" priority="1460" operator="equal">
      <formula>#REF!</formula>
    </cfRule>
    <cfRule type="cellIs" dxfId="362" priority="1438" operator="equal">
      <formula>#REF!</formula>
    </cfRule>
    <cfRule type="cellIs" dxfId="361" priority="1459" operator="equal">
      <formula>#REF!</formula>
    </cfRule>
    <cfRule type="cellIs" dxfId="360" priority="1440" operator="equal">
      <formula>#REF!</formula>
    </cfRule>
    <cfRule type="cellIs" dxfId="359" priority="1458" operator="equal">
      <formula>#REF!</formula>
    </cfRule>
    <cfRule type="cellIs" dxfId="358" priority="1441" operator="equal">
      <formula>#REF!</formula>
    </cfRule>
    <cfRule type="cellIs" dxfId="357" priority="1442" operator="equal">
      <formula>#REF!</formula>
    </cfRule>
    <cfRule type="cellIs" dxfId="356" priority="1444" operator="equal">
      <formula>#REF!</formula>
    </cfRule>
    <cfRule type="cellIs" dxfId="355" priority="1445" operator="equal">
      <formula>#REF!</formula>
    </cfRule>
    <cfRule type="cellIs" dxfId="354" priority="1446" operator="equal">
      <formula>#REF!</formula>
    </cfRule>
    <cfRule type="cellIs" dxfId="353" priority="1447" operator="equal">
      <formula>#REF!</formula>
    </cfRule>
    <cfRule type="cellIs" dxfId="352" priority="1448" operator="equal">
      <formula>#REF!</formula>
    </cfRule>
    <cfRule type="cellIs" dxfId="351" priority="1450" operator="equal">
      <formula>#REF!</formula>
    </cfRule>
    <cfRule type="cellIs" dxfId="350" priority="1451" operator="equal">
      <formula>#REF!</formula>
    </cfRule>
    <cfRule type="cellIs" dxfId="349" priority="1453" operator="equal">
      <formula>#REF!</formula>
    </cfRule>
    <cfRule type="cellIs" dxfId="348" priority="1454" operator="equal">
      <formula>#REF!</formula>
    </cfRule>
    <cfRule type="cellIs" dxfId="347" priority="1449" operator="equal">
      <formula>#REF!</formula>
    </cfRule>
  </conditionalFormatting>
  <conditionalFormatting sqref="AO13:AT13 AN14:AV14 AN15:AR17 Q12:W12 P11 W11 Q11:Q12 S11:V12 W13">
    <cfRule type="cellIs" dxfId="346" priority="767" operator="equal">
      <formula>#REF!</formula>
    </cfRule>
  </conditionalFormatting>
  <conditionalFormatting sqref="AR31:AR32">
    <cfRule type="cellIs" dxfId="345" priority="29" operator="equal">
      <formula>#REF!</formula>
    </cfRule>
    <cfRule type="cellIs" dxfId="344" priority="28" operator="equal">
      <formula>#REF!</formula>
    </cfRule>
    <cfRule type="cellIs" dxfId="343" priority="4" operator="equal">
      <formula>"EXTREMO"</formula>
    </cfRule>
    <cfRule type="cellIs" dxfId="342" priority="27" operator="equal">
      <formula>#REF!</formula>
    </cfRule>
    <cfRule type="cellIs" dxfId="341" priority="26" operator="equal">
      <formula>#REF!</formula>
    </cfRule>
    <cfRule type="cellIs" dxfId="340" priority="25" operator="equal">
      <formula>#REF!</formula>
    </cfRule>
    <cfRule type="cellIs" dxfId="339" priority="23" operator="equal">
      <formula>#REF!</formula>
    </cfRule>
    <cfRule type="cellIs" dxfId="338" priority="22" operator="equal">
      <formula>#REF!</formula>
    </cfRule>
    <cfRule type="cellIs" dxfId="337" priority="21" operator="equal">
      <formula>#REF!</formula>
    </cfRule>
    <cfRule type="cellIs" dxfId="336" priority="7" operator="equal">
      <formula>"DEBIL"</formula>
    </cfRule>
    <cfRule type="cellIs" dxfId="335" priority="8" operator="equal">
      <formula>#REF!</formula>
    </cfRule>
    <cfRule type="cellIs" dxfId="334" priority="9" operator="equal">
      <formula>#REF!</formula>
    </cfRule>
    <cfRule type="cellIs" dxfId="333" priority="20" operator="equal">
      <formula>#REF!</formula>
    </cfRule>
    <cfRule type="cellIs" dxfId="332" priority="19" operator="equal">
      <formula>#REF!</formula>
    </cfRule>
    <cfRule type="cellIs" dxfId="331" priority="18" operator="equal">
      <formula>#REF!</formula>
    </cfRule>
    <cfRule type="cellIs" dxfId="330" priority="17" operator="equal">
      <formula>#REF!</formula>
    </cfRule>
    <cfRule type="cellIs" dxfId="329" priority="16" operator="equal">
      <formula>#REF!</formula>
    </cfRule>
    <cfRule type="cellIs" dxfId="328" priority="15" operator="equal">
      <formula>#REF!</formula>
    </cfRule>
    <cfRule type="cellIs" dxfId="327" priority="14" operator="equal">
      <formula>#REF!</formula>
    </cfRule>
    <cfRule type="cellIs" dxfId="326" priority="11" operator="equal">
      <formula>#REF!</formula>
    </cfRule>
    <cfRule type="cellIs" dxfId="325" priority="2" operator="equal">
      <formula>"ALTO (RC/F)"</formula>
    </cfRule>
    <cfRule type="cellIs" dxfId="324" priority="3" operator="equal">
      <formula>"MODERADO (RC/F)"</formula>
    </cfRule>
    <cfRule type="cellIs" dxfId="323" priority="10" operator="equal">
      <formula>#REF!</formula>
    </cfRule>
    <cfRule type="cellIs" dxfId="322" priority="24" operator="equal">
      <formula>#REF!</formula>
    </cfRule>
    <cfRule type="cellIs" dxfId="321" priority="5" operator="equal">
      <formula>"FUERTE"</formula>
    </cfRule>
    <cfRule type="cellIs" dxfId="320" priority="6" operator="equal">
      <formula>"MODERADO"</formula>
    </cfRule>
    <cfRule type="cellIs" dxfId="319" priority="1" operator="equal">
      <formula>"EXTREMO (RC/F)"</formula>
    </cfRule>
    <cfRule type="cellIs" dxfId="318" priority="33" operator="equal">
      <formula>#REF!</formula>
    </cfRule>
    <cfRule type="cellIs" dxfId="317" priority="32" operator="equal">
      <formula>#REF!</formula>
    </cfRule>
    <cfRule type="cellIs" dxfId="316" priority="31" operator="equal">
      <formula>#REF!</formula>
    </cfRule>
    <cfRule type="cellIs" dxfId="315" priority="30" operator="equal">
      <formula>#REF!</formula>
    </cfRule>
    <cfRule type="cellIs" dxfId="314" priority="13" operator="equal">
      <formula>#REF!</formula>
    </cfRule>
    <cfRule type="cellIs" dxfId="313" priority="12" operator="equal">
      <formula>#REF!</formula>
    </cfRule>
  </conditionalFormatting>
  <conditionalFormatting sqref="AW11 AW13:AW14 AW18 AW21 AW24 AW27 AW31 AW33:AW34">
    <cfRule type="cellIs" dxfId="312" priority="744" operator="equal">
      <formula>"MUY BAJA"</formula>
    </cfRule>
    <cfRule type="cellIs" dxfId="311" priority="743" operator="equal">
      <formula>"BAJA"</formula>
    </cfRule>
    <cfRule type="cellIs" dxfId="310" priority="742" operator="equal">
      <formula>"MEDIA"</formula>
    </cfRule>
    <cfRule type="cellIs" dxfId="309" priority="740" operator="equal">
      <formula>"MUY ALTA"</formula>
    </cfRule>
    <cfRule type="cellIs" dxfId="308" priority="741" operator="equal">
      <formula>"ALTA"</formula>
    </cfRule>
  </conditionalFormatting>
  <conditionalFormatting sqref="AW37:AW46">
    <cfRule type="cellIs" dxfId="307" priority="1164" operator="equal">
      <formula>"MUY ALTA"</formula>
    </cfRule>
    <cfRule type="cellIs" dxfId="306" priority="1165" operator="equal">
      <formula>"ALTA"</formula>
    </cfRule>
    <cfRule type="cellIs" dxfId="305" priority="1167" operator="equal">
      <formula>"BAJA"</formula>
    </cfRule>
    <cfRule type="cellIs" dxfId="304" priority="1166" operator="equal">
      <formula>"MEDIA"</formula>
    </cfRule>
    <cfRule type="cellIs" dxfId="303" priority="1168" operator="equal">
      <formula>"MUY BAJA"</formula>
    </cfRule>
  </conditionalFormatting>
  <conditionalFormatting sqref="AW49:AW60">
    <cfRule type="cellIs" dxfId="302" priority="1376" operator="equal">
      <formula>"MUY ALTA"</formula>
    </cfRule>
    <cfRule type="cellIs" dxfId="301" priority="1377" operator="equal">
      <formula>"ALTA"</formula>
    </cfRule>
    <cfRule type="cellIs" dxfId="300" priority="1378" operator="equal">
      <formula>"MEDIA"</formula>
    </cfRule>
    <cfRule type="cellIs" dxfId="299" priority="1379" operator="equal">
      <formula>"BAJA"</formula>
    </cfRule>
    <cfRule type="cellIs" dxfId="298" priority="1380" operator="equal">
      <formula>"MUY BAJA"</formula>
    </cfRule>
  </conditionalFormatting>
  <conditionalFormatting sqref="AW63:AW72">
    <cfRule type="cellIs" dxfId="297" priority="1591" operator="equal">
      <formula>"BAJA"</formula>
    </cfRule>
    <cfRule type="cellIs" dxfId="296" priority="1589" operator="equal">
      <formula>"ALTA"</formula>
    </cfRule>
    <cfRule type="cellIs" dxfId="295" priority="1590" operator="equal">
      <formula>"MEDIA"</formula>
    </cfRule>
    <cfRule type="cellIs" dxfId="294" priority="1588" operator="equal">
      <formula>"MUY ALTA"</formula>
    </cfRule>
    <cfRule type="cellIs" dxfId="293" priority="1592" operator="equal">
      <formula>"MUY BAJA"</formula>
    </cfRule>
  </conditionalFormatting>
  <conditionalFormatting sqref="AW75:AW79">
    <cfRule type="cellIs" dxfId="292" priority="7837" operator="equal">
      <formula>"MUY BAJA"</formula>
    </cfRule>
    <cfRule type="cellIs" dxfId="291" priority="7836" operator="equal">
      <formula>"BAJA"</formula>
    </cfRule>
    <cfRule type="cellIs" dxfId="290" priority="7835" operator="equal">
      <formula>"MEDIA"</formula>
    </cfRule>
    <cfRule type="cellIs" dxfId="289" priority="7834" operator="equal">
      <formula>"ALTA"</formula>
    </cfRule>
    <cfRule type="cellIs" dxfId="288" priority="7833" operator="equal">
      <formula>"MUY ALTA"</formula>
    </cfRule>
  </conditionalFormatting>
  <conditionalFormatting sqref="AX11">
    <cfRule type="cellIs" dxfId="287" priority="385" operator="equal">
      <formula>"MAYOR"</formula>
    </cfRule>
    <cfRule type="cellIs" dxfId="286" priority="384" operator="equal">
      <formula>"CATASTRÓFICO"</formula>
    </cfRule>
    <cfRule type="cellIs" dxfId="285" priority="383" operator="equal">
      <formula>"MODERADO (RC-F)"</formula>
    </cfRule>
    <cfRule type="cellIs" dxfId="284" priority="382" operator="equal">
      <formula>"MAYOR (RC-F)"</formula>
    </cfRule>
    <cfRule type="cellIs" dxfId="283" priority="389" operator="equal">
      <formula>#REF!</formula>
    </cfRule>
    <cfRule type="cellIs" dxfId="282" priority="381" operator="equal">
      <formula>"CATASTRÓFICO (RC-F)"</formula>
    </cfRule>
    <cfRule type="cellIs" dxfId="281" priority="388" operator="equal">
      <formula>"LEVE"</formula>
    </cfRule>
    <cfRule type="cellIs" dxfId="280" priority="387" operator="equal">
      <formula>"MENOR"</formula>
    </cfRule>
  </conditionalFormatting>
  <conditionalFormatting sqref="AX13:AX14 AX18 AX21 AX24 AX27 AX31 AX33:AX34">
    <cfRule type="cellIs" dxfId="279" priority="736" operator="equal">
      <formula>"MAYOR"</formula>
    </cfRule>
    <cfRule type="cellIs" dxfId="278" priority="739" operator="equal">
      <formula>"LEVE"</formula>
    </cfRule>
    <cfRule type="cellIs" dxfId="277" priority="735" operator="equal">
      <formula>"CATASTROFICO"</formula>
    </cfRule>
    <cfRule type="cellIs" dxfId="276" priority="738" operator="equal">
      <formula>"MENOR"</formula>
    </cfRule>
  </conditionalFormatting>
  <conditionalFormatting sqref="AX33:AX34">
    <cfRule type="cellIs" dxfId="275" priority="1075" operator="equal">
      <formula>"MODERADO"</formula>
    </cfRule>
  </conditionalFormatting>
  <conditionalFormatting sqref="AX37:AX46">
    <cfRule type="cellIs" dxfId="274" priority="1163" operator="equal">
      <formula>"LEVE"</formula>
    </cfRule>
    <cfRule type="cellIs" dxfId="273" priority="1162" operator="equal">
      <formula>"MENOR"</formula>
    </cfRule>
    <cfRule type="cellIs" dxfId="272" priority="1160" operator="equal">
      <formula>"MAYOR"</formula>
    </cfRule>
    <cfRule type="cellIs" dxfId="271" priority="1159" operator="equal">
      <formula>"CATASTROFICO"</formula>
    </cfRule>
    <cfRule type="cellIs" dxfId="270" priority="1161" operator="equal">
      <formula>"MODERADO"</formula>
    </cfRule>
  </conditionalFormatting>
  <conditionalFormatting sqref="AX49:AX56">
    <cfRule type="cellIs" dxfId="269" priority="1373" operator="equal">
      <formula>"MODERADO"</formula>
    </cfRule>
  </conditionalFormatting>
  <conditionalFormatting sqref="AX49:AX60">
    <cfRule type="cellIs" dxfId="268" priority="1375" operator="equal">
      <formula>"LEVE"</formula>
    </cfRule>
    <cfRule type="cellIs" dxfId="267" priority="1374" operator="equal">
      <formula>"MENOR"</formula>
    </cfRule>
    <cfRule type="cellIs" dxfId="266" priority="1372" operator="equal">
      <formula>"MAYOR"</formula>
    </cfRule>
    <cfRule type="cellIs" dxfId="265" priority="1371" operator="equal">
      <formula>"CATASTROFICO"</formula>
    </cfRule>
  </conditionalFormatting>
  <conditionalFormatting sqref="AX63:AX70">
    <cfRule type="cellIs" dxfId="264" priority="1585" operator="equal">
      <formula>"MODERADO"</formula>
    </cfRule>
  </conditionalFormatting>
  <conditionalFormatting sqref="AX63:AX72">
    <cfRule type="cellIs" dxfId="263" priority="1583" operator="equal">
      <formula>"CATASTROFICO"</formula>
    </cfRule>
    <cfRule type="cellIs" dxfId="262" priority="1584" operator="equal">
      <formula>"MAYOR"</formula>
    </cfRule>
    <cfRule type="cellIs" dxfId="261" priority="1587" operator="equal">
      <formula>"LEVE"</formula>
    </cfRule>
    <cfRule type="cellIs" dxfId="260" priority="1586" operator="equal">
      <formula>"MENOR"</formula>
    </cfRule>
  </conditionalFormatting>
  <conditionalFormatting sqref="AX75:AX79">
    <cfRule type="cellIs" dxfId="259" priority="7832" operator="equal">
      <formula>"LEVE"</formula>
    </cfRule>
    <cfRule type="cellIs" dxfId="258" priority="7831" operator="equal">
      <formula>"MENOR"</formula>
    </cfRule>
    <cfRule type="cellIs" dxfId="257" priority="7830" operator="equal">
      <formula>"MODERADO"</formula>
    </cfRule>
    <cfRule type="cellIs" dxfId="256" priority="7829" operator="equal">
      <formula>"MAYOR"</formula>
    </cfRule>
    <cfRule type="cellIs" dxfId="255" priority="7828" operator="equal">
      <formula>"CATASTROFICO"</formula>
    </cfRule>
  </conditionalFormatting>
  <conditionalFormatting sqref="AX11:AY11">
    <cfRule type="cellIs" dxfId="254" priority="386" operator="equal">
      <formula>"MODERADO"</formula>
    </cfRule>
  </conditionalFormatting>
  <conditionalFormatting sqref="AX13:AY14 AX18:AY18 AX21:AY21 AX24:AY24 AX27:AY27 AX31:AY31 AY33:AY55">
    <cfRule type="cellIs" dxfId="253" priority="651" operator="equal">
      <formula>"MODERADO"</formula>
    </cfRule>
  </conditionalFormatting>
  <conditionalFormatting sqref="AX57:AY60">
    <cfRule type="cellIs" dxfId="252" priority="1499" operator="equal">
      <formula>"MODERADO"</formula>
    </cfRule>
  </conditionalFormatting>
  <conditionalFormatting sqref="AX71:AY72">
    <cfRule type="cellIs" dxfId="251" priority="7664" operator="equal">
      <formula>"MODERADO"</formula>
    </cfRule>
  </conditionalFormatting>
  <conditionalFormatting sqref="AY11 AY13:AY14 AY18 AY21 AY24 AY27 AY31 AY33:AY55">
    <cfRule type="cellIs" dxfId="250" priority="710" operator="equal">
      <formula>#REF!</formula>
    </cfRule>
    <cfRule type="cellIs" dxfId="249" priority="944" operator="equal">
      <formula>#REF!</formula>
    </cfRule>
    <cfRule type="cellIs" dxfId="248" priority="649" operator="equal">
      <formula>"EXTREMO"</formula>
    </cfRule>
    <cfRule type="cellIs" dxfId="247" priority="943" operator="equal">
      <formula>#REF!</formula>
    </cfRule>
    <cfRule type="cellIs" dxfId="246" priority="650" operator="equal">
      <formula>"ALTO"</formula>
    </cfRule>
    <cfRule type="cellIs" dxfId="245" priority="652" operator="equal">
      <formula>"BAJO"</formula>
    </cfRule>
    <cfRule type="cellIs" dxfId="244" priority="709" operator="equal">
      <formula>#REF!</formula>
    </cfRule>
    <cfRule type="cellIs" dxfId="243" priority="711" operator="equal">
      <formula>#REF!</formula>
    </cfRule>
    <cfRule type="cellIs" dxfId="242" priority="717" operator="equal">
      <formula>#REF!</formula>
    </cfRule>
    <cfRule type="cellIs" dxfId="241" priority="726" operator="equal">
      <formula>#REF!</formula>
    </cfRule>
    <cfRule type="cellIs" dxfId="240" priority="729" operator="equal">
      <formula>#REF!</formula>
    </cfRule>
    <cfRule type="cellIs" dxfId="239" priority="945" operator="equal">
      <formula>#REF!</formula>
    </cfRule>
    <cfRule type="cellIs" dxfId="238" priority="946" operator="equal">
      <formula>#REF!</formula>
    </cfRule>
    <cfRule type="cellIs" dxfId="237" priority="648" operator="equal">
      <formula>"MODERADO (RC/F)"</formula>
    </cfRule>
    <cfRule type="cellIs" dxfId="236" priority="647" operator="equal">
      <formula>"ALTO (RC/F)"</formula>
    </cfRule>
    <cfRule type="cellIs" dxfId="235" priority="646" operator="equal">
      <formula>"EXTREMO (RC/F)"</formula>
    </cfRule>
    <cfRule type="cellIs" dxfId="234" priority="938" operator="equal">
      <formula>#REF!</formula>
    </cfRule>
    <cfRule type="cellIs" dxfId="233" priority="940" operator="equal">
      <formula>#REF!</formula>
    </cfRule>
    <cfRule type="cellIs" dxfId="232" priority="927" operator="equal">
      <formula>#REF!</formula>
    </cfRule>
    <cfRule type="cellIs" dxfId="231" priority="928" operator="equal">
      <formula>#REF!</formula>
    </cfRule>
    <cfRule type="cellIs" dxfId="230" priority="929" operator="equal">
      <formula>#REF!</formula>
    </cfRule>
    <cfRule type="cellIs" dxfId="229" priority="930" operator="equal">
      <formula>#REF!</formula>
    </cfRule>
    <cfRule type="cellIs" dxfId="228" priority="939" operator="equal">
      <formula>#REF!</formula>
    </cfRule>
    <cfRule type="cellIs" dxfId="227" priority="937" operator="equal">
      <formula>#REF!</formula>
    </cfRule>
    <cfRule type="cellIs" dxfId="226" priority="931" operator="equal">
      <formula>#REF!</formula>
    </cfRule>
    <cfRule type="cellIs" dxfId="225" priority="932" operator="equal">
      <formula>#REF!</formula>
    </cfRule>
    <cfRule type="cellIs" dxfId="224" priority="933" operator="equal">
      <formula>#REF!</formula>
    </cfRule>
    <cfRule type="cellIs" dxfId="223" priority="934" operator="equal">
      <formula>#REF!</formula>
    </cfRule>
    <cfRule type="cellIs" dxfId="222" priority="942" operator="equal">
      <formula>#REF!</formula>
    </cfRule>
    <cfRule type="cellIs" dxfId="221" priority="935" operator="equal">
      <formula>#REF!</formula>
    </cfRule>
    <cfRule type="cellIs" dxfId="220" priority="936" operator="equal">
      <formula>#REF!</formula>
    </cfRule>
    <cfRule type="cellIs" dxfId="219" priority="941" operator="equal">
      <formula>#REF!</formula>
    </cfRule>
  </conditionalFormatting>
  <conditionalFormatting sqref="AY57:AY58 AY71:AY72">
    <cfRule type="cellIs" dxfId="218" priority="7811" operator="equal">
      <formula>#REF!</formula>
    </cfRule>
    <cfRule type="cellIs" dxfId="217" priority="7825" operator="equal">
      <formula>#REF!</formula>
    </cfRule>
    <cfRule type="cellIs" dxfId="216" priority="7805" operator="equal">
      <formula>#REF!</formula>
    </cfRule>
    <cfRule type="cellIs" dxfId="215" priority="7810" operator="equal">
      <formula>#REF!</formula>
    </cfRule>
    <cfRule type="cellIs" dxfId="214" priority="7813" operator="equal">
      <formula>#REF!</formula>
    </cfRule>
    <cfRule type="cellIs" dxfId="213" priority="7814" operator="equal">
      <formula>#REF!</formula>
    </cfRule>
    <cfRule type="cellIs" dxfId="212" priority="7809" operator="equal">
      <formula>#REF!</formula>
    </cfRule>
    <cfRule type="cellIs" dxfId="211" priority="7806" operator="equal">
      <formula>#REF!</formula>
    </cfRule>
    <cfRule type="cellIs" dxfId="210" priority="7815" operator="equal">
      <formula>#REF!</formula>
    </cfRule>
    <cfRule type="cellIs" dxfId="209" priority="7816" operator="equal">
      <formula>#REF!</formula>
    </cfRule>
    <cfRule type="cellIs" dxfId="208" priority="7817" operator="equal">
      <formula>#REF!</formula>
    </cfRule>
    <cfRule type="cellIs" dxfId="207" priority="7818" operator="equal">
      <formula>#REF!</formula>
    </cfRule>
    <cfRule type="cellIs" dxfId="206" priority="7804" operator="equal">
      <formula>#REF!</formula>
    </cfRule>
    <cfRule type="cellIs" dxfId="205" priority="7820" operator="equal">
      <formula>#REF!</formula>
    </cfRule>
    <cfRule type="cellIs" dxfId="204" priority="7822" operator="equal">
      <formula>#REF!</formula>
    </cfRule>
    <cfRule type="cellIs" dxfId="203" priority="7823" operator="equal">
      <formula>#REF!</formula>
    </cfRule>
    <cfRule type="cellIs" dxfId="202" priority="7824" operator="equal">
      <formula>#REF!</formula>
    </cfRule>
    <cfRule type="cellIs" dxfId="201" priority="7827" operator="equal">
      <formula>#REF!</formula>
    </cfRule>
    <cfRule type="cellIs" dxfId="200" priority="7819" operator="equal">
      <formula>#REF!</formula>
    </cfRule>
  </conditionalFormatting>
  <conditionalFormatting sqref="AY57:AY60">
    <cfRule type="cellIs" dxfId="199" priority="1495" operator="equal">
      <formula>"ALTO (RC/F)"</formula>
    </cfRule>
    <cfRule type="cellIs" dxfId="198" priority="1496" operator="equal">
      <formula>"MODERADO (RC/F)"</formula>
    </cfRule>
    <cfRule type="cellIs" dxfId="197" priority="1497" operator="equal">
      <formula>"EXTREMO"</formula>
    </cfRule>
    <cfRule type="cellIs" dxfId="196" priority="1500" operator="equal">
      <formula>"BAJO"</formula>
    </cfRule>
    <cfRule type="cellIs" dxfId="195" priority="1577" operator="equal">
      <formula>#REF!</formula>
    </cfRule>
    <cfRule type="cellIs" dxfId="194" priority="1574" operator="equal">
      <formula>#REF!</formula>
    </cfRule>
    <cfRule type="cellIs" dxfId="193" priority="1498" operator="equal">
      <formula>"ALTO"</formula>
    </cfRule>
    <cfRule type="cellIs" dxfId="192" priority="1494" operator="equal">
      <formula>"EXTREMO (RC/F)"</formula>
    </cfRule>
    <cfRule type="cellIs" dxfId="191" priority="1565" operator="equal">
      <formula>#REF!</formula>
    </cfRule>
    <cfRule type="cellIs" dxfId="190" priority="1559" operator="equal">
      <formula>#REF!</formula>
    </cfRule>
    <cfRule type="cellIs" dxfId="189" priority="1558" operator="equal">
      <formula>#REF!</formula>
    </cfRule>
    <cfRule type="cellIs" dxfId="188" priority="1557" operator="equal">
      <formula>#REF!</formula>
    </cfRule>
  </conditionalFormatting>
  <conditionalFormatting sqref="AY59:AY60">
    <cfRule type="cellIs" dxfId="187" priority="1578" operator="equal">
      <formula>#REF!</formula>
    </cfRule>
    <cfRule type="cellIs" dxfId="186" priority="1579" operator="equal">
      <formula>#REF!</formula>
    </cfRule>
    <cfRule type="cellIs" dxfId="185" priority="1580" operator="equal">
      <formula>#REF!</formula>
    </cfRule>
    <cfRule type="cellIs" dxfId="184" priority="1582" operator="equal">
      <formula>#REF!</formula>
    </cfRule>
    <cfRule type="cellIs" dxfId="183" priority="1576" operator="equal">
      <formula>#REF!</formula>
    </cfRule>
    <cfRule type="cellIs" dxfId="182" priority="1575" operator="equal">
      <formula>#REF!</formula>
    </cfRule>
    <cfRule type="cellIs" dxfId="181" priority="1562" operator="equal">
      <formula>#REF!</formula>
    </cfRule>
    <cfRule type="cellIs" dxfId="180" priority="1563" operator="equal">
      <formula>#REF!</formula>
    </cfRule>
    <cfRule type="cellIs" dxfId="179" priority="1570" operator="equal">
      <formula>#REF!</formula>
    </cfRule>
    <cfRule type="cellIs" dxfId="178" priority="1573" operator="equal">
      <formula>#REF!</formula>
    </cfRule>
    <cfRule type="cellIs" dxfId="177" priority="1564" operator="equal">
      <formula>#REF!</formula>
    </cfRule>
    <cfRule type="cellIs" dxfId="176" priority="1566" operator="equal">
      <formula>#REF!</formula>
    </cfRule>
    <cfRule type="cellIs" dxfId="175" priority="1561" operator="equal">
      <formula>#REF!</formula>
    </cfRule>
    <cfRule type="cellIs" dxfId="174" priority="1581" operator="equal">
      <formula>#REF!</formula>
    </cfRule>
    <cfRule type="cellIs" dxfId="173" priority="1567" operator="equal">
      <formula>#REF!</formula>
    </cfRule>
    <cfRule type="cellIs" dxfId="172" priority="1568" operator="equal">
      <formula>#REF!</formula>
    </cfRule>
    <cfRule type="cellIs" dxfId="171" priority="1571" operator="equal">
      <formula>#REF!</formula>
    </cfRule>
    <cfRule type="cellIs" dxfId="170" priority="1569" operator="equal">
      <formula>#REF!</formula>
    </cfRule>
    <cfRule type="cellIs" dxfId="169" priority="1560" operator="equal">
      <formula>#REF!</formula>
    </cfRule>
    <cfRule type="cellIs" dxfId="168" priority="1572" operator="equal">
      <formula>#REF!</formula>
    </cfRule>
  </conditionalFormatting>
  <conditionalFormatting sqref="AY64">
    <cfRule type="cellIs" dxfId="167" priority="1541" operator="equal">
      <formula>#REF!</formula>
    </cfRule>
    <cfRule type="cellIs" dxfId="166" priority="1542" operator="equal">
      <formula>#REF!</formula>
    </cfRule>
    <cfRule type="cellIs" dxfId="165" priority="1534" operator="equal">
      <formula>#REF!</formula>
    </cfRule>
    <cfRule type="cellIs" dxfId="164" priority="1536" operator="equal">
      <formula>#REF!</formula>
    </cfRule>
    <cfRule type="cellIs" dxfId="163" priority="1538" operator="equal">
      <formula>#REF!</formula>
    </cfRule>
    <cfRule type="cellIs" dxfId="162" priority="1539" operator="equal">
      <formula>#REF!</formula>
    </cfRule>
    <cfRule type="cellIs" dxfId="161" priority="1543" operator="equal">
      <formula>#REF!</formula>
    </cfRule>
    <cfRule type="cellIs" dxfId="160" priority="1544" operator="equal">
      <formula>#REF!</formula>
    </cfRule>
    <cfRule type="cellIs" dxfId="159" priority="1545" operator="equal">
      <formula>#REF!</formula>
    </cfRule>
    <cfRule type="cellIs" dxfId="158" priority="1546" operator="equal">
      <formula>#REF!</formula>
    </cfRule>
    <cfRule type="cellIs" dxfId="157" priority="1547" operator="equal">
      <formula>#REF!</formula>
    </cfRule>
    <cfRule type="cellIs" dxfId="156" priority="1537" operator="equal">
      <formula>#REF!</formula>
    </cfRule>
    <cfRule type="cellIs" dxfId="155" priority="1548" operator="equal">
      <formula>#REF!</formula>
    </cfRule>
    <cfRule type="cellIs" dxfId="154" priority="1549" operator="equal">
      <formula>#REF!</formula>
    </cfRule>
    <cfRule type="cellIs" dxfId="153" priority="1550" operator="equal">
      <formula>#REF!</formula>
    </cfRule>
    <cfRule type="cellIs" dxfId="152" priority="1535" operator="equal">
      <formula>#REF!</formula>
    </cfRule>
    <cfRule type="cellIs" dxfId="151" priority="1551" operator="equal">
      <formula>#REF!</formula>
    </cfRule>
    <cfRule type="cellIs" dxfId="150" priority="1552" operator="equal">
      <formula>#REF!</formula>
    </cfRule>
    <cfRule type="cellIs" dxfId="149" priority="1553" operator="equal">
      <formula>#REF!</formula>
    </cfRule>
    <cfRule type="cellIs" dxfId="148" priority="1554" operator="equal">
      <formula>#REF!</formula>
    </cfRule>
    <cfRule type="cellIs" dxfId="147" priority="1555" operator="equal">
      <formula>#REF!</formula>
    </cfRule>
    <cfRule type="cellIs" dxfId="146" priority="1540" operator="equal">
      <formula>#REF!</formula>
    </cfRule>
    <cfRule type="cellIs" dxfId="145" priority="1556" operator="equal">
      <formula>#REF!</formula>
    </cfRule>
  </conditionalFormatting>
  <conditionalFormatting sqref="AY64:AY66">
    <cfRule type="cellIs" dxfId="144" priority="1501" operator="equal">
      <formula>"EXTREMO (RC/F)"</formula>
    </cfRule>
    <cfRule type="cellIs" dxfId="143" priority="1525" operator="equal">
      <formula>#REF!</formula>
    </cfRule>
    <cfRule type="cellIs" dxfId="142" priority="1516" operator="equal">
      <formula>#REF!</formula>
    </cfRule>
    <cfRule type="cellIs" dxfId="141" priority="1509" operator="equal">
      <formula>#REF!</formula>
    </cfRule>
    <cfRule type="cellIs" dxfId="140" priority="1508" operator="equal">
      <formula>#REF!</formula>
    </cfRule>
    <cfRule type="cellIs" dxfId="139" priority="1507" operator="equal">
      <formula>"BAJO"</formula>
    </cfRule>
    <cfRule type="cellIs" dxfId="138" priority="1506" operator="equal">
      <formula>"MODERADO"</formula>
    </cfRule>
    <cfRule type="cellIs" dxfId="137" priority="1505" operator="equal">
      <formula>"ALTO"</formula>
    </cfRule>
    <cfRule type="cellIs" dxfId="136" priority="1504" operator="equal">
      <formula>"EXTREMO"</formula>
    </cfRule>
    <cfRule type="cellIs" dxfId="135" priority="1503" operator="equal">
      <formula>"MODERADO (RC/F)"</formula>
    </cfRule>
    <cfRule type="cellIs" dxfId="134" priority="1502" operator="equal">
      <formula>"ALTO (RC/F)"</formula>
    </cfRule>
  </conditionalFormatting>
  <conditionalFormatting sqref="AY65:AY66">
    <cfRule type="cellIs" dxfId="133" priority="1520" operator="equal">
      <formula>#REF!</formula>
    </cfRule>
    <cfRule type="cellIs" dxfId="132" priority="1519" operator="equal">
      <formula>#REF!</formula>
    </cfRule>
    <cfRule type="cellIs" dxfId="131" priority="1521" operator="equal">
      <formula>#REF!</formula>
    </cfRule>
    <cfRule type="cellIs" dxfId="130" priority="1518" operator="equal">
      <formula>#REF!</formula>
    </cfRule>
    <cfRule type="cellIs" dxfId="129" priority="1528" operator="equal">
      <formula>#REF!</formula>
    </cfRule>
    <cfRule type="cellIs" dxfId="128" priority="1513" operator="equal">
      <formula>#REF!</formula>
    </cfRule>
    <cfRule type="cellIs" dxfId="127" priority="1510" operator="equal">
      <formula>#REF!</formula>
    </cfRule>
    <cfRule type="cellIs" dxfId="126" priority="1511" operator="equal">
      <formula>#REF!</formula>
    </cfRule>
    <cfRule type="cellIs" dxfId="125" priority="1512" operator="equal">
      <formula>#REF!</formula>
    </cfRule>
    <cfRule type="cellIs" dxfId="124" priority="1514" operator="equal">
      <formula>#REF!</formula>
    </cfRule>
    <cfRule type="cellIs" dxfId="123" priority="1515" operator="equal">
      <formula>#REF!</formula>
    </cfRule>
    <cfRule type="cellIs" dxfId="122" priority="1517" operator="equal">
      <formula>#REF!</formula>
    </cfRule>
    <cfRule type="cellIs" dxfId="121" priority="1527" operator="equal">
      <formula>#REF!</formula>
    </cfRule>
    <cfRule type="cellIs" dxfId="120" priority="1533" operator="equal">
      <formula>#REF!</formula>
    </cfRule>
    <cfRule type="cellIs" dxfId="119" priority="1532" operator="equal">
      <formula>#REF!</formula>
    </cfRule>
    <cfRule type="cellIs" dxfId="118" priority="1531" operator="equal">
      <formula>#REF!</formula>
    </cfRule>
    <cfRule type="cellIs" dxfId="117" priority="1530" operator="equal">
      <formula>#REF!</formula>
    </cfRule>
    <cfRule type="cellIs" dxfId="116" priority="1529" operator="equal">
      <formula>#REF!</formula>
    </cfRule>
    <cfRule type="cellIs" dxfId="115" priority="1526" operator="equal">
      <formula>#REF!</formula>
    </cfRule>
    <cfRule type="cellIs" dxfId="114" priority="1524" operator="equal">
      <formula>#REF!</formula>
    </cfRule>
    <cfRule type="cellIs" dxfId="113" priority="1523" operator="equal">
      <formula>#REF!</formula>
    </cfRule>
    <cfRule type="cellIs" dxfId="112" priority="1522" operator="equal">
      <formula>#REF!</formula>
    </cfRule>
  </conditionalFormatting>
  <conditionalFormatting sqref="AY68:AY69">
    <cfRule type="cellIs" dxfId="111" priority="1484" operator="equal">
      <formula>#REF!</formula>
    </cfRule>
    <cfRule type="cellIs" dxfId="110" priority="1485" operator="equal">
      <formula>#REF!</formula>
    </cfRule>
    <cfRule type="cellIs" dxfId="109" priority="1486" operator="equal">
      <formula>#REF!</formula>
    </cfRule>
    <cfRule type="cellIs" dxfId="108" priority="1487" operator="equal">
      <formula>"EXTREMO (RC/F)"</formula>
    </cfRule>
    <cfRule type="cellIs" dxfId="107" priority="1488" operator="equal">
      <formula>"ALTO (RC/F)"</formula>
    </cfRule>
    <cfRule type="cellIs" dxfId="106" priority="1463" operator="equal">
      <formula>#REF!</formula>
    </cfRule>
    <cfRule type="cellIs" dxfId="105" priority="1467" operator="equal">
      <formula>#REF!</formula>
    </cfRule>
    <cfRule type="cellIs" dxfId="104" priority="1490" operator="equal">
      <formula>"EXTREMO"</formula>
    </cfRule>
    <cfRule type="cellIs" dxfId="103" priority="1491" operator="equal">
      <formula>"ALTO"</formula>
    </cfRule>
    <cfRule type="cellIs" dxfId="102" priority="1492" operator="equal">
      <formula>"MODERADO"</formula>
    </cfRule>
    <cfRule type="cellIs" dxfId="101" priority="1493" operator="equal">
      <formula>"BAJO"</formula>
    </cfRule>
    <cfRule type="cellIs" dxfId="100" priority="1470" operator="equal">
      <formula>#REF!</formula>
    </cfRule>
    <cfRule type="cellIs" dxfId="99" priority="1466" operator="equal">
      <formula>#REF!</formula>
    </cfRule>
    <cfRule type="cellIs" dxfId="98" priority="1465" operator="equal">
      <formula>#REF!</formula>
    </cfRule>
    <cfRule type="cellIs" dxfId="97" priority="1464" operator="equal">
      <formula>#REF!</formula>
    </cfRule>
    <cfRule type="cellIs" dxfId="96" priority="1462" operator="equal">
      <formula>#REF!</formula>
    </cfRule>
    <cfRule type="cellIs" dxfId="95" priority="1461" operator="equal">
      <formula>#REF!</formula>
    </cfRule>
    <cfRule type="cellIs" dxfId="94" priority="1471" operator="equal">
      <formula>#REF!</formula>
    </cfRule>
    <cfRule type="cellIs" dxfId="93" priority="1472" operator="equal">
      <formula>#REF!</formula>
    </cfRule>
    <cfRule type="cellIs" dxfId="92" priority="1483" operator="equal">
      <formula>#REF!</formula>
    </cfRule>
    <cfRule type="cellIs" dxfId="91" priority="1473" operator="equal">
      <formula>#REF!</formula>
    </cfRule>
    <cfRule type="cellIs" dxfId="90" priority="1474" operator="equal">
      <formula>#REF!</formula>
    </cfRule>
    <cfRule type="cellIs" dxfId="89" priority="1469" operator="equal">
      <formula>#REF!</formula>
    </cfRule>
    <cfRule type="cellIs" dxfId="88" priority="1475" operator="equal">
      <formula>#REF!</formula>
    </cfRule>
    <cfRule type="cellIs" dxfId="87" priority="1476" operator="equal">
      <formula>#REF!</formula>
    </cfRule>
    <cfRule type="cellIs" dxfId="86" priority="1477" operator="equal">
      <formula>#REF!</formula>
    </cfRule>
    <cfRule type="cellIs" dxfId="85" priority="1489" operator="equal">
      <formula>"MODERADO (RC/F)"</formula>
    </cfRule>
    <cfRule type="cellIs" dxfId="84" priority="1478" operator="equal">
      <formula>#REF!</formula>
    </cfRule>
    <cfRule type="cellIs" dxfId="83" priority="1468" operator="equal">
      <formula>#REF!</formula>
    </cfRule>
    <cfRule type="cellIs" dxfId="82" priority="1479" operator="equal">
      <formula>#REF!</formula>
    </cfRule>
    <cfRule type="cellIs" dxfId="81" priority="1481" operator="equal">
      <formula>#REF!</formula>
    </cfRule>
    <cfRule type="cellIs" dxfId="80" priority="1482" operator="equal">
      <formula>#REF!</formula>
    </cfRule>
    <cfRule type="cellIs" dxfId="79" priority="1480" operator="equal">
      <formula>#REF!</formula>
    </cfRule>
  </conditionalFormatting>
  <conditionalFormatting sqref="AY71:AY72 AY57:AY58">
    <cfRule type="cellIs" dxfId="78" priority="7801" operator="equal">
      <formula>#REF!</formula>
    </cfRule>
  </conditionalFormatting>
  <conditionalFormatting sqref="AY71:AY72">
    <cfRule type="cellIs" dxfId="77" priority="7799" operator="equal">
      <formula>#REF!</formula>
    </cfRule>
    <cfRule type="cellIs" dxfId="76" priority="7661" operator="equal">
      <formula>"MODERADO (RC/F)"</formula>
    </cfRule>
    <cfRule type="cellIs" dxfId="75" priority="7662" operator="equal">
      <formula>"EXTREMO"</formula>
    </cfRule>
    <cfRule type="cellIs" dxfId="74" priority="7663" operator="equal">
      <formula>"ALTO"</formula>
    </cfRule>
    <cfRule type="cellIs" dxfId="73" priority="7795" operator="equal">
      <formula>#REF!</formula>
    </cfRule>
    <cfRule type="cellIs" dxfId="72" priority="7792" operator="equal">
      <formula>#REF!</formula>
    </cfRule>
    <cfRule type="cellIs" dxfId="71" priority="7798" operator="equal">
      <formula>#REF!</formula>
    </cfRule>
    <cfRule type="cellIs" dxfId="70" priority="7797" operator="equal">
      <formula>#REF!</formula>
    </cfRule>
    <cfRule type="cellIs" dxfId="69" priority="7665" operator="equal">
      <formula>"BAJO"</formula>
    </cfRule>
    <cfRule type="cellIs" dxfId="68" priority="7791" operator="equal">
      <formula>#REF!</formula>
    </cfRule>
    <cfRule type="cellIs" dxfId="67" priority="7659" operator="equal">
      <formula>"EXTREMO (RC/F)"</formula>
    </cfRule>
    <cfRule type="cellIs" dxfId="66" priority="7660" operator="equal">
      <formula>"ALTO (RC/F)"</formula>
    </cfRule>
  </conditionalFormatting>
  <conditionalFormatting sqref="AY75">
    <cfRule type="cellIs" dxfId="65" priority="7673" operator="equal">
      <formula>"BAJO"</formula>
    </cfRule>
    <cfRule type="cellIs" dxfId="64" priority="7674" operator="equal">
      <formula>#REF!</formula>
    </cfRule>
    <cfRule type="cellIs" dxfId="63" priority="7675" operator="equal">
      <formula>#REF!</formula>
    </cfRule>
    <cfRule type="cellIs" dxfId="62" priority="7680" operator="equal">
      <formula>#REF!</formula>
    </cfRule>
    <cfRule type="cellIs" dxfId="61" priority="7681" operator="equal">
      <formula>#REF!</formula>
    </cfRule>
    <cfRule type="cellIs" dxfId="60" priority="7682" operator="equal">
      <formula>#REF!</formula>
    </cfRule>
    <cfRule type="cellIs" dxfId="59" priority="7684" operator="equal">
      <formula>#REF!</formula>
    </cfRule>
    <cfRule type="cellIs" dxfId="58" priority="7687" operator="equal">
      <formula>#REF!</formula>
    </cfRule>
    <cfRule type="cellIs" dxfId="57" priority="7678" operator="equal">
      <formula>#REF!</formula>
    </cfRule>
    <cfRule type="cellIs" dxfId="56" priority="7688" operator="equal">
      <formula>#REF!</formula>
    </cfRule>
    <cfRule type="cellIs" dxfId="55" priority="7689" operator="equal">
      <formula>#REF!</formula>
    </cfRule>
    <cfRule type="cellIs" dxfId="54" priority="7692" operator="equal">
      <formula>#REF!</formula>
    </cfRule>
    <cfRule type="cellIs" dxfId="53" priority="7693" operator="equal">
      <formula>#REF!</formula>
    </cfRule>
    <cfRule type="cellIs" dxfId="52" priority="7694" operator="equal">
      <formula>#REF!</formula>
    </cfRule>
    <cfRule type="cellIs" dxfId="51" priority="7696" operator="equal">
      <formula>#REF!</formula>
    </cfRule>
    <cfRule type="cellIs" dxfId="50" priority="7697" operator="equal">
      <formula>#REF!</formula>
    </cfRule>
    <cfRule type="cellIs" dxfId="49" priority="7698" operator="equal">
      <formula>#REF!</formula>
    </cfRule>
    <cfRule type="cellIs" dxfId="48" priority="7699" operator="equal">
      <formula>#REF!</formula>
    </cfRule>
    <cfRule type="cellIs" dxfId="47" priority="7700" operator="equal">
      <formula>#REF!</formula>
    </cfRule>
    <cfRule type="cellIs" dxfId="46" priority="7701" operator="equal">
      <formula>#REF!</formula>
    </cfRule>
    <cfRule type="cellIs" dxfId="45" priority="7702" operator="equal">
      <formula>#REF!</formula>
    </cfRule>
    <cfRule type="cellIs" dxfId="44" priority="7703" operator="equal">
      <formula>#REF!</formula>
    </cfRule>
    <cfRule type="cellIs" dxfId="43" priority="7705" operator="equal">
      <formula>#REF!</formula>
    </cfRule>
    <cfRule type="cellIs" dxfId="42" priority="7707" operator="equal">
      <formula>#REF!</formula>
    </cfRule>
    <cfRule type="cellIs" dxfId="41" priority="7708" operator="equal">
      <formula>#REF!</formula>
    </cfRule>
    <cfRule type="cellIs" dxfId="40" priority="7710" operator="equal">
      <formula>#REF!</formula>
    </cfRule>
    <cfRule type="cellIs" dxfId="39" priority="7667" operator="equal">
      <formula>"EXTREMO (RC/F)"</formula>
    </cfRule>
    <cfRule type="cellIs" dxfId="38" priority="7706" operator="equal">
      <formula>#REF!</formula>
    </cfRule>
    <cfRule type="cellIs" dxfId="37" priority="7668" operator="equal">
      <formula>"ALTO (RC/F)"</formula>
    </cfRule>
    <cfRule type="cellIs" dxfId="36" priority="7669" operator="equal">
      <formula>"MODERADO (RC/F)"</formula>
    </cfRule>
    <cfRule type="cellIs" dxfId="35" priority="7670" operator="equal">
      <formula>"EXTREMO"</formula>
    </cfRule>
    <cfRule type="cellIs" dxfId="34" priority="7671" operator="equal">
      <formula>"ALTO"</formula>
    </cfRule>
    <cfRule type="cellIs" dxfId="33" priority="7672" operator="equal">
      <formula>"MODERADO"</formula>
    </cfRule>
  </conditionalFormatting>
  <conditionalFormatting sqref="AY77:AY78">
    <cfRule type="cellIs" dxfId="32" priority="7297" operator="equal">
      <formula>#REF!</formula>
    </cfRule>
    <cfRule type="cellIs" dxfId="31" priority="7291" operator="equal">
      <formula>#REF!</formula>
    </cfRule>
    <cfRule type="cellIs" dxfId="30" priority="7300" operator="equal">
      <formula>#REF!</formula>
    </cfRule>
    <cfRule type="cellIs" dxfId="29" priority="7303" operator="equal">
      <formula>#REF!</formula>
    </cfRule>
    <cfRule type="cellIs" dxfId="28" priority="7304" operator="equal">
      <formula>#REF!</formula>
    </cfRule>
    <cfRule type="cellIs" dxfId="27" priority="7305" operator="equal">
      <formula>#REF!</formula>
    </cfRule>
    <cfRule type="cellIs" dxfId="26" priority="7308" operator="equal">
      <formula>#REF!</formula>
    </cfRule>
    <cfRule type="cellIs" dxfId="25" priority="7309" operator="equal">
      <formula>#REF!</formula>
    </cfRule>
    <cfRule type="cellIs" dxfId="24" priority="7312" operator="equal">
      <formula>#REF!</formula>
    </cfRule>
    <cfRule type="cellIs" dxfId="23" priority="7313" operator="equal">
      <formula>#REF!</formula>
    </cfRule>
    <cfRule type="cellIs" dxfId="22" priority="7314" operator="equal">
      <formula>#REF!</formula>
    </cfRule>
    <cfRule type="cellIs" dxfId="21" priority="7315" operator="equal">
      <formula>#REF!</formula>
    </cfRule>
    <cfRule type="cellIs" dxfId="20" priority="7316" operator="equal">
      <formula>#REF!</formula>
    </cfRule>
    <cfRule type="cellIs" dxfId="19" priority="7317" operator="equal">
      <formula>#REF!</formula>
    </cfRule>
    <cfRule type="cellIs" dxfId="18" priority="7318" operator="equal">
      <formula>#REF!</formula>
    </cfRule>
    <cfRule type="cellIs" dxfId="17" priority="7319" operator="equal">
      <formula>#REF!</formula>
    </cfRule>
    <cfRule type="cellIs" dxfId="16" priority="7321" operator="equal">
      <formula>#REF!</formula>
    </cfRule>
    <cfRule type="cellIs" dxfId="15" priority="7322" operator="equal">
      <formula>#REF!</formula>
    </cfRule>
    <cfRule type="cellIs" dxfId="14" priority="7323" operator="equal">
      <formula>#REF!</formula>
    </cfRule>
    <cfRule type="cellIs" dxfId="13" priority="7324" operator="equal">
      <formula>#REF!</formula>
    </cfRule>
    <cfRule type="cellIs" dxfId="12" priority="7326" operator="equal">
      <formula>#REF!</formula>
    </cfRule>
    <cfRule type="cellIs" dxfId="11" priority="7337" operator="equal">
      <formula>"EXTREMO (RC/F)"</formula>
    </cfRule>
    <cfRule type="cellIs" dxfId="10" priority="7338" operator="equal">
      <formula>"ALTO (RC/F)"</formula>
    </cfRule>
    <cfRule type="cellIs" dxfId="9" priority="7339" operator="equal">
      <formula>"MODERADO (RC/F)"</formula>
    </cfRule>
    <cfRule type="cellIs" dxfId="8" priority="7340" operator="equal">
      <formula>"EXTREMO"</formula>
    </cfRule>
    <cfRule type="cellIs" dxfId="7" priority="7310" operator="equal">
      <formula>#REF!</formula>
    </cfRule>
    <cfRule type="cellIs" dxfId="6" priority="7343" operator="equal">
      <formula>"BAJO"</formula>
    </cfRule>
    <cfRule type="cellIs" dxfId="5" priority="7294" operator="equal">
      <formula>#REF!</formula>
    </cfRule>
    <cfRule type="cellIs" dxfId="4" priority="7296" operator="equal">
      <formula>#REF!</formula>
    </cfRule>
    <cfRule type="cellIs" dxfId="3" priority="7290" operator="equal">
      <formula>#REF!</formula>
    </cfRule>
    <cfRule type="cellIs" dxfId="2" priority="7342" operator="equal">
      <formula>"MODERADO"</formula>
    </cfRule>
    <cfRule type="cellIs" dxfId="1" priority="7341" operator="equal">
      <formula>"ALTO"</formula>
    </cfRule>
    <cfRule type="cellIs" dxfId="0" priority="7298" operator="equal">
      <formula>#REF!</formula>
    </cfRule>
  </conditionalFormatting>
  <hyperlinks>
    <hyperlink ref="X12" r:id="rId1" xr:uid="{647BE694-AFF1-4B7F-AD8B-4CF37100602D}"/>
    <hyperlink ref="X11" r:id="rId2" xr:uid="{532F19A4-EDE0-41B5-9465-81E9249B2157}"/>
    <hyperlink ref="X13" r:id="rId3" xr:uid="{5C4A0936-C0DD-40A0-9AFE-D82DFA2B85D3}"/>
    <hyperlink ref="X17" r:id="rId4" xr:uid="{FD1DADE9-09BC-404A-A29B-29BF83A77DAE}"/>
    <hyperlink ref="X16" r:id="rId5" xr:uid="{5B487BB4-2D38-4DB5-A238-A36D70929A4F}"/>
    <hyperlink ref="X15" r:id="rId6" xr:uid="{3ABE5AC3-B9A4-40DB-9420-F9831FF62BEB}"/>
    <hyperlink ref="X14" r:id="rId7" xr:uid="{DCE22582-3800-4787-84C7-BDB9ABE564E1}"/>
    <hyperlink ref="X20" r:id="rId8" xr:uid="{D7C3D3C8-3F17-43F2-954C-4D93B4AF0172}"/>
    <hyperlink ref="X19" r:id="rId9" xr:uid="{93712AAA-655A-48E4-BBDC-A16821DD6425}"/>
    <hyperlink ref="X18" r:id="rId10" xr:uid="{5709BD61-1A82-424D-8A9A-E9AF9B7E7A19}"/>
    <hyperlink ref="X22" r:id="rId11" xr:uid="{A0572D63-4B1B-4BB8-BCBA-70097884B63A}"/>
    <hyperlink ref="X21" r:id="rId12" xr:uid="{DB4864FF-DCEA-42FB-8592-03BEE861960C}"/>
    <hyperlink ref="X23" r:id="rId13" xr:uid="{67232AD1-81EC-4996-9D22-DD51EF554F9B}"/>
    <hyperlink ref="X26" r:id="rId14" xr:uid="{DE5FBD63-08B7-4252-8A4F-DD330BE4E61D}"/>
    <hyperlink ref="X25" r:id="rId15" xr:uid="{1F01B938-4D2B-425C-9A2D-D9ACE796744E}"/>
    <hyperlink ref="X24" r:id="rId16" xr:uid="{E0B19AFF-8F85-4F50-9A1E-353BADC7FDCF}"/>
    <hyperlink ref="X28" r:id="rId17" xr:uid="{8AA2224D-BCA3-4223-8ECC-84FC6D1521F3}"/>
    <hyperlink ref="X29" r:id="rId18" xr:uid="{7B7610E2-2427-4498-91A6-65D72D89309B}"/>
    <hyperlink ref="X27" r:id="rId19" xr:uid="{EF1B2C58-EB78-460B-BE5A-EEAE80652977}"/>
    <hyperlink ref="X30" r:id="rId20" xr:uid="{8D80330F-0BBE-4EC0-9682-036CBE34820A}"/>
    <hyperlink ref="X32" r:id="rId21" xr:uid="{107FA8E6-8E1D-4D81-BF84-E01E5BC03232}"/>
    <hyperlink ref="X31" r:id="rId22" xr:uid="{C2A5E226-E542-44F4-9163-0B075D0055E0}"/>
  </hyperlinks>
  <printOptions horizontalCentered="1" verticalCentered="1"/>
  <pageMargins left="0.70866141732283472" right="0.70866141732283472" top="0.74803149606299213" bottom="0.74803149606299213" header="0.31496062992125984" footer="0.31496062992125984"/>
  <pageSetup scale="12" orientation="landscape" r:id="rId23"/>
  <headerFooter>
    <oddFooter xml:space="preserve">&amp;LProceso: DE Direccionamiento Estratégico.&amp;RPág.1 de 1 </oddFooter>
  </headerFooter>
  <drawing r:id="rId24"/>
  <legacyDrawing r:id="rId25"/>
  <legacyDrawingHF r:id="rId26"/>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8000000}">
          <x14:formula1>
            <xm:f>'Datos Validacion'!$B$12:$B$14</xm:f>
          </x14:formula1>
          <xm:sqref>G11 G13:G14 G21 G24 G18 G27 G31 G33:G79</xm:sqref>
        </x14:dataValidation>
        <x14:dataValidation type="list" allowBlank="1" showInputMessage="1" showErrorMessage="1" xr:uid="{00000000-0002-0000-0000-000009000000}">
          <x14:formula1>
            <xm:f>'Datos Validacion'!$A$6:$A$7</xm:f>
          </x14:formula1>
          <xm:sqref>J11 J13:J14 J16 J18:J21 J23:J27 J31:J79</xm:sqref>
        </x14:dataValidation>
        <x14:dataValidation type="list" allowBlank="1" showInputMessage="1" showErrorMessage="1" xr:uid="{00000000-0002-0000-0000-00000A000000}">
          <x14:formula1>
            <xm:f>'Datos Validacion'!$B$16:$B$18</xm:f>
          </x14:formula1>
          <xm:sqref>B11 B13:B14 B21 B24 B18 B27 B31 B33:B79</xm:sqref>
        </x14:dataValidation>
        <x14:dataValidation type="list" allowBlank="1" showInputMessage="1" showErrorMessage="1" xr:uid="{00000000-0002-0000-0000-00000B000000}">
          <x14:formula1>
            <xm:f>'Datos Validacion'!$R$7:$R$9</xm:f>
          </x14:formula1>
          <xm:sqref>AZ11 AZ13:AZ14 AZ18 AZ21 AZ24 AZ27 AZ31 AZ33:AZ79</xm:sqref>
        </x14:dataValidation>
        <x14:dataValidation type="list" allowBlank="1" showInputMessage="1" showErrorMessage="1" xr:uid="{00000000-0002-0000-0000-000000000000}">
          <x14:formula1>
            <xm:f>'Eval Controles'!$C$24:$C$26</xm:f>
          </x14:formula1>
          <xm:sqref>AO11:AO79</xm:sqref>
        </x14:dataValidation>
        <x14:dataValidation type="list" allowBlank="1" showInputMessage="1" showErrorMessage="1" xr:uid="{00000000-0002-0000-0000-000001000000}">
          <x14:formula1>
            <xm:f>'Eval Controles'!$C$30:$C$31</xm:f>
          </x14:formula1>
          <xm:sqref>Y11:Y79</xm:sqref>
        </x14:dataValidation>
        <x14:dataValidation type="list" allowBlank="1" showInputMessage="1" showErrorMessage="1" xr:uid="{00000000-0002-0000-0000-000002000000}">
          <x14:formula1>
            <xm:f>'Eval Controles'!$C$32:$C$33</xm:f>
          </x14:formula1>
          <xm:sqref>AA11:AA79</xm:sqref>
        </x14:dataValidation>
        <x14:dataValidation type="list" allowBlank="1" showInputMessage="1" showErrorMessage="1" xr:uid="{00000000-0002-0000-0000-000003000000}">
          <x14:formula1>
            <xm:f>'Eval Controles'!$C$34:$C$35</xm:f>
          </x14:formula1>
          <xm:sqref>AC11:AC79</xm:sqref>
        </x14:dataValidation>
        <x14:dataValidation type="list" allowBlank="1" showInputMessage="1" showErrorMessage="1" xr:uid="{00000000-0002-0000-0000-000004000000}">
          <x14:formula1>
            <xm:f>'Eval Controles'!$C$36:$C$38</xm:f>
          </x14:formula1>
          <xm:sqref>AE11:AE79</xm:sqref>
        </x14:dataValidation>
        <x14:dataValidation type="list" allowBlank="1" showInputMessage="1" showErrorMessage="1" xr:uid="{00000000-0002-0000-0000-000005000000}">
          <x14:formula1>
            <xm:f>'Eval Controles'!$C$39:$C$40</xm:f>
          </x14:formula1>
          <xm:sqref>AG11:AG79</xm:sqref>
        </x14:dataValidation>
        <x14:dataValidation type="list" allowBlank="1" showInputMessage="1" showErrorMessage="1" xr:uid="{00000000-0002-0000-0000-000006000000}">
          <x14:formula1>
            <xm:f>'Eval Controles'!$C$41:$C$42</xm:f>
          </x14:formula1>
          <xm:sqref>AI11:AI79</xm:sqref>
        </x14:dataValidation>
        <x14:dataValidation type="list" allowBlank="1" showInputMessage="1" showErrorMessage="1" xr:uid="{00000000-0002-0000-0000-000007000000}">
          <x14:formula1>
            <xm:f>'Eval Controles'!$C$43:$C$45</xm:f>
          </x14:formula1>
          <xm:sqref>AK11:AK79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53125" defaultRowHeight="12.5" x14ac:dyDescent="0.35"/>
  <cols>
    <col min="1" max="1" width="15.54296875" style="39" customWidth="1"/>
    <col min="2" max="2" width="25" style="4" customWidth="1"/>
    <col min="3" max="3" width="22.1796875" style="4" bestFit="1" customWidth="1"/>
    <col min="4" max="4" width="6.453125" style="4" bestFit="1" customWidth="1"/>
    <col min="5" max="5" width="21.453125" style="4" bestFit="1" customWidth="1"/>
    <col min="6" max="6" width="6.453125" style="4" bestFit="1" customWidth="1"/>
    <col min="7" max="7" width="25.54296875" style="4" bestFit="1" customWidth="1"/>
    <col min="8" max="8" width="15.1796875" style="39" customWidth="1"/>
    <col min="9" max="9" width="22.54296875" style="39" customWidth="1"/>
    <col min="10" max="10" width="13.81640625" style="4" customWidth="1"/>
    <col min="11" max="11" width="21.1796875" style="39" customWidth="1"/>
    <col min="12" max="12" width="8.81640625" style="39" customWidth="1"/>
    <col min="13" max="13" width="20.453125" style="39" customWidth="1"/>
    <col min="14" max="14" width="7.453125" style="39" customWidth="1"/>
    <col min="15" max="16" width="20.453125" style="39" customWidth="1"/>
    <col min="17" max="17" width="25.54296875" style="4" bestFit="1" customWidth="1"/>
    <col min="18" max="18" width="23.453125" style="39" customWidth="1"/>
    <col min="19" max="16384" width="11.453125" style="39"/>
  </cols>
  <sheetData>
    <row r="3" spans="1:18" ht="13" x14ac:dyDescent="0.35">
      <c r="H3" s="686" t="s">
        <v>704</v>
      </c>
      <c r="I3" s="686"/>
      <c r="J3" s="686"/>
      <c r="K3" s="686"/>
      <c r="L3" s="686"/>
      <c r="M3" s="686"/>
      <c r="N3" s="686"/>
      <c r="O3" s="686"/>
      <c r="P3" s="66"/>
    </row>
    <row r="4" spans="1:18" ht="91" x14ac:dyDescent="0.35">
      <c r="A4" s="14" t="s">
        <v>705</v>
      </c>
      <c r="B4" s="44" t="s">
        <v>706</v>
      </c>
      <c r="C4" s="687" t="s">
        <v>32</v>
      </c>
      <c r="D4" s="688"/>
      <c r="E4" s="687" t="s">
        <v>34</v>
      </c>
      <c r="F4" s="688"/>
      <c r="G4" s="28" t="s">
        <v>707</v>
      </c>
      <c r="H4" s="67" t="s">
        <v>440</v>
      </c>
      <c r="I4" s="67" t="s">
        <v>58</v>
      </c>
      <c r="J4" s="68" t="s">
        <v>708</v>
      </c>
      <c r="K4" s="689" t="s">
        <v>60</v>
      </c>
      <c r="L4" s="690"/>
      <c r="M4" s="689" t="s">
        <v>61</v>
      </c>
      <c r="N4" s="690"/>
      <c r="O4" s="68" t="s">
        <v>62</v>
      </c>
      <c r="P4" s="68" t="s">
        <v>43</v>
      </c>
      <c r="Q4" s="28" t="s">
        <v>709</v>
      </c>
      <c r="R4" s="28" t="s">
        <v>710</v>
      </c>
    </row>
    <row r="5" spans="1:18" s="4" customFormat="1" ht="25" x14ac:dyDescent="0.35">
      <c r="A5" s="56" t="s">
        <v>711</v>
      </c>
      <c r="B5" s="69" t="s">
        <v>712</v>
      </c>
      <c r="C5" s="34" t="s">
        <v>713</v>
      </c>
      <c r="D5" s="34"/>
      <c r="E5" s="4" t="s">
        <v>714</v>
      </c>
      <c r="G5" s="34" t="s">
        <v>715</v>
      </c>
      <c r="H5" s="71" t="s">
        <v>716</v>
      </c>
      <c r="I5" s="72" t="s">
        <v>716</v>
      </c>
      <c r="J5" s="34" t="s">
        <v>716</v>
      </c>
      <c r="K5" s="34" t="s">
        <v>716</v>
      </c>
      <c r="L5" s="34"/>
      <c r="M5" s="72" t="s">
        <v>716</v>
      </c>
      <c r="N5" s="72"/>
      <c r="O5" s="72" t="s">
        <v>716</v>
      </c>
      <c r="P5" s="72" t="s">
        <v>716</v>
      </c>
      <c r="Q5" s="34" t="s">
        <v>715</v>
      </c>
      <c r="R5" s="70" t="s">
        <v>717</v>
      </c>
    </row>
    <row r="6" spans="1:18" ht="25" x14ac:dyDescent="0.35">
      <c r="A6" s="56" t="s">
        <v>73</v>
      </c>
      <c r="B6" s="69" t="s">
        <v>718</v>
      </c>
      <c r="C6" s="34" t="s">
        <v>156</v>
      </c>
      <c r="D6" s="43">
        <v>0.2</v>
      </c>
      <c r="E6" s="71" t="s">
        <v>719</v>
      </c>
      <c r="F6" s="43">
        <v>0.2</v>
      </c>
      <c r="G6" s="71" t="s">
        <v>720</v>
      </c>
      <c r="H6" s="73" t="s">
        <v>474</v>
      </c>
      <c r="I6" s="74" t="s">
        <v>84</v>
      </c>
      <c r="J6" s="70" t="s">
        <v>86</v>
      </c>
      <c r="K6" s="75" t="s">
        <v>87</v>
      </c>
      <c r="L6" s="77">
        <v>0.25</v>
      </c>
      <c r="M6" s="74" t="s">
        <v>210</v>
      </c>
      <c r="N6" s="78">
        <v>0.25</v>
      </c>
      <c r="O6" s="74" t="s">
        <v>89</v>
      </c>
      <c r="P6" s="74" t="s">
        <v>91</v>
      </c>
      <c r="Q6" s="34" t="s">
        <v>720</v>
      </c>
      <c r="R6" s="70" t="s">
        <v>721</v>
      </c>
    </row>
    <row r="7" spans="1:18" x14ac:dyDescent="0.35">
      <c r="A7" s="56" t="s">
        <v>698</v>
      </c>
      <c r="B7" s="69" t="s">
        <v>722</v>
      </c>
      <c r="C7" s="34" t="s">
        <v>120</v>
      </c>
      <c r="D7" s="43">
        <v>0.4</v>
      </c>
      <c r="E7" s="71" t="s">
        <v>723</v>
      </c>
      <c r="F7" s="43">
        <v>0.4</v>
      </c>
      <c r="G7" s="71" t="s">
        <v>330</v>
      </c>
      <c r="H7" s="73" t="s">
        <v>724</v>
      </c>
      <c r="I7" s="74" t="s">
        <v>725</v>
      </c>
      <c r="J7" s="70" t="s">
        <v>726</v>
      </c>
      <c r="K7" s="75" t="s">
        <v>198</v>
      </c>
      <c r="L7" s="77">
        <v>0.15</v>
      </c>
      <c r="M7" s="74" t="s">
        <v>88</v>
      </c>
      <c r="N7" s="78">
        <v>0.15</v>
      </c>
      <c r="O7" s="74" t="s">
        <v>727</v>
      </c>
      <c r="P7" s="74" t="s">
        <v>728</v>
      </c>
      <c r="Q7" s="34" t="s">
        <v>330</v>
      </c>
      <c r="R7" s="70" t="s">
        <v>95</v>
      </c>
    </row>
    <row r="8" spans="1:18" ht="25" x14ac:dyDescent="0.35">
      <c r="A8" s="56" t="s">
        <v>202</v>
      </c>
      <c r="B8" s="69" t="s">
        <v>729</v>
      </c>
      <c r="C8" s="34" t="s">
        <v>79</v>
      </c>
      <c r="D8" s="43">
        <v>0.6</v>
      </c>
      <c r="E8" s="71" t="s">
        <v>330</v>
      </c>
      <c r="F8" s="43">
        <v>0.6</v>
      </c>
      <c r="G8" s="71" t="s">
        <v>82</v>
      </c>
      <c r="H8" s="57"/>
      <c r="I8" s="57"/>
      <c r="J8" s="59"/>
      <c r="K8" s="75" t="s">
        <v>730</v>
      </c>
      <c r="L8" s="77">
        <v>0.1</v>
      </c>
      <c r="M8" s="57"/>
      <c r="N8" s="57"/>
      <c r="O8" s="57"/>
      <c r="P8" s="57"/>
      <c r="Q8" s="34" t="s">
        <v>82</v>
      </c>
      <c r="R8" s="69" t="s">
        <v>731</v>
      </c>
    </row>
    <row r="9" spans="1:18" ht="25" x14ac:dyDescent="0.35">
      <c r="A9" s="58"/>
      <c r="B9" s="69" t="s">
        <v>732</v>
      </c>
      <c r="C9" s="34" t="s">
        <v>560</v>
      </c>
      <c r="D9" s="43">
        <v>0.8</v>
      </c>
      <c r="E9" s="71" t="s">
        <v>502</v>
      </c>
      <c r="F9" s="43">
        <v>0.8</v>
      </c>
      <c r="G9" s="71" t="s">
        <v>466</v>
      </c>
      <c r="H9" s="57"/>
      <c r="I9" s="57"/>
      <c r="J9" s="59"/>
      <c r="K9" s="57"/>
      <c r="L9" s="57"/>
      <c r="M9" s="57"/>
      <c r="N9" s="57"/>
      <c r="O9" s="57"/>
      <c r="P9" s="57"/>
      <c r="Q9" s="34" t="s">
        <v>466</v>
      </c>
      <c r="R9" s="70" t="s">
        <v>733</v>
      </c>
    </row>
    <row r="10" spans="1:18" x14ac:dyDescent="0.35">
      <c r="A10" s="13"/>
      <c r="B10" s="69" t="s">
        <v>734</v>
      </c>
      <c r="C10" s="34" t="s">
        <v>232</v>
      </c>
      <c r="D10" s="43">
        <v>1</v>
      </c>
      <c r="E10" s="71" t="s">
        <v>465</v>
      </c>
      <c r="F10" s="43">
        <v>1</v>
      </c>
      <c r="G10" s="71" t="s">
        <v>159</v>
      </c>
      <c r="H10" s="57"/>
      <c r="I10" s="57"/>
      <c r="J10" s="59"/>
      <c r="K10" s="57"/>
      <c r="L10" s="57"/>
      <c r="M10" s="57"/>
      <c r="N10" s="57"/>
      <c r="O10" s="57"/>
      <c r="P10" s="57"/>
      <c r="Q10" s="34" t="s">
        <v>159</v>
      </c>
      <c r="R10" s="57"/>
    </row>
    <row r="11" spans="1:18" ht="25" x14ac:dyDescent="0.35">
      <c r="A11" s="13"/>
      <c r="B11" s="69" t="s">
        <v>735</v>
      </c>
      <c r="E11" s="34" t="s">
        <v>157</v>
      </c>
      <c r="F11" s="43">
        <v>0.6</v>
      </c>
      <c r="G11" s="71" t="s">
        <v>94</v>
      </c>
      <c r="H11" s="57"/>
      <c r="I11" s="57"/>
      <c r="J11" s="59"/>
      <c r="K11" s="57"/>
      <c r="L11" s="57"/>
      <c r="M11" s="57"/>
      <c r="N11" s="57"/>
      <c r="O11" s="57"/>
      <c r="P11" s="57"/>
      <c r="Q11" s="34" t="s">
        <v>94</v>
      </c>
      <c r="R11" s="57"/>
    </row>
    <row r="12" spans="1:18" x14ac:dyDescent="0.35">
      <c r="A12" s="13"/>
      <c r="B12" s="69" t="s">
        <v>77</v>
      </c>
      <c r="E12" s="34" t="s">
        <v>80</v>
      </c>
      <c r="F12" s="43">
        <v>0.8</v>
      </c>
      <c r="G12" s="71" t="s">
        <v>274</v>
      </c>
      <c r="H12" s="57"/>
      <c r="I12" s="57"/>
      <c r="J12" s="59"/>
      <c r="K12" s="57"/>
      <c r="L12" s="57"/>
      <c r="M12" s="57"/>
      <c r="N12" s="57"/>
      <c r="O12" s="57"/>
      <c r="P12" s="57"/>
      <c r="Q12" s="34" t="s">
        <v>274</v>
      </c>
      <c r="R12" s="57"/>
    </row>
    <row r="13" spans="1:18" x14ac:dyDescent="0.35">
      <c r="A13" s="13"/>
      <c r="B13" s="69" t="s">
        <v>736</v>
      </c>
      <c r="E13" s="34" t="s">
        <v>272</v>
      </c>
      <c r="F13" s="43">
        <v>1</v>
      </c>
      <c r="H13" s="57"/>
      <c r="I13" s="57"/>
      <c r="J13" s="59"/>
      <c r="K13" s="57"/>
      <c r="L13" s="57"/>
      <c r="M13" s="57"/>
      <c r="N13" s="57"/>
      <c r="O13" s="57"/>
      <c r="P13" s="57"/>
      <c r="R13" s="57"/>
    </row>
    <row r="14" spans="1:18" x14ac:dyDescent="0.35">
      <c r="A14" s="13"/>
      <c r="B14" s="70" t="s">
        <v>737</v>
      </c>
      <c r="H14" s="57"/>
      <c r="I14" s="57"/>
      <c r="J14" s="59"/>
      <c r="K14" s="57"/>
      <c r="L14" s="57"/>
      <c r="M14" s="57"/>
      <c r="N14" s="57"/>
      <c r="O14" s="57"/>
      <c r="P14" s="57"/>
      <c r="R14" s="57"/>
    </row>
    <row r="15" spans="1:18" x14ac:dyDescent="0.35">
      <c r="A15" s="13"/>
      <c r="B15" s="59"/>
      <c r="H15" s="57"/>
      <c r="I15" s="57"/>
      <c r="J15" s="59"/>
      <c r="K15" s="57"/>
      <c r="L15" s="57"/>
      <c r="M15" s="57"/>
      <c r="N15" s="57"/>
      <c r="O15" s="57"/>
      <c r="P15" s="57"/>
      <c r="R15" s="57"/>
    </row>
    <row r="16" spans="1:18" x14ac:dyDescent="0.35">
      <c r="A16" s="685" t="s">
        <v>408</v>
      </c>
      <c r="B16" s="185" t="s">
        <v>457</v>
      </c>
      <c r="H16" s="57"/>
      <c r="I16" s="57"/>
      <c r="J16" s="59"/>
      <c r="K16" s="57"/>
      <c r="L16" s="57"/>
      <c r="M16" s="57"/>
      <c r="N16" s="57"/>
      <c r="O16" s="57"/>
      <c r="P16" s="57"/>
      <c r="R16" s="57"/>
    </row>
    <row r="17" spans="1:18" x14ac:dyDescent="0.35">
      <c r="A17" s="685"/>
      <c r="B17" s="185" t="s">
        <v>738</v>
      </c>
      <c r="C17" s="59"/>
      <c r="D17" s="59"/>
      <c r="E17" s="59"/>
      <c r="F17" s="59"/>
      <c r="H17" s="57"/>
      <c r="I17" s="57"/>
      <c r="J17" s="59"/>
      <c r="K17" s="57"/>
      <c r="L17" s="57"/>
      <c r="M17" s="57"/>
      <c r="N17" s="57"/>
      <c r="O17" s="57"/>
      <c r="P17" s="57"/>
      <c r="R17" s="57"/>
    </row>
    <row r="18" spans="1:18" x14ac:dyDescent="0.35">
      <c r="A18" s="685"/>
      <c r="B18" s="185" t="s">
        <v>739</v>
      </c>
      <c r="C18" s="59"/>
      <c r="D18" s="59"/>
      <c r="E18" s="59"/>
      <c r="F18" s="59"/>
      <c r="H18" s="57"/>
      <c r="I18" s="57"/>
      <c r="J18" s="59"/>
      <c r="K18" s="57"/>
      <c r="L18" s="57"/>
      <c r="M18" s="57"/>
      <c r="N18" s="57"/>
      <c r="O18" s="57"/>
      <c r="P18" s="57"/>
      <c r="R18" s="57"/>
    </row>
    <row r="19" spans="1:18" x14ac:dyDescent="0.35">
      <c r="B19" s="59"/>
      <c r="C19" s="59"/>
      <c r="D19" s="59"/>
      <c r="E19" s="59"/>
      <c r="F19" s="59"/>
      <c r="H19" s="57"/>
      <c r="I19" s="57"/>
      <c r="J19" s="59"/>
      <c r="K19" s="57"/>
      <c r="L19" s="57"/>
      <c r="M19" s="57"/>
      <c r="N19" s="57"/>
      <c r="O19" s="57"/>
      <c r="P19" s="57"/>
      <c r="R19" s="57"/>
    </row>
    <row r="20" spans="1:18" x14ac:dyDescent="0.35">
      <c r="B20" s="59"/>
      <c r="C20" s="59"/>
      <c r="D20" s="59"/>
      <c r="E20" s="59"/>
      <c r="F20" s="59"/>
      <c r="H20" s="57"/>
      <c r="I20" s="57"/>
      <c r="J20" s="59"/>
      <c r="K20" s="57"/>
      <c r="L20" s="57"/>
      <c r="M20" s="57"/>
      <c r="N20" s="57"/>
      <c r="O20" s="57"/>
      <c r="P20" s="57"/>
      <c r="R20" s="57"/>
    </row>
    <row r="21" spans="1:18" x14ac:dyDescent="0.35">
      <c r="B21" s="59"/>
      <c r="C21" s="59"/>
      <c r="D21" s="59"/>
      <c r="E21" s="59"/>
      <c r="F21" s="59"/>
      <c r="H21" s="57"/>
      <c r="I21" s="57"/>
      <c r="J21" s="59"/>
      <c r="K21" s="57"/>
      <c r="L21" s="57"/>
      <c r="M21" s="57"/>
      <c r="N21" s="57"/>
      <c r="O21" s="57"/>
      <c r="P21" s="57"/>
      <c r="R21" s="57"/>
    </row>
    <row r="22" spans="1:18" x14ac:dyDescent="0.35">
      <c r="B22" s="59"/>
      <c r="C22" s="59"/>
      <c r="D22" s="59"/>
      <c r="E22" s="59"/>
      <c r="F22" s="59"/>
      <c r="H22" s="57"/>
      <c r="I22" s="57"/>
      <c r="J22" s="59"/>
      <c r="K22" s="57"/>
      <c r="L22" s="57"/>
      <c r="M22" s="57"/>
      <c r="N22" s="57"/>
      <c r="O22" s="57"/>
      <c r="P22" s="57"/>
      <c r="R22" s="57"/>
    </row>
    <row r="23" spans="1:18" x14ac:dyDescent="0.35">
      <c r="C23" s="59"/>
      <c r="D23" s="59"/>
      <c r="E23" s="59"/>
      <c r="F23" s="59"/>
      <c r="H23" s="57"/>
      <c r="I23" s="57"/>
      <c r="J23" s="59"/>
      <c r="K23" s="57"/>
      <c r="L23" s="57"/>
      <c r="M23" s="57"/>
      <c r="N23" s="57"/>
      <c r="O23" s="57"/>
      <c r="P23" s="57"/>
      <c r="R23" s="57"/>
    </row>
    <row r="24" spans="1:18" x14ac:dyDescent="0.35">
      <c r="C24" s="59"/>
      <c r="D24" s="59"/>
      <c r="E24" s="59"/>
      <c r="F24" s="59"/>
      <c r="H24" s="57"/>
      <c r="I24" s="57"/>
      <c r="J24" s="59"/>
      <c r="K24" s="57"/>
      <c r="L24" s="57"/>
      <c r="M24" s="57"/>
      <c r="N24" s="57"/>
      <c r="O24" s="57"/>
      <c r="P24" s="57"/>
      <c r="R24" s="57"/>
    </row>
    <row r="25" spans="1:18" x14ac:dyDescent="0.35">
      <c r="C25" s="59"/>
      <c r="D25" s="59"/>
      <c r="E25" s="59"/>
      <c r="F25" s="59"/>
      <c r="H25" s="57"/>
      <c r="I25" s="57"/>
      <c r="J25" s="59"/>
      <c r="K25" s="57"/>
      <c r="L25" s="57"/>
      <c r="M25" s="57"/>
      <c r="N25" s="57"/>
      <c r="O25" s="57"/>
      <c r="P25" s="57"/>
      <c r="R25" s="57"/>
    </row>
    <row r="26" spans="1:18" x14ac:dyDescent="0.35">
      <c r="C26" s="59"/>
      <c r="D26" s="59"/>
      <c r="E26" s="59"/>
      <c r="F26" s="59"/>
      <c r="H26" s="57"/>
      <c r="I26" s="57"/>
      <c r="J26" s="59"/>
      <c r="K26" s="57"/>
      <c r="L26" s="57"/>
      <c r="M26" s="57"/>
      <c r="N26" s="57"/>
      <c r="O26" s="57"/>
      <c r="P26" s="57"/>
      <c r="R26" s="57"/>
    </row>
    <row r="27" spans="1:18" x14ac:dyDescent="0.35">
      <c r="H27" s="57"/>
      <c r="I27" s="57"/>
      <c r="J27" s="59"/>
      <c r="K27" s="57"/>
      <c r="L27" s="57"/>
      <c r="M27" s="57"/>
      <c r="N27" s="57"/>
      <c r="O27" s="57"/>
      <c r="P27" s="57"/>
      <c r="R27" s="57"/>
    </row>
    <row r="28" spans="1:18" x14ac:dyDescent="0.35">
      <c r="H28" s="57"/>
      <c r="I28" s="57"/>
      <c r="J28" s="59"/>
      <c r="K28" s="57"/>
      <c r="L28" s="57"/>
      <c r="M28" s="57"/>
      <c r="N28" s="57"/>
      <c r="O28" s="57"/>
      <c r="P28" s="57"/>
      <c r="R28" s="57"/>
    </row>
    <row r="29" spans="1:18" x14ac:dyDescent="0.35">
      <c r="H29" s="57"/>
      <c r="I29" s="57"/>
      <c r="J29" s="59"/>
      <c r="K29" s="57"/>
      <c r="L29" s="57"/>
      <c r="M29" s="57"/>
      <c r="N29" s="57"/>
      <c r="O29" s="57"/>
      <c r="P29" s="57"/>
      <c r="R29" s="57"/>
    </row>
    <row r="30" spans="1:18" x14ac:dyDescent="0.35">
      <c r="H30" s="57"/>
      <c r="I30" s="57"/>
      <c r="J30" s="59"/>
      <c r="K30" s="57"/>
      <c r="L30" s="57"/>
      <c r="M30" s="57"/>
      <c r="N30" s="57"/>
      <c r="O30" s="57"/>
      <c r="P30" s="57"/>
      <c r="R30" s="57"/>
    </row>
    <row r="31" spans="1:18" x14ac:dyDescent="0.35">
      <c r="H31" s="57"/>
      <c r="I31" s="57"/>
      <c r="J31" s="59"/>
      <c r="K31" s="57"/>
      <c r="L31" s="57"/>
      <c r="M31" s="57"/>
      <c r="N31" s="57"/>
      <c r="O31" s="57"/>
      <c r="P31" s="57"/>
      <c r="R31" s="57"/>
    </row>
    <row r="32" spans="1:18" x14ac:dyDescent="0.35">
      <c r="H32" s="57"/>
      <c r="I32" s="57"/>
      <c r="J32" s="59"/>
      <c r="K32" s="57"/>
      <c r="L32" s="57"/>
      <c r="M32" s="57"/>
      <c r="N32" s="57"/>
      <c r="O32" s="57"/>
      <c r="P32" s="57"/>
      <c r="R32" s="57"/>
    </row>
    <row r="33" spans="8:18" x14ac:dyDescent="0.35">
      <c r="H33" s="57"/>
      <c r="I33" s="57"/>
      <c r="J33" s="59"/>
      <c r="K33" s="57"/>
      <c r="L33" s="57"/>
      <c r="M33" s="57"/>
      <c r="N33" s="57"/>
      <c r="O33" s="57"/>
      <c r="P33" s="57"/>
      <c r="R33" s="57"/>
    </row>
    <row r="34" spans="8:18" x14ac:dyDescent="0.35">
      <c r="H34" s="57"/>
      <c r="I34" s="57"/>
      <c r="J34" s="59"/>
      <c r="K34" s="57"/>
      <c r="L34" s="57"/>
      <c r="M34" s="57"/>
      <c r="N34" s="57"/>
      <c r="O34" s="57"/>
      <c r="P34" s="57"/>
      <c r="R34" s="57"/>
    </row>
    <row r="35" spans="8:18" x14ac:dyDescent="0.35">
      <c r="H35" s="57"/>
      <c r="I35" s="57"/>
      <c r="J35" s="59"/>
      <c r="K35" s="57"/>
      <c r="L35" s="57"/>
      <c r="M35" s="57"/>
      <c r="N35" s="57"/>
      <c r="O35" s="57"/>
      <c r="P35" s="57"/>
      <c r="R35" s="57"/>
    </row>
    <row r="36" spans="8:18" x14ac:dyDescent="0.35">
      <c r="H36" s="57"/>
      <c r="I36" s="57"/>
      <c r="J36" s="59"/>
      <c r="K36" s="57"/>
      <c r="L36" s="57"/>
      <c r="M36" s="57"/>
      <c r="N36" s="57"/>
      <c r="O36" s="57"/>
      <c r="P36" s="57"/>
      <c r="R36" s="57"/>
    </row>
    <row r="37" spans="8:18" x14ac:dyDescent="0.35">
      <c r="H37" s="57"/>
      <c r="I37" s="57"/>
      <c r="J37" s="59"/>
      <c r="K37" s="57"/>
      <c r="L37" s="57"/>
      <c r="M37" s="57"/>
      <c r="N37" s="57"/>
      <c r="O37" s="57"/>
      <c r="P37" s="57"/>
      <c r="R37" s="57"/>
    </row>
    <row r="38" spans="8:18" x14ac:dyDescent="0.35">
      <c r="H38" s="57"/>
      <c r="I38" s="57"/>
      <c r="J38" s="59"/>
      <c r="K38" s="57"/>
      <c r="L38" s="57"/>
      <c r="M38" s="57"/>
      <c r="N38" s="57"/>
      <c r="O38" s="57"/>
      <c r="P38" s="57"/>
      <c r="R38" s="57"/>
    </row>
    <row r="39" spans="8:18" x14ac:dyDescent="0.35">
      <c r="H39" s="57"/>
      <c r="I39" s="57"/>
      <c r="J39" s="59"/>
      <c r="K39" s="57"/>
      <c r="L39" s="57"/>
      <c r="M39" s="57"/>
      <c r="N39" s="57"/>
      <c r="O39" s="57"/>
      <c r="P39" s="57"/>
      <c r="R39" s="57"/>
    </row>
    <row r="40" spans="8:18" x14ac:dyDescent="0.35">
      <c r="H40" s="57"/>
      <c r="I40" s="57"/>
      <c r="J40" s="59"/>
      <c r="K40" s="57"/>
      <c r="L40" s="57"/>
      <c r="M40" s="57"/>
      <c r="N40" s="57"/>
      <c r="R40" s="57"/>
    </row>
    <row r="41" spans="8:18" x14ac:dyDescent="0.35">
      <c r="H41" s="57"/>
      <c r="I41" s="57"/>
      <c r="J41" s="59"/>
      <c r="K41" s="57"/>
      <c r="L41" s="57"/>
      <c r="M41" s="57"/>
      <c r="N41" s="57"/>
      <c r="R41" s="57"/>
    </row>
    <row r="42" spans="8:18" x14ac:dyDescent="0.35">
      <c r="H42" s="57"/>
      <c r="I42" s="57"/>
      <c r="J42" s="59"/>
      <c r="K42" s="57"/>
      <c r="L42" s="57"/>
      <c r="M42" s="57"/>
      <c r="N42" s="57"/>
      <c r="R42" s="57"/>
    </row>
  </sheetData>
  <mergeCells count="6">
    <mergeCell ref="A16:A18"/>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ColWidth="11.453125" defaultRowHeight="14.5" x14ac:dyDescent="0.35"/>
  <cols>
    <col min="1" max="1" width="16.81640625" customWidth="1"/>
    <col min="2" max="2" width="21.81640625" customWidth="1"/>
    <col min="3" max="3" width="36.54296875" bestFit="1" customWidth="1"/>
    <col min="4" max="4" width="36.54296875" customWidth="1"/>
    <col min="5" max="5" width="4.1796875" customWidth="1"/>
    <col min="6" max="6" width="14.453125" customWidth="1"/>
  </cols>
  <sheetData>
    <row r="1" spans="1:6" x14ac:dyDescent="0.35">
      <c r="A1" s="698" t="s">
        <v>740</v>
      </c>
      <c r="B1" s="698"/>
      <c r="C1" s="698"/>
      <c r="D1" s="698"/>
    </row>
    <row r="2" spans="1:6" x14ac:dyDescent="0.35">
      <c r="A2" s="11"/>
    </row>
    <row r="3" spans="1:6" x14ac:dyDescent="0.35">
      <c r="A3" t="s">
        <v>741</v>
      </c>
    </row>
    <row r="4" spans="1:6" ht="15" thickBot="1" x14ac:dyDescent="0.4">
      <c r="A4" s="11"/>
    </row>
    <row r="5" spans="1:6" ht="15" thickBot="1" x14ac:dyDescent="0.4">
      <c r="A5" s="80" t="s">
        <v>742</v>
      </c>
      <c r="B5" s="81" t="s">
        <v>743</v>
      </c>
      <c r="C5" s="710" t="s">
        <v>744</v>
      </c>
      <c r="D5" s="711"/>
    </row>
    <row r="6" spans="1:6" ht="39.5" thickBot="1" x14ac:dyDescent="0.4">
      <c r="A6" s="708" t="s">
        <v>745</v>
      </c>
      <c r="B6" s="82" t="s">
        <v>746</v>
      </c>
      <c r="C6" s="696" t="s">
        <v>747</v>
      </c>
      <c r="D6" s="697"/>
    </row>
    <row r="7" spans="1:6" ht="26.5" thickBot="1" x14ac:dyDescent="0.4">
      <c r="A7" s="712"/>
      <c r="B7" s="82" t="s">
        <v>748</v>
      </c>
      <c r="C7" s="696" t="s">
        <v>749</v>
      </c>
      <c r="D7" s="697"/>
    </row>
    <row r="8" spans="1:6" ht="26.5" thickBot="1" x14ac:dyDescent="0.4">
      <c r="A8" s="712"/>
      <c r="B8" s="82" t="s">
        <v>750</v>
      </c>
      <c r="C8" s="696" t="s">
        <v>751</v>
      </c>
      <c r="D8" s="697"/>
    </row>
    <row r="9" spans="1:6" ht="39.5" thickBot="1" x14ac:dyDescent="0.4">
      <c r="A9" s="712"/>
      <c r="B9" s="82" t="s">
        <v>752</v>
      </c>
      <c r="C9" s="696" t="s">
        <v>753</v>
      </c>
      <c r="D9" s="697"/>
    </row>
    <row r="10" spans="1:6" ht="39.5" thickBot="1" x14ac:dyDescent="0.4">
      <c r="A10" s="709"/>
      <c r="B10" s="82" t="s">
        <v>754</v>
      </c>
      <c r="C10" s="696" t="s">
        <v>755</v>
      </c>
      <c r="D10" s="697"/>
    </row>
    <row r="11" spans="1:6" ht="39.75" customHeight="1" thickBot="1" x14ac:dyDescent="0.4">
      <c r="A11" s="699" t="s">
        <v>756</v>
      </c>
      <c r="B11" s="700"/>
      <c r="C11" s="83" t="s">
        <v>757</v>
      </c>
      <c r="D11" s="705" t="s">
        <v>758</v>
      </c>
    </row>
    <row r="12" spans="1:6" ht="39.75" customHeight="1" thickBot="1" x14ac:dyDescent="0.4">
      <c r="A12" s="701"/>
      <c r="B12" s="702"/>
      <c r="C12" s="83" t="s">
        <v>759</v>
      </c>
      <c r="D12" s="706"/>
    </row>
    <row r="13" spans="1:6" ht="39.75" customHeight="1" thickBot="1" x14ac:dyDescent="0.4">
      <c r="A13" s="703"/>
      <c r="B13" s="704"/>
      <c r="C13" s="83" t="s">
        <v>760</v>
      </c>
      <c r="D13" s="707"/>
    </row>
    <row r="14" spans="1:6" ht="27" customHeight="1" thickBot="1" x14ac:dyDescent="0.4">
      <c r="A14" s="708" t="s">
        <v>761</v>
      </c>
      <c r="B14" s="82" t="s">
        <v>762</v>
      </c>
      <c r="C14" s="696" t="s">
        <v>763</v>
      </c>
      <c r="D14" s="697"/>
      <c r="F14" s="145" t="s">
        <v>764</v>
      </c>
    </row>
    <row r="15" spans="1:6" ht="37.5" customHeight="1" thickBot="1" x14ac:dyDescent="0.4">
      <c r="A15" s="709"/>
      <c r="B15" s="82" t="s">
        <v>765</v>
      </c>
      <c r="C15" s="696" t="s">
        <v>766</v>
      </c>
      <c r="D15" s="697"/>
      <c r="F15" s="145" t="s">
        <v>767</v>
      </c>
    </row>
    <row r="16" spans="1:6" ht="37.5" customHeight="1" thickBot="1" x14ac:dyDescent="0.4">
      <c r="A16" s="694" t="s">
        <v>768</v>
      </c>
      <c r="B16" s="695"/>
      <c r="C16" s="696" t="s">
        <v>769</v>
      </c>
      <c r="D16" s="697"/>
      <c r="F16" s="145" t="s">
        <v>770</v>
      </c>
    </row>
    <row r="17" spans="1:2" ht="42.75" customHeight="1" x14ac:dyDescent="0.35"/>
    <row r="18" spans="1:2" ht="13.5" customHeight="1" x14ac:dyDescent="0.35"/>
    <row r="19" spans="1:2" ht="13.5" customHeight="1" x14ac:dyDescent="0.35">
      <c r="A19" s="691" t="s">
        <v>408</v>
      </c>
      <c r="B19" s="1" t="s">
        <v>457</v>
      </c>
    </row>
    <row r="20" spans="1:2" x14ac:dyDescent="0.35">
      <c r="A20" s="692"/>
      <c r="B20" s="1" t="s">
        <v>738</v>
      </c>
    </row>
    <row r="21" spans="1:2" x14ac:dyDescent="0.35">
      <c r="A21" s="693"/>
      <c r="B21" s="1" t="s">
        <v>739</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ColWidth="11.453125" defaultRowHeight="14.5" x14ac:dyDescent="0.35"/>
  <cols>
    <col min="1" max="1" width="17.453125" style="98" customWidth="1"/>
    <col min="2" max="5" width="25.54296875" customWidth="1"/>
    <col min="6" max="6" width="15.54296875" bestFit="1" customWidth="1"/>
    <col min="7" max="7" width="23.453125" style="98" customWidth="1"/>
    <col min="8" max="8" width="28.81640625" customWidth="1"/>
    <col min="9" max="11" width="25.54296875" customWidth="1"/>
  </cols>
  <sheetData>
    <row r="1" spans="1:11" ht="15.5" x14ac:dyDescent="0.35">
      <c r="A1" s="741" t="s">
        <v>771</v>
      </c>
      <c r="B1" s="741"/>
      <c r="C1" s="741"/>
      <c r="D1" s="741"/>
      <c r="F1" s="741" t="s">
        <v>772</v>
      </c>
      <c r="G1" s="741"/>
      <c r="H1" s="741"/>
    </row>
    <row r="2" spans="1:11" ht="15" thickBot="1" x14ac:dyDescent="0.4"/>
    <row r="3" spans="1:11" ht="21.75" customHeight="1" thickBot="1" x14ac:dyDescent="0.4">
      <c r="A3" s="744" t="s">
        <v>773</v>
      </c>
      <c r="B3" s="744"/>
      <c r="C3" s="744"/>
      <c r="D3" s="745"/>
      <c r="F3" s="742" t="s">
        <v>774</v>
      </c>
      <c r="G3" s="742" t="s">
        <v>775</v>
      </c>
      <c r="H3" s="742"/>
    </row>
    <row r="4" spans="1:11" ht="28.5" customHeight="1" thickBot="1" x14ac:dyDescent="0.4">
      <c r="A4" s="99"/>
      <c r="B4" s="84" t="s">
        <v>776</v>
      </c>
      <c r="C4" s="85" t="s">
        <v>744</v>
      </c>
      <c r="D4" s="84" t="s">
        <v>32</v>
      </c>
      <c r="F4" s="742"/>
      <c r="G4" s="93" t="s">
        <v>777</v>
      </c>
      <c r="H4" s="93" t="s">
        <v>778</v>
      </c>
    </row>
    <row r="5" spans="1:11" ht="50.5" thickBot="1" x14ac:dyDescent="0.4">
      <c r="A5" s="86" t="s">
        <v>156</v>
      </c>
      <c r="B5" s="15" t="s">
        <v>779</v>
      </c>
      <c r="C5" s="87" t="s">
        <v>780</v>
      </c>
      <c r="D5" s="88">
        <v>0.2</v>
      </c>
      <c r="F5" s="94" t="s">
        <v>719</v>
      </c>
      <c r="G5" s="95">
        <v>0.2</v>
      </c>
      <c r="H5" s="743" t="s">
        <v>489</v>
      </c>
    </row>
    <row r="6" spans="1:11" ht="38" thickBot="1" x14ac:dyDescent="0.4">
      <c r="A6" s="89" t="s">
        <v>120</v>
      </c>
      <c r="B6" s="15" t="s">
        <v>781</v>
      </c>
      <c r="C6" s="87" t="s">
        <v>782</v>
      </c>
      <c r="D6" s="88">
        <v>0.4</v>
      </c>
      <c r="F6" s="94" t="s">
        <v>723</v>
      </c>
      <c r="G6" s="95">
        <v>0.4</v>
      </c>
      <c r="H6" s="743"/>
    </row>
    <row r="7" spans="1:11" ht="38" thickBot="1" x14ac:dyDescent="0.4">
      <c r="A7" s="90" t="s">
        <v>79</v>
      </c>
      <c r="B7" s="15" t="s">
        <v>783</v>
      </c>
      <c r="C7" s="87" t="s">
        <v>784</v>
      </c>
      <c r="D7" s="88">
        <v>0.6</v>
      </c>
      <c r="F7" s="96" t="s">
        <v>330</v>
      </c>
      <c r="G7" s="97">
        <v>0.6</v>
      </c>
      <c r="H7" s="97">
        <v>0.6</v>
      </c>
    </row>
    <row r="8" spans="1:11" ht="50.5" thickBot="1" x14ac:dyDescent="0.4">
      <c r="A8" s="91" t="s">
        <v>560</v>
      </c>
      <c r="B8" s="15" t="s">
        <v>785</v>
      </c>
      <c r="C8" s="87" t="s">
        <v>786</v>
      </c>
      <c r="D8" s="88">
        <v>0.8</v>
      </c>
      <c r="F8" s="96" t="s">
        <v>502</v>
      </c>
      <c r="G8" s="97">
        <v>0.8</v>
      </c>
      <c r="H8" s="97">
        <v>0.8</v>
      </c>
    </row>
    <row r="9" spans="1:11" ht="38" thickBot="1" x14ac:dyDescent="0.4">
      <c r="A9" s="92" t="s">
        <v>232</v>
      </c>
      <c r="B9" s="15" t="s">
        <v>787</v>
      </c>
      <c r="C9" s="87" t="s">
        <v>788</v>
      </c>
      <c r="D9" s="88">
        <v>1</v>
      </c>
      <c r="F9" s="96" t="s">
        <v>465</v>
      </c>
      <c r="G9" s="97">
        <v>1</v>
      </c>
      <c r="H9" s="97">
        <v>1</v>
      </c>
    </row>
    <row r="11" spans="1:11" ht="15" thickBot="1" x14ac:dyDescent="0.4"/>
    <row r="12" spans="1:11" ht="23.25" customHeight="1" thickBot="1" x14ac:dyDescent="0.4">
      <c r="A12" s="713" t="s">
        <v>789</v>
      </c>
      <c r="B12" s="713"/>
      <c r="C12" s="713"/>
      <c r="D12" s="713"/>
      <c r="E12" s="713"/>
      <c r="G12" s="713" t="s">
        <v>790</v>
      </c>
      <c r="H12" s="713"/>
      <c r="I12" s="713"/>
      <c r="J12" s="713"/>
      <c r="K12" s="713"/>
    </row>
    <row r="13" spans="1:11" ht="39" customHeight="1" thickBot="1" x14ac:dyDescent="0.4">
      <c r="A13" s="17" t="s">
        <v>791</v>
      </c>
      <c r="B13" s="714" t="s">
        <v>792</v>
      </c>
      <c r="C13" s="714"/>
      <c r="D13" s="714" t="s">
        <v>793</v>
      </c>
      <c r="E13" s="714"/>
      <c r="G13" s="17" t="s">
        <v>791</v>
      </c>
      <c r="H13" s="714" t="s">
        <v>792</v>
      </c>
      <c r="I13" s="714"/>
      <c r="J13" s="714" t="s">
        <v>793</v>
      </c>
      <c r="K13" s="714"/>
    </row>
    <row r="14" spans="1:11" ht="25" customHeight="1" x14ac:dyDescent="0.35">
      <c r="A14" s="721" t="s">
        <v>794</v>
      </c>
      <c r="B14" s="715" t="s">
        <v>795</v>
      </c>
      <c r="C14" s="716"/>
      <c r="D14" s="715" t="s">
        <v>796</v>
      </c>
      <c r="E14" s="716"/>
      <c r="G14" s="721" t="s">
        <v>794</v>
      </c>
      <c r="H14" s="715" t="s">
        <v>797</v>
      </c>
      <c r="I14" s="716"/>
      <c r="J14" s="715" t="s">
        <v>798</v>
      </c>
      <c r="K14" s="716"/>
    </row>
    <row r="15" spans="1:11" ht="25" customHeight="1" x14ac:dyDescent="0.35">
      <c r="A15" s="722"/>
      <c r="B15" s="717" t="s">
        <v>799</v>
      </c>
      <c r="C15" s="718"/>
      <c r="D15" s="717" t="s">
        <v>800</v>
      </c>
      <c r="E15" s="718"/>
      <c r="G15" s="722"/>
      <c r="H15" s="717" t="s">
        <v>801</v>
      </c>
      <c r="I15" s="718"/>
      <c r="J15" s="717" t="s">
        <v>802</v>
      </c>
      <c r="K15" s="718"/>
    </row>
    <row r="16" spans="1:11" ht="40" customHeight="1" thickBot="1" x14ac:dyDescent="0.4">
      <c r="A16" s="722"/>
      <c r="B16" s="717" t="s">
        <v>803</v>
      </c>
      <c r="C16" s="718"/>
      <c r="D16" s="717" t="s">
        <v>804</v>
      </c>
      <c r="E16" s="718"/>
      <c r="G16" s="723"/>
      <c r="H16" s="719" t="s">
        <v>805</v>
      </c>
      <c r="I16" s="720"/>
      <c r="J16" s="719" t="s">
        <v>806</v>
      </c>
      <c r="K16" s="720"/>
    </row>
    <row r="17" spans="1:11" ht="52" customHeight="1" x14ac:dyDescent="0.35">
      <c r="A17" s="722"/>
      <c r="B17" s="717" t="s">
        <v>807</v>
      </c>
      <c r="C17" s="718"/>
      <c r="D17" s="717" t="s">
        <v>808</v>
      </c>
      <c r="E17" s="718"/>
      <c r="G17" s="721" t="s">
        <v>809</v>
      </c>
      <c r="H17" s="715" t="s">
        <v>810</v>
      </c>
      <c r="I17" s="716"/>
      <c r="J17" s="715" t="s">
        <v>811</v>
      </c>
      <c r="K17" s="716"/>
    </row>
    <row r="18" spans="1:11" ht="25" customHeight="1" thickBot="1" x14ac:dyDescent="0.4">
      <c r="A18" s="723"/>
      <c r="B18" s="724"/>
      <c r="C18" s="725"/>
      <c r="D18" s="719" t="s">
        <v>812</v>
      </c>
      <c r="E18" s="720"/>
      <c r="G18" s="722"/>
      <c r="H18" s="717" t="s">
        <v>813</v>
      </c>
      <c r="I18" s="718"/>
      <c r="J18" s="717" t="s">
        <v>814</v>
      </c>
      <c r="K18" s="718"/>
    </row>
    <row r="19" spans="1:11" ht="25" customHeight="1" thickBot="1" x14ac:dyDescent="0.4">
      <c r="A19" s="721" t="s">
        <v>809</v>
      </c>
      <c r="B19" s="715" t="s">
        <v>815</v>
      </c>
      <c r="C19" s="716"/>
      <c r="D19" s="715" t="s">
        <v>816</v>
      </c>
      <c r="E19" s="716"/>
      <c r="G19" s="723"/>
      <c r="H19" s="719" t="s">
        <v>817</v>
      </c>
      <c r="I19" s="720"/>
      <c r="J19" s="719" t="s">
        <v>818</v>
      </c>
      <c r="K19" s="720"/>
    </row>
    <row r="20" spans="1:11" ht="25" customHeight="1" x14ac:dyDescent="0.35">
      <c r="A20" s="722"/>
      <c r="B20" s="717" t="s">
        <v>819</v>
      </c>
      <c r="C20" s="718"/>
      <c r="D20" s="717" t="s">
        <v>820</v>
      </c>
      <c r="E20" s="718"/>
      <c r="G20" s="721" t="s">
        <v>821</v>
      </c>
      <c r="H20" s="715" t="s">
        <v>822</v>
      </c>
      <c r="I20" s="716"/>
      <c r="J20" s="715" t="s">
        <v>823</v>
      </c>
      <c r="K20" s="716"/>
    </row>
    <row r="21" spans="1:11" ht="40" customHeight="1" x14ac:dyDescent="0.35">
      <c r="A21" s="722"/>
      <c r="B21" s="717" t="s">
        <v>824</v>
      </c>
      <c r="C21" s="718"/>
      <c r="D21" s="717" t="s">
        <v>825</v>
      </c>
      <c r="E21" s="718"/>
      <c r="G21" s="722"/>
      <c r="H21" s="717" t="s">
        <v>826</v>
      </c>
      <c r="I21" s="718"/>
      <c r="J21" s="717" t="s">
        <v>827</v>
      </c>
      <c r="K21" s="718"/>
    </row>
    <row r="22" spans="1:11" ht="52" customHeight="1" thickBot="1" x14ac:dyDescent="0.4">
      <c r="A22" s="722"/>
      <c r="B22" s="717" t="s">
        <v>828</v>
      </c>
      <c r="C22" s="718"/>
      <c r="D22" s="717" t="s">
        <v>829</v>
      </c>
      <c r="E22" s="718"/>
      <c r="G22" s="723"/>
      <c r="H22" s="719" t="s">
        <v>830</v>
      </c>
      <c r="I22" s="720"/>
      <c r="J22" s="719" t="s">
        <v>831</v>
      </c>
      <c r="K22" s="720"/>
    </row>
    <row r="23" spans="1:11" ht="40" customHeight="1" thickBot="1" x14ac:dyDescent="0.4">
      <c r="A23" s="723"/>
      <c r="B23" s="724"/>
      <c r="C23" s="725"/>
      <c r="D23" s="719" t="s">
        <v>832</v>
      </c>
      <c r="E23" s="720"/>
      <c r="G23" s="721" t="s">
        <v>833</v>
      </c>
      <c r="H23" s="715" t="s">
        <v>834</v>
      </c>
      <c r="I23" s="716"/>
      <c r="J23" s="715" t="s">
        <v>835</v>
      </c>
      <c r="K23" s="716"/>
    </row>
    <row r="24" spans="1:11" ht="25" customHeight="1" x14ac:dyDescent="0.35">
      <c r="A24" s="721" t="s">
        <v>821</v>
      </c>
      <c r="B24" s="715" t="s">
        <v>836</v>
      </c>
      <c r="C24" s="716"/>
      <c r="D24" s="715" t="s">
        <v>837</v>
      </c>
      <c r="E24" s="716"/>
      <c r="G24" s="722"/>
      <c r="H24" s="717" t="s">
        <v>838</v>
      </c>
      <c r="I24" s="718"/>
      <c r="J24" s="717" t="s">
        <v>839</v>
      </c>
      <c r="K24" s="718"/>
    </row>
    <row r="25" spans="1:11" ht="40" customHeight="1" thickBot="1" x14ac:dyDescent="0.4">
      <c r="A25" s="722"/>
      <c r="B25" s="717" t="s">
        <v>840</v>
      </c>
      <c r="C25" s="718"/>
      <c r="D25" s="717" t="s">
        <v>841</v>
      </c>
      <c r="E25" s="718"/>
      <c r="G25" s="723"/>
      <c r="H25" s="719" t="s">
        <v>842</v>
      </c>
      <c r="I25" s="720"/>
      <c r="J25" s="719" t="s">
        <v>843</v>
      </c>
      <c r="K25" s="720"/>
    </row>
    <row r="26" spans="1:11" ht="40" customHeight="1" x14ac:dyDescent="0.35">
      <c r="A26" s="722"/>
      <c r="B26" s="717" t="s">
        <v>844</v>
      </c>
      <c r="C26" s="718"/>
      <c r="D26" s="717" t="s">
        <v>845</v>
      </c>
      <c r="E26" s="718"/>
      <c r="G26" s="721" t="s">
        <v>846</v>
      </c>
      <c r="H26" s="715" t="s">
        <v>847</v>
      </c>
      <c r="I26" s="716"/>
      <c r="J26" s="715" t="s">
        <v>848</v>
      </c>
      <c r="K26" s="716"/>
    </row>
    <row r="27" spans="1:11" ht="52" customHeight="1" x14ac:dyDescent="0.35">
      <c r="A27" s="722"/>
      <c r="B27" s="717" t="s">
        <v>849</v>
      </c>
      <c r="C27" s="718"/>
      <c r="D27" s="717" t="s">
        <v>850</v>
      </c>
      <c r="E27" s="718"/>
      <c r="G27" s="722"/>
      <c r="H27" s="717" t="s">
        <v>851</v>
      </c>
      <c r="I27" s="718"/>
      <c r="J27" s="717" t="s">
        <v>852</v>
      </c>
      <c r="K27" s="718"/>
    </row>
    <row r="28" spans="1:11" ht="40" customHeight="1" thickBot="1" x14ac:dyDescent="0.4">
      <c r="A28" s="722"/>
      <c r="B28" s="717"/>
      <c r="C28" s="718"/>
      <c r="D28" s="717" t="s">
        <v>853</v>
      </c>
      <c r="E28" s="718"/>
      <c r="G28" s="723"/>
      <c r="H28" s="719" t="s">
        <v>854</v>
      </c>
      <c r="I28" s="720"/>
      <c r="J28" s="719" t="s">
        <v>855</v>
      </c>
      <c r="K28" s="720"/>
    </row>
    <row r="29" spans="1:11" ht="25" customHeight="1" thickBot="1" x14ac:dyDescent="0.4">
      <c r="A29" s="723"/>
      <c r="B29" s="719"/>
      <c r="C29" s="720"/>
      <c r="D29" s="719" t="s">
        <v>856</v>
      </c>
      <c r="E29" s="720"/>
    </row>
    <row r="30" spans="1:11" ht="25" customHeight="1" x14ac:dyDescent="0.35">
      <c r="A30" s="721" t="s">
        <v>833</v>
      </c>
      <c r="B30" s="715" t="s">
        <v>857</v>
      </c>
      <c r="C30" s="716"/>
      <c r="D30" s="715" t="s">
        <v>858</v>
      </c>
      <c r="E30" s="716"/>
    </row>
    <row r="31" spans="1:11" ht="40" customHeight="1" x14ac:dyDescent="0.35">
      <c r="A31" s="722"/>
      <c r="B31" s="717" t="s">
        <v>859</v>
      </c>
      <c r="C31" s="718"/>
      <c r="D31" s="717" t="s">
        <v>860</v>
      </c>
      <c r="E31" s="718"/>
    </row>
    <row r="32" spans="1:11" ht="40" customHeight="1" x14ac:dyDescent="0.35">
      <c r="A32" s="722"/>
      <c r="B32" s="717" t="s">
        <v>861</v>
      </c>
      <c r="C32" s="718"/>
      <c r="D32" s="717" t="s">
        <v>862</v>
      </c>
      <c r="E32" s="718"/>
    </row>
    <row r="33" spans="1:11" ht="52" customHeight="1" thickBot="1" x14ac:dyDescent="0.4">
      <c r="A33" s="723"/>
      <c r="B33" s="719" t="s">
        <v>863</v>
      </c>
      <c r="C33" s="720"/>
      <c r="D33" s="724"/>
      <c r="E33" s="725"/>
    </row>
    <row r="34" spans="1:11" ht="25" customHeight="1" x14ac:dyDescent="0.35">
      <c r="A34" s="721" t="s">
        <v>846</v>
      </c>
      <c r="B34" s="715" t="s">
        <v>864</v>
      </c>
      <c r="C34" s="716"/>
      <c r="D34" s="715" t="s">
        <v>865</v>
      </c>
      <c r="E34" s="716"/>
    </row>
    <row r="35" spans="1:11" ht="25" customHeight="1" x14ac:dyDescent="0.35">
      <c r="A35" s="722"/>
      <c r="B35" s="717" t="s">
        <v>866</v>
      </c>
      <c r="C35" s="718"/>
      <c r="D35" s="717" t="s">
        <v>867</v>
      </c>
      <c r="E35" s="718"/>
    </row>
    <row r="36" spans="1:11" ht="40" customHeight="1" x14ac:dyDescent="0.35">
      <c r="A36" s="722"/>
      <c r="B36" s="717" t="s">
        <v>868</v>
      </c>
      <c r="C36" s="718"/>
      <c r="D36" s="717" t="s">
        <v>869</v>
      </c>
      <c r="E36" s="718"/>
    </row>
    <row r="37" spans="1:11" ht="52" customHeight="1" thickBot="1" x14ac:dyDescent="0.4">
      <c r="A37" s="723"/>
      <c r="B37" s="719" t="s">
        <v>870</v>
      </c>
      <c r="C37" s="720"/>
      <c r="D37" s="724"/>
      <c r="E37" s="725"/>
    </row>
    <row r="40" spans="1:11" ht="35.25" customHeight="1" x14ac:dyDescent="0.35">
      <c r="A40" s="732" t="s">
        <v>871</v>
      </c>
      <c r="B40" s="732"/>
      <c r="C40" s="732"/>
      <c r="D40" s="732"/>
      <c r="E40" s="732"/>
      <c r="G40" s="732" t="s">
        <v>872</v>
      </c>
      <c r="H40" s="732"/>
      <c r="I40" s="732"/>
      <c r="J40" s="732"/>
      <c r="K40" s="732"/>
    </row>
    <row r="41" spans="1:11" ht="15.75" customHeight="1" thickBot="1" x14ac:dyDescent="0.4">
      <c r="A41" s="16"/>
      <c r="B41" s="100"/>
      <c r="C41" s="16"/>
      <c r="D41" s="16"/>
      <c r="G41"/>
      <c r="H41" s="98"/>
    </row>
    <row r="42" spans="1:11" ht="42.5" thickBot="1" x14ac:dyDescent="0.4">
      <c r="A42" s="736" t="s">
        <v>873</v>
      </c>
      <c r="B42" s="738" t="s">
        <v>874</v>
      </c>
      <c r="C42" s="738"/>
      <c r="D42" s="738" t="s">
        <v>875</v>
      </c>
      <c r="E42" s="738"/>
      <c r="G42"/>
      <c r="H42" s="101" t="s">
        <v>791</v>
      </c>
      <c r="I42" s="102" t="s">
        <v>876</v>
      </c>
      <c r="J42" s="728" t="s">
        <v>877</v>
      </c>
      <c r="K42" s="729"/>
    </row>
    <row r="43" spans="1:11" ht="29.25" customHeight="1" thickBot="1" x14ac:dyDescent="0.4">
      <c r="A43" s="737"/>
      <c r="B43" s="738"/>
      <c r="C43" s="738"/>
      <c r="D43" s="19" t="s">
        <v>67</v>
      </c>
      <c r="E43" s="19" t="s">
        <v>68</v>
      </c>
      <c r="G43"/>
      <c r="H43" s="103" t="s">
        <v>794</v>
      </c>
      <c r="I43" s="75" t="s">
        <v>878</v>
      </c>
      <c r="J43" s="739" t="s">
        <v>879</v>
      </c>
      <c r="K43" s="740"/>
    </row>
    <row r="44" spans="1:11" ht="26.25" customHeight="1" x14ac:dyDescent="0.35">
      <c r="A44" s="106">
        <v>1</v>
      </c>
      <c r="B44" s="735" t="s">
        <v>880</v>
      </c>
      <c r="C44" s="735"/>
      <c r="D44" s="107"/>
      <c r="E44" s="108"/>
      <c r="G44"/>
      <c r="H44" s="103" t="s">
        <v>809</v>
      </c>
      <c r="I44" s="75" t="s">
        <v>881</v>
      </c>
      <c r="J44" s="739" t="s">
        <v>81</v>
      </c>
      <c r="K44" s="740"/>
    </row>
    <row r="45" spans="1:11" ht="24" customHeight="1" thickBot="1" x14ac:dyDescent="0.4">
      <c r="A45" s="109">
        <v>2</v>
      </c>
      <c r="B45" s="730" t="s">
        <v>882</v>
      </c>
      <c r="C45" s="730"/>
      <c r="D45" s="110"/>
      <c r="E45" s="111"/>
      <c r="G45"/>
      <c r="H45" s="104" t="s">
        <v>821</v>
      </c>
      <c r="I45" s="105" t="s">
        <v>883</v>
      </c>
      <c r="J45" s="726" t="s">
        <v>158</v>
      </c>
      <c r="K45" s="727"/>
    </row>
    <row r="46" spans="1:11" ht="15.75" customHeight="1" x14ac:dyDescent="0.35">
      <c r="A46" s="109">
        <v>3</v>
      </c>
      <c r="B46" s="730" t="s">
        <v>884</v>
      </c>
      <c r="C46" s="730"/>
      <c r="D46" s="110"/>
      <c r="E46" s="111"/>
      <c r="G46"/>
      <c r="H46" s="98"/>
    </row>
    <row r="47" spans="1:11" ht="25.5" customHeight="1" x14ac:dyDescent="0.35">
      <c r="A47" s="109">
        <v>4</v>
      </c>
      <c r="B47" s="730" t="s">
        <v>885</v>
      </c>
      <c r="C47" s="730"/>
      <c r="D47" s="110"/>
      <c r="E47" s="111"/>
      <c r="G47"/>
      <c r="H47" s="98"/>
    </row>
    <row r="48" spans="1:11" ht="27" customHeight="1" x14ac:dyDescent="0.35">
      <c r="A48" s="109">
        <v>5</v>
      </c>
      <c r="B48" s="730" t="s">
        <v>886</v>
      </c>
      <c r="C48" s="730"/>
      <c r="D48" s="110"/>
      <c r="E48" s="111"/>
      <c r="G48"/>
      <c r="H48" s="98"/>
    </row>
    <row r="49" spans="1:9" x14ac:dyDescent="0.35">
      <c r="A49" s="109">
        <v>6</v>
      </c>
      <c r="B49" s="730" t="s">
        <v>887</v>
      </c>
      <c r="C49" s="730"/>
      <c r="D49" s="110"/>
      <c r="E49" s="111"/>
      <c r="G49"/>
      <c r="H49" s="98"/>
    </row>
    <row r="50" spans="1:9" ht="25.5" customHeight="1" x14ac:dyDescent="0.35">
      <c r="A50" s="109">
        <v>7</v>
      </c>
      <c r="B50" s="730" t="s">
        <v>888</v>
      </c>
      <c r="C50" s="730"/>
      <c r="D50" s="110"/>
      <c r="E50" s="111"/>
    </row>
    <row r="51" spans="1:9" ht="26.25" customHeight="1" x14ac:dyDescent="0.35">
      <c r="A51" s="109">
        <v>8</v>
      </c>
      <c r="B51" s="730" t="s">
        <v>889</v>
      </c>
      <c r="C51" s="730"/>
      <c r="D51" s="110"/>
      <c r="E51" s="111"/>
    </row>
    <row r="52" spans="1:9" x14ac:dyDescent="0.35">
      <c r="A52" s="109">
        <v>9</v>
      </c>
      <c r="B52" s="730" t="s">
        <v>890</v>
      </c>
      <c r="C52" s="730"/>
      <c r="D52" s="110"/>
      <c r="E52" s="111"/>
    </row>
    <row r="53" spans="1:9" ht="30" customHeight="1" x14ac:dyDescent="0.35">
      <c r="A53" s="109">
        <v>10</v>
      </c>
      <c r="B53" s="730" t="s">
        <v>891</v>
      </c>
      <c r="C53" s="730"/>
      <c r="D53" s="110"/>
      <c r="E53" s="111"/>
    </row>
    <row r="54" spans="1:9" x14ac:dyDescent="0.35">
      <c r="A54" s="109">
        <v>11</v>
      </c>
      <c r="B54" s="730" t="s">
        <v>892</v>
      </c>
      <c r="C54" s="730"/>
      <c r="D54" s="110"/>
      <c r="E54" s="111"/>
    </row>
    <row r="55" spans="1:9" x14ac:dyDescent="0.35">
      <c r="A55" s="109">
        <v>12</v>
      </c>
      <c r="B55" s="730" t="s">
        <v>893</v>
      </c>
      <c r="C55" s="730"/>
      <c r="D55" s="110"/>
      <c r="E55" s="111"/>
    </row>
    <row r="56" spans="1:9" x14ac:dyDescent="0.35">
      <c r="A56" s="109">
        <v>13</v>
      </c>
      <c r="B56" s="730" t="s">
        <v>894</v>
      </c>
      <c r="C56" s="730"/>
      <c r="D56" s="110"/>
      <c r="E56" s="111"/>
    </row>
    <row r="57" spans="1:9" x14ac:dyDescent="0.35">
      <c r="A57" s="109">
        <v>14</v>
      </c>
      <c r="B57" s="730" t="s">
        <v>895</v>
      </c>
      <c r="C57" s="730"/>
      <c r="D57" s="110"/>
      <c r="E57" s="111"/>
      <c r="F57" s="16"/>
      <c r="G57" s="100"/>
      <c r="H57" s="16"/>
      <c r="I57" s="16"/>
    </row>
    <row r="58" spans="1:9" x14ac:dyDescent="0.35">
      <c r="A58" s="109">
        <v>15</v>
      </c>
      <c r="B58" s="730" t="s">
        <v>896</v>
      </c>
      <c r="C58" s="730"/>
      <c r="D58" s="110"/>
      <c r="E58" s="111"/>
    </row>
    <row r="59" spans="1:9" x14ac:dyDescent="0.35">
      <c r="A59" s="109">
        <v>16</v>
      </c>
      <c r="B59" s="730" t="s">
        <v>897</v>
      </c>
      <c r="C59" s="730"/>
      <c r="D59" s="110"/>
      <c r="E59" s="111"/>
    </row>
    <row r="60" spans="1:9" x14ac:dyDescent="0.35">
      <c r="A60" s="109">
        <v>17</v>
      </c>
      <c r="B60" s="730" t="s">
        <v>898</v>
      </c>
      <c r="C60" s="730"/>
      <c r="D60" s="110"/>
      <c r="E60" s="111"/>
    </row>
    <row r="61" spans="1:9" ht="19.5" customHeight="1" x14ac:dyDescent="0.35">
      <c r="A61" s="109">
        <v>18</v>
      </c>
      <c r="B61" s="730" t="s">
        <v>899</v>
      </c>
      <c r="C61" s="730"/>
      <c r="D61" s="110"/>
      <c r="E61" s="111"/>
    </row>
    <row r="62" spans="1:9" ht="15" thickBot="1" x14ac:dyDescent="0.4">
      <c r="A62" s="112">
        <v>19</v>
      </c>
      <c r="B62" s="731" t="s">
        <v>900</v>
      </c>
      <c r="C62" s="731"/>
      <c r="D62" s="113"/>
      <c r="E62" s="114"/>
    </row>
    <row r="63" spans="1:9" ht="15" thickBot="1" x14ac:dyDescent="0.4">
      <c r="A63"/>
      <c r="B63" s="733" t="s">
        <v>901</v>
      </c>
      <c r="C63" s="734"/>
      <c r="D63" s="18"/>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8"/>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81640625" defaultRowHeight="12" x14ac:dyDescent="0.3"/>
  <cols>
    <col min="1" max="1" width="9.1796875" style="146" customWidth="1"/>
    <col min="2" max="2" width="30.1796875" style="146" customWidth="1"/>
    <col min="3" max="3" width="18.453125" style="146" customWidth="1"/>
    <col min="4" max="4" width="31.81640625" style="146" customWidth="1"/>
    <col min="5" max="5" width="19.453125" style="146" customWidth="1"/>
    <col min="6" max="6" width="19.81640625" style="146" customWidth="1"/>
    <col min="7" max="7" width="23.1796875" style="146" customWidth="1"/>
    <col min="8" max="16384" width="10.81640625" style="146"/>
  </cols>
  <sheetData>
    <row r="1" spans="2:5" x14ac:dyDescent="0.3">
      <c r="B1" s="751" t="s">
        <v>902</v>
      </c>
      <c r="C1" s="751"/>
      <c r="D1" s="751"/>
      <c r="E1" s="751"/>
    </row>
    <row r="2" spans="2:5" ht="12.5" thickBot="1" x14ac:dyDescent="0.35"/>
    <row r="3" spans="2:5" ht="23.5" thickBot="1" x14ac:dyDescent="0.35">
      <c r="B3" s="147" t="s">
        <v>903</v>
      </c>
      <c r="C3" s="148" t="s">
        <v>904</v>
      </c>
      <c r="D3" s="149" t="s">
        <v>905</v>
      </c>
      <c r="E3" s="148" t="s">
        <v>906</v>
      </c>
    </row>
    <row r="4" spans="2:5" ht="18" customHeight="1" thickBot="1" x14ac:dyDescent="0.35">
      <c r="B4" s="762" t="s">
        <v>907</v>
      </c>
      <c r="C4" s="150" t="s">
        <v>84</v>
      </c>
      <c r="D4" s="764" t="s">
        <v>908</v>
      </c>
      <c r="E4" s="151" t="s">
        <v>909</v>
      </c>
    </row>
    <row r="5" spans="2:5" ht="18" customHeight="1" thickBot="1" x14ac:dyDescent="0.35">
      <c r="B5" s="763"/>
      <c r="C5" s="150" t="s">
        <v>725</v>
      </c>
      <c r="D5" s="765"/>
      <c r="E5" s="151" t="s">
        <v>909</v>
      </c>
    </row>
    <row r="6" spans="2:5" ht="23.5" thickBot="1" x14ac:dyDescent="0.35">
      <c r="B6" s="762" t="s">
        <v>910</v>
      </c>
      <c r="C6" s="152" t="s">
        <v>86</v>
      </c>
      <c r="D6" s="153" t="s">
        <v>911</v>
      </c>
      <c r="E6" s="150" t="s">
        <v>909</v>
      </c>
    </row>
    <row r="7" spans="2:5" ht="23.5" thickBot="1" x14ac:dyDescent="0.35">
      <c r="B7" s="763"/>
      <c r="C7" s="152" t="s">
        <v>726</v>
      </c>
      <c r="D7" s="153" t="s">
        <v>912</v>
      </c>
      <c r="E7" s="152" t="s">
        <v>909</v>
      </c>
    </row>
    <row r="8" spans="2:5" ht="23.5" thickBot="1" x14ac:dyDescent="0.35">
      <c r="B8" s="762" t="s">
        <v>913</v>
      </c>
      <c r="C8" s="151" t="s">
        <v>87</v>
      </c>
      <c r="D8" s="153" t="s">
        <v>914</v>
      </c>
      <c r="E8" s="154">
        <v>0.25</v>
      </c>
    </row>
    <row r="9" spans="2:5" ht="35" thickBot="1" x14ac:dyDescent="0.35">
      <c r="B9" s="766"/>
      <c r="C9" s="151" t="s">
        <v>198</v>
      </c>
      <c r="D9" s="153" t="s">
        <v>915</v>
      </c>
      <c r="E9" s="154">
        <v>0.15</v>
      </c>
    </row>
    <row r="10" spans="2:5" ht="35" thickBot="1" x14ac:dyDescent="0.35">
      <c r="B10" s="763"/>
      <c r="C10" s="151" t="s">
        <v>730</v>
      </c>
      <c r="D10" s="153" t="s">
        <v>916</v>
      </c>
      <c r="E10" s="154">
        <v>0.1</v>
      </c>
    </row>
    <row r="11" spans="2:5" ht="58" thickBot="1" x14ac:dyDescent="0.35">
      <c r="B11" s="752" t="s">
        <v>917</v>
      </c>
      <c r="C11" s="151" t="s">
        <v>210</v>
      </c>
      <c r="D11" s="153" t="s">
        <v>918</v>
      </c>
      <c r="E11" s="155">
        <v>0.25</v>
      </c>
    </row>
    <row r="12" spans="2:5" ht="23.5" thickBot="1" x14ac:dyDescent="0.35">
      <c r="B12" s="753"/>
      <c r="C12" s="151" t="s">
        <v>88</v>
      </c>
      <c r="D12" s="153" t="s">
        <v>919</v>
      </c>
      <c r="E12" s="155">
        <v>0.15</v>
      </c>
    </row>
    <row r="13" spans="2:5" ht="46.5" thickBot="1" x14ac:dyDescent="0.35">
      <c r="B13" s="752" t="s">
        <v>920</v>
      </c>
      <c r="C13" s="151" t="s">
        <v>89</v>
      </c>
      <c r="D13" s="153" t="s">
        <v>921</v>
      </c>
      <c r="E13" s="151" t="s">
        <v>909</v>
      </c>
    </row>
    <row r="14" spans="2:5" ht="46.5" thickBot="1" x14ac:dyDescent="0.35">
      <c r="B14" s="753"/>
      <c r="C14" s="151" t="s">
        <v>727</v>
      </c>
      <c r="D14" s="153" t="s">
        <v>922</v>
      </c>
      <c r="E14" s="151" t="s">
        <v>909</v>
      </c>
    </row>
    <row r="15" spans="2:5" ht="23.5" thickBot="1" x14ac:dyDescent="0.35">
      <c r="B15" s="754" t="s">
        <v>923</v>
      </c>
      <c r="C15" s="151" t="s">
        <v>924</v>
      </c>
      <c r="D15" s="153" t="s">
        <v>925</v>
      </c>
      <c r="E15" s="151" t="s">
        <v>909</v>
      </c>
    </row>
    <row r="16" spans="2:5" ht="23.5" thickBot="1" x14ac:dyDescent="0.35">
      <c r="B16" s="755"/>
      <c r="C16" s="151" t="s">
        <v>926</v>
      </c>
      <c r="D16" s="153" t="s">
        <v>927</v>
      </c>
      <c r="E16" s="151" t="s">
        <v>909</v>
      </c>
    </row>
    <row r="17" spans="2:5" x14ac:dyDescent="0.3">
      <c r="B17" s="756"/>
      <c r="C17" s="757"/>
      <c r="D17" s="757"/>
      <c r="E17" s="758"/>
    </row>
    <row r="18" spans="2:5" x14ac:dyDescent="0.3">
      <c r="B18" s="759" t="s">
        <v>928</v>
      </c>
      <c r="C18" s="760"/>
      <c r="D18" s="760"/>
      <c r="E18" s="761"/>
    </row>
    <row r="19" spans="2:5" x14ac:dyDescent="0.3">
      <c r="B19" s="759"/>
      <c r="C19" s="760"/>
      <c r="D19" s="760"/>
      <c r="E19" s="761"/>
    </row>
    <row r="20" spans="2:5" ht="12.5" thickBot="1" x14ac:dyDescent="0.35">
      <c r="B20" s="748" t="s">
        <v>929</v>
      </c>
      <c r="C20" s="749"/>
      <c r="D20" s="749"/>
      <c r="E20" s="750"/>
    </row>
    <row r="23" spans="2:5" x14ac:dyDescent="0.3">
      <c r="B23" s="747" t="s">
        <v>930</v>
      </c>
      <c r="C23" s="747"/>
    </row>
    <row r="24" spans="2:5" x14ac:dyDescent="0.3">
      <c r="B24" s="156" t="s">
        <v>931</v>
      </c>
      <c r="C24" s="146" t="s">
        <v>479</v>
      </c>
    </row>
    <row r="25" spans="2:5" x14ac:dyDescent="0.3">
      <c r="B25" s="156" t="s">
        <v>932</v>
      </c>
      <c r="C25" s="146" t="s">
        <v>933</v>
      </c>
    </row>
    <row r="26" spans="2:5" x14ac:dyDescent="0.3">
      <c r="B26" s="156" t="s">
        <v>934</v>
      </c>
      <c r="C26" s="146" t="s">
        <v>935</v>
      </c>
    </row>
    <row r="29" spans="2:5" s="202" customFormat="1" ht="15" customHeight="1" x14ac:dyDescent="0.35">
      <c r="B29" s="201" t="s">
        <v>936</v>
      </c>
      <c r="C29" s="201" t="s">
        <v>937</v>
      </c>
      <c r="D29" s="201" t="s">
        <v>938</v>
      </c>
    </row>
    <row r="30" spans="2:5" ht="24" customHeight="1" x14ac:dyDescent="0.3">
      <c r="B30" s="746" t="s">
        <v>440</v>
      </c>
      <c r="C30" s="157" t="s">
        <v>474</v>
      </c>
      <c r="D30" s="157">
        <v>15</v>
      </c>
    </row>
    <row r="31" spans="2:5" ht="24" customHeight="1" x14ac:dyDescent="0.3">
      <c r="B31" s="746"/>
      <c r="C31" s="157" t="s">
        <v>939</v>
      </c>
      <c r="D31" s="157">
        <v>0</v>
      </c>
    </row>
    <row r="32" spans="2:5" ht="24" customHeight="1" x14ac:dyDescent="0.3">
      <c r="B32" s="746" t="s">
        <v>441</v>
      </c>
      <c r="C32" s="157" t="s">
        <v>84</v>
      </c>
      <c r="D32" s="157">
        <v>15</v>
      </c>
    </row>
    <row r="33" spans="2:4" ht="24" customHeight="1" x14ac:dyDescent="0.3">
      <c r="B33" s="746"/>
      <c r="C33" s="157" t="s">
        <v>725</v>
      </c>
      <c r="D33" s="157">
        <v>0</v>
      </c>
    </row>
    <row r="34" spans="2:4" ht="29.15" customHeight="1" x14ac:dyDescent="0.3">
      <c r="B34" s="746" t="s">
        <v>442</v>
      </c>
      <c r="C34" s="157" t="s">
        <v>475</v>
      </c>
      <c r="D34" s="157">
        <v>15</v>
      </c>
    </row>
    <row r="35" spans="2:4" ht="29.15" customHeight="1" x14ac:dyDescent="0.3">
      <c r="B35" s="746"/>
      <c r="C35" s="157" t="s">
        <v>940</v>
      </c>
      <c r="D35" s="157">
        <v>0</v>
      </c>
    </row>
    <row r="36" spans="2:4" ht="19.5" customHeight="1" x14ac:dyDescent="0.3">
      <c r="B36" s="746" t="s">
        <v>443</v>
      </c>
      <c r="C36" s="157" t="s">
        <v>87</v>
      </c>
      <c r="D36" s="157">
        <v>15</v>
      </c>
    </row>
    <row r="37" spans="2:4" ht="19.5" customHeight="1" x14ac:dyDescent="0.3">
      <c r="B37" s="746"/>
      <c r="C37" s="157" t="s">
        <v>198</v>
      </c>
      <c r="D37" s="157">
        <v>10</v>
      </c>
    </row>
    <row r="38" spans="2:4" ht="19.5" customHeight="1" x14ac:dyDescent="0.3">
      <c r="B38" s="746"/>
      <c r="C38" s="157" t="s">
        <v>941</v>
      </c>
      <c r="D38" s="157">
        <v>0</v>
      </c>
    </row>
    <row r="39" spans="2:4" ht="28" customHeight="1" x14ac:dyDescent="0.3">
      <c r="B39" s="746" t="s">
        <v>444</v>
      </c>
      <c r="C39" s="157" t="s">
        <v>476</v>
      </c>
      <c r="D39" s="157">
        <v>15</v>
      </c>
    </row>
    <row r="40" spans="2:4" ht="28" customHeight="1" x14ac:dyDescent="0.3">
      <c r="B40" s="746"/>
      <c r="C40" s="157" t="s">
        <v>942</v>
      </c>
      <c r="D40" s="157">
        <v>0</v>
      </c>
    </row>
    <row r="41" spans="2:4" ht="32.5" customHeight="1" x14ac:dyDescent="0.3">
      <c r="B41" s="746" t="s">
        <v>445</v>
      </c>
      <c r="C41" s="158" t="s">
        <v>477</v>
      </c>
      <c r="D41" s="157">
        <v>15</v>
      </c>
    </row>
    <row r="42" spans="2:4" ht="32.5" customHeight="1" x14ac:dyDescent="0.3">
      <c r="B42" s="746"/>
      <c r="C42" s="158" t="s">
        <v>943</v>
      </c>
      <c r="D42" s="157">
        <v>0</v>
      </c>
    </row>
    <row r="43" spans="2:4" ht="19.5" customHeight="1" x14ac:dyDescent="0.3">
      <c r="B43" s="746" t="s">
        <v>446</v>
      </c>
      <c r="C43" s="157" t="s">
        <v>478</v>
      </c>
      <c r="D43" s="157">
        <v>10</v>
      </c>
    </row>
    <row r="44" spans="2:4" ht="19.5" customHeight="1" x14ac:dyDescent="0.3">
      <c r="B44" s="746"/>
      <c r="C44" s="157" t="s">
        <v>944</v>
      </c>
      <c r="D44" s="157">
        <v>5</v>
      </c>
    </row>
    <row r="45" spans="2:4" ht="19.5" customHeight="1" x14ac:dyDescent="0.3">
      <c r="B45" s="746"/>
      <c r="C45" s="157" t="s">
        <v>945</v>
      </c>
      <c r="D45" s="157">
        <v>0</v>
      </c>
    </row>
    <row r="48" spans="2:4" ht="19.5" customHeight="1" thickBot="1" x14ac:dyDescent="0.35">
      <c r="B48" s="159" t="s">
        <v>946</v>
      </c>
    </row>
    <row r="49" spans="2:7" ht="12.5" thickBot="1" x14ac:dyDescent="0.35">
      <c r="B49" s="160" t="s">
        <v>947</v>
      </c>
      <c r="C49" s="161" t="s">
        <v>948</v>
      </c>
      <c r="D49" s="161" t="s">
        <v>949</v>
      </c>
      <c r="E49" s="162" t="s">
        <v>950</v>
      </c>
      <c r="G49" s="146">
        <v>50</v>
      </c>
    </row>
    <row r="50" spans="2:7" x14ac:dyDescent="0.3">
      <c r="B50" s="163" t="s">
        <v>931</v>
      </c>
      <c r="C50" s="164" t="s">
        <v>931</v>
      </c>
      <c r="D50" s="164" t="s">
        <v>931</v>
      </c>
      <c r="E50" s="165">
        <v>100</v>
      </c>
      <c r="G50" s="146">
        <v>100</v>
      </c>
    </row>
    <row r="51" spans="2:7" x14ac:dyDescent="0.3">
      <c r="B51" s="166" t="s">
        <v>931</v>
      </c>
      <c r="C51" s="167" t="s">
        <v>932</v>
      </c>
      <c r="D51" s="167" t="s">
        <v>932</v>
      </c>
      <c r="E51" s="168">
        <v>50</v>
      </c>
      <c r="G51" s="146">
        <v>0</v>
      </c>
    </row>
    <row r="52" spans="2:7" ht="12.5" thickBot="1" x14ac:dyDescent="0.35">
      <c r="B52" s="169" t="s">
        <v>931</v>
      </c>
      <c r="C52" s="170" t="s">
        <v>951</v>
      </c>
      <c r="D52" s="170" t="s">
        <v>951</v>
      </c>
      <c r="E52" s="171">
        <v>0</v>
      </c>
    </row>
    <row r="53" spans="2:7" x14ac:dyDescent="0.3">
      <c r="B53" s="163" t="s">
        <v>932</v>
      </c>
      <c r="C53" s="164" t="s">
        <v>931</v>
      </c>
      <c r="D53" s="164" t="s">
        <v>932</v>
      </c>
      <c r="E53" s="165">
        <v>50</v>
      </c>
    </row>
    <row r="54" spans="2:7" x14ac:dyDescent="0.3">
      <c r="B54" s="172" t="s">
        <v>932</v>
      </c>
      <c r="C54" s="167" t="s">
        <v>932</v>
      </c>
      <c r="D54" s="167" t="s">
        <v>932</v>
      </c>
      <c r="E54" s="168">
        <v>50</v>
      </c>
    </row>
    <row r="55" spans="2:7" ht="12.5" thickBot="1" x14ac:dyDescent="0.35">
      <c r="B55" s="173" t="s">
        <v>932</v>
      </c>
      <c r="C55" s="170" t="s">
        <v>951</v>
      </c>
      <c r="D55" s="170" t="s">
        <v>951</v>
      </c>
      <c r="E55" s="171">
        <v>0</v>
      </c>
    </row>
    <row r="56" spans="2:7" x14ac:dyDescent="0.3">
      <c r="B56" s="163" t="s">
        <v>951</v>
      </c>
      <c r="C56" s="164" t="s">
        <v>931</v>
      </c>
      <c r="D56" s="164" t="s">
        <v>951</v>
      </c>
      <c r="E56" s="165">
        <v>0</v>
      </c>
    </row>
    <row r="57" spans="2:7" x14ac:dyDescent="0.3">
      <c r="B57" s="166" t="s">
        <v>951</v>
      </c>
      <c r="C57" s="167" t="s">
        <v>932</v>
      </c>
      <c r="D57" s="167" t="s">
        <v>951</v>
      </c>
      <c r="E57" s="168">
        <v>0</v>
      </c>
    </row>
    <row r="58" spans="2:7" ht="12.5" thickBot="1" x14ac:dyDescent="0.35">
      <c r="B58" s="169" t="s">
        <v>951</v>
      </c>
      <c r="C58" s="170" t="s">
        <v>951</v>
      </c>
      <c r="D58" s="170" t="s">
        <v>951</v>
      </c>
      <c r="E58" s="171">
        <v>0</v>
      </c>
    </row>
  </sheetData>
  <mergeCells count="20">
    <mergeCell ref="B20:E20"/>
    <mergeCell ref="B1:E1"/>
    <mergeCell ref="B13:B14"/>
    <mergeCell ref="B15:B16"/>
    <mergeCell ref="B17:E17"/>
    <mergeCell ref="B18:E18"/>
    <mergeCell ref="B19:E19"/>
    <mergeCell ref="B4:B5"/>
    <mergeCell ref="D4:D5"/>
    <mergeCell ref="B6:B7"/>
    <mergeCell ref="B8:B10"/>
    <mergeCell ref="B11:B12"/>
    <mergeCell ref="B39:B40"/>
    <mergeCell ref="B41:B42"/>
    <mergeCell ref="B43:B45"/>
    <mergeCell ref="B23:C23"/>
    <mergeCell ref="B30:B31"/>
    <mergeCell ref="B32:B33"/>
    <mergeCell ref="B34:B35"/>
    <mergeCell ref="B36:B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ColWidth="11.453125" defaultRowHeight="14.5" x14ac:dyDescent="0.35"/>
  <cols>
    <col min="1" max="1" width="13.1796875" customWidth="1"/>
    <col min="2" max="2" width="15.453125" customWidth="1"/>
    <col min="3" max="3" width="17.54296875" customWidth="1"/>
    <col min="4" max="4" width="13.54296875" customWidth="1"/>
    <col min="5" max="5" width="14" customWidth="1"/>
    <col min="6" max="6" width="13.453125" customWidth="1"/>
    <col min="7" max="7" width="13.54296875" customWidth="1"/>
    <col min="9" max="9" width="13.1796875" customWidth="1"/>
    <col min="10" max="10" width="12.81640625" customWidth="1"/>
    <col min="11" max="13" width="14" customWidth="1"/>
  </cols>
  <sheetData>
    <row r="2" spans="1:7" x14ac:dyDescent="0.35">
      <c r="B2" s="778" t="s">
        <v>952</v>
      </c>
      <c r="C2" s="778"/>
    </row>
    <row r="3" spans="1:7" x14ac:dyDescent="0.35">
      <c r="B3" s="20" t="s">
        <v>953</v>
      </c>
      <c r="C3" s="21"/>
    </row>
    <row r="4" spans="1:7" x14ac:dyDescent="0.35">
      <c r="B4" s="20" t="s">
        <v>954</v>
      </c>
      <c r="C4" s="22"/>
    </row>
    <row r="5" spans="1:7" x14ac:dyDescent="0.35">
      <c r="B5" s="20" t="s">
        <v>932</v>
      </c>
      <c r="C5" s="23"/>
    </row>
    <row r="6" spans="1:7" x14ac:dyDescent="0.35">
      <c r="B6" s="20" t="s">
        <v>955</v>
      </c>
      <c r="C6" s="24"/>
    </row>
    <row r="8" spans="1:7" ht="15.5" x14ac:dyDescent="0.35">
      <c r="A8" s="741" t="s">
        <v>956</v>
      </c>
      <c r="B8" s="741"/>
      <c r="C8" s="741"/>
      <c r="D8" s="741"/>
      <c r="E8" s="741"/>
      <c r="F8" s="741"/>
    </row>
    <row r="10" spans="1:7" ht="15" thickBot="1" x14ac:dyDescent="0.4">
      <c r="A10" s="198"/>
      <c r="B10" s="198"/>
      <c r="C10" s="198"/>
      <c r="D10" s="198"/>
      <c r="E10" s="198"/>
      <c r="F10" s="198"/>
      <c r="G10" s="198"/>
    </row>
    <row r="11" spans="1:7" ht="15.5" thickTop="1" thickBot="1" x14ac:dyDescent="0.4">
      <c r="A11" s="140"/>
      <c r="B11" s="780" t="s">
        <v>32</v>
      </c>
      <c r="C11" s="781"/>
      <c r="D11" s="770" t="s">
        <v>957</v>
      </c>
      <c r="E11" s="771"/>
      <c r="F11" s="772"/>
      <c r="G11" s="198"/>
    </row>
    <row r="12" spans="1:7" ht="21" customHeight="1" thickTop="1" thickBot="1" x14ac:dyDescent="0.4">
      <c r="A12" s="140"/>
      <c r="B12" s="26" t="s">
        <v>958</v>
      </c>
      <c r="C12" s="27" t="s">
        <v>959</v>
      </c>
      <c r="D12" s="773"/>
      <c r="E12" s="774"/>
      <c r="F12" s="775"/>
      <c r="G12" s="196"/>
    </row>
    <row r="13" spans="1:7" ht="40" customHeight="1" thickTop="1" thickBot="1" x14ac:dyDescent="0.4">
      <c r="A13" s="140"/>
      <c r="B13" s="42" t="s">
        <v>960</v>
      </c>
      <c r="C13" s="41">
        <v>1</v>
      </c>
      <c r="D13" s="45"/>
      <c r="E13" s="46"/>
      <c r="F13" s="47"/>
      <c r="G13" s="196"/>
    </row>
    <row r="14" spans="1:7" ht="40" customHeight="1" thickBot="1" x14ac:dyDescent="0.4">
      <c r="A14" s="140"/>
      <c r="B14" s="42" t="s">
        <v>961</v>
      </c>
      <c r="C14" s="41">
        <v>0.8</v>
      </c>
      <c r="D14" s="53"/>
      <c r="E14" s="49"/>
      <c r="F14" s="50"/>
      <c r="G14" s="196"/>
    </row>
    <row r="15" spans="1:7" ht="40" customHeight="1" thickBot="1" x14ac:dyDescent="0.4">
      <c r="A15" s="140"/>
      <c r="B15" s="42" t="s">
        <v>962</v>
      </c>
      <c r="C15" s="41">
        <v>0.6</v>
      </c>
      <c r="D15" s="48"/>
      <c r="E15" s="49"/>
      <c r="F15" s="50"/>
      <c r="G15" s="196"/>
    </row>
    <row r="16" spans="1:7" ht="40" customHeight="1" thickBot="1" x14ac:dyDescent="0.4">
      <c r="A16" s="140"/>
      <c r="B16" s="42" t="s">
        <v>963</v>
      </c>
      <c r="C16" s="41">
        <v>0.4</v>
      </c>
      <c r="D16" s="48"/>
      <c r="E16" s="49"/>
      <c r="F16" s="50"/>
      <c r="G16" s="196"/>
    </row>
    <row r="17" spans="1:7" ht="19.5" customHeight="1" thickBot="1" x14ac:dyDescent="0.4">
      <c r="A17" s="779"/>
      <c r="B17" s="42" t="s">
        <v>964</v>
      </c>
      <c r="C17" s="41">
        <v>0.2</v>
      </c>
      <c r="D17" s="54"/>
      <c r="E17" s="51"/>
      <c r="F17" s="52"/>
      <c r="G17" s="140"/>
    </row>
    <row r="18" spans="1:7" ht="19" customHeight="1" thickTop="1" thickBot="1" x14ac:dyDescent="0.4">
      <c r="A18" s="779"/>
      <c r="B18" s="776" t="s">
        <v>34</v>
      </c>
      <c r="C18" s="27" t="s">
        <v>958</v>
      </c>
      <c r="D18" s="25" t="s">
        <v>932</v>
      </c>
      <c r="E18" s="25" t="s">
        <v>965</v>
      </c>
      <c r="F18" s="25" t="s">
        <v>966</v>
      </c>
      <c r="G18" s="197"/>
    </row>
    <row r="19" spans="1:7" ht="20.5" customHeight="1" thickTop="1" thickBot="1" x14ac:dyDescent="0.4">
      <c r="B19" s="777"/>
      <c r="C19" s="27" t="s">
        <v>967</v>
      </c>
      <c r="D19" s="40">
        <v>0.6</v>
      </c>
      <c r="E19" s="40">
        <v>0.8</v>
      </c>
      <c r="F19" s="40">
        <v>1</v>
      </c>
    </row>
    <row r="20" spans="1:7" ht="15.5" thickTop="1" thickBot="1" x14ac:dyDescent="0.4"/>
    <row r="21" spans="1:7" ht="25.5" customHeight="1" thickBot="1" x14ac:dyDescent="0.4">
      <c r="B21" s="782" t="s">
        <v>968</v>
      </c>
      <c r="C21" s="783" t="s">
        <v>969</v>
      </c>
      <c r="D21" s="783"/>
      <c r="E21" s="783"/>
      <c r="F21" s="783"/>
    </row>
    <row r="22" spans="1:7" ht="39" customHeight="1" thickBot="1" x14ac:dyDescent="0.4">
      <c r="B22" s="782"/>
      <c r="C22" s="783" t="s">
        <v>970</v>
      </c>
      <c r="D22" s="783"/>
      <c r="E22" s="783" t="s">
        <v>971</v>
      </c>
      <c r="F22" s="783"/>
    </row>
    <row r="23" spans="1:7" ht="43.5" customHeight="1" thickBot="1" x14ac:dyDescent="0.4">
      <c r="B23" s="115" t="s">
        <v>955</v>
      </c>
      <c r="C23" s="768" t="s">
        <v>972</v>
      </c>
      <c r="D23" s="768"/>
      <c r="E23" s="768" t="s">
        <v>973</v>
      </c>
      <c r="F23" s="768"/>
    </row>
    <row r="24" spans="1:7" ht="43.5" customHeight="1" thickBot="1" x14ac:dyDescent="0.4">
      <c r="B24" s="115" t="s">
        <v>932</v>
      </c>
      <c r="C24" s="767" t="s">
        <v>974</v>
      </c>
      <c r="D24" s="767"/>
      <c r="E24" s="768" t="s">
        <v>975</v>
      </c>
      <c r="F24" s="768"/>
    </row>
    <row r="25" spans="1:7" ht="43.5" customHeight="1" thickBot="1" x14ac:dyDescent="0.4">
      <c r="B25" s="783" t="s">
        <v>976</v>
      </c>
      <c r="C25" s="767" t="s">
        <v>977</v>
      </c>
      <c r="D25" s="767"/>
      <c r="E25" s="767" t="s">
        <v>977</v>
      </c>
      <c r="F25" s="767"/>
    </row>
    <row r="26" spans="1:7" ht="43.5" customHeight="1" thickBot="1" x14ac:dyDescent="0.4">
      <c r="B26" s="783"/>
      <c r="C26" s="769" t="s">
        <v>978</v>
      </c>
      <c r="D26" s="769"/>
      <c r="E26" s="769" t="s">
        <v>978</v>
      </c>
      <c r="F26" s="769"/>
    </row>
    <row r="27" spans="1:7" ht="43.5" customHeight="1" thickBot="1" x14ac:dyDescent="0.4">
      <c r="B27" s="783" t="s">
        <v>953</v>
      </c>
      <c r="C27" s="767" t="s">
        <v>977</v>
      </c>
      <c r="D27" s="767"/>
      <c r="E27" s="767" t="s">
        <v>977</v>
      </c>
      <c r="F27" s="767"/>
    </row>
    <row r="28" spans="1:7" ht="43.5" customHeight="1" thickBot="1" x14ac:dyDescent="0.4">
      <c r="B28" s="783"/>
      <c r="C28" s="769" t="s">
        <v>978</v>
      </c>
      <c r="D28" s="769"/>
      <c r="E28" s="769" t="s">
        <v>978</v>
      </c>
      <c r="F28" s="769"/>
    </row>
  </sheetData>
  <mergeCells count="24">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 ref="C27:D27"/>
    <mergeCell ref="E24:F24"/>
    <mergeCell ref="E25:F25"/>
    <mergeCell ref="E26:F26"/>
    <mergeCell ref="C23:D23"/>
    <mergeCell ref="C24:D24"/>
    <mergeCell ref="C25:D25"/>
    <mergeCell ref="C26:D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53125" defaultRowHeight="14.5" x14ac:dyDescent="0.35"/>
  <cols>
    <col min="1" max="1" width="4.1796875" customWidth="1"/>
    <col min="2" max="2" width="30.453125" style="37" customWidth="1"/>
    <col min="3" max="3" width="45.54296875" customWidth="1"/>
  </cols>
  <sheetData>
    <row r="1" spans="2:3" x14ac:dyDescent="0.35">
      <c r="B1" s="698" t="s">
        <v>979</v>
      </c>
      <c r="C1" s="698"/>
    </row>
    <row r="3" spans="2:3" x14ac:dyDescent="0.35">
      <c r="B3" s="38" t="s">
        <v>980</v>
      </c>
      <c r="C3" s="1"/>
    </row>
    <row r="4" spans="2:3" x14ac:dyDescent="0.35">
      <c r="B4" s="38" t="s">
        <v>981</v>
      </c>
      <c r="C4" s="1"/>
    </row>
    <row r="5" spans="2:3" ht="43.5" x14ac:dyDescent="0.35">
      <c r="B5" s="38" t="s">
        <v>982</v>
      </c>
      <c r="C5" s="1"/>
    </row>
    <row r="6" spans="2:3" x14ac:dyDescent="0.35">
      <c r="B6" s="38" t="s">
        <v>983</v>
      </c>
      <c r="C6" s="2" t="s">
        <v>984</v>
      </c>
    </row>
    <row r="7" spans="2:3" x14ac:dyDescent="0.35">
      <c r="B7" s="38" t="s">
        <v>985</v>
      </c>
      <c r="C7" s="1"/>
    </row>
    <row r="8" spans="2:3" ht="29" x14ac:dyDescent="0.35">
      <c r="B8" s="38" t="s">
        <v>986</v>
      </c>
      <c r="C8" s="1"/>
    </row>
    <row r="9" spans="2:3" ht="29" x14ac:dyDescent="0.35">
      <c r="B9" s="38" t="s">
        <v>987</v>
      </c>
      <c r="C9" s="1"/>
    </row>
    <row r="10" spans="2:3" x14ac:dyDescent="0.35">
      <c r="B10" s="784" t="s">
        <v>988</v>
      </c>
      <c r="C10" s="1" t="s">
        <v>989</v>
      </c>
    </row>
    <row r="11" spans="2:3" x14ac:dyDescent="0.35">
      <c r="B11" s="785"/>
      <c r="C11" s="1" t="s">
        <v>990</v>
      </c>
    </row>
    <row r="12" spans="2:3" ht="29" x14ac:dyDescent="0.35">
      <c r="B12" s="38" t="s">
        <v>991</v>
      </c>
      <c r="C12" s="1"/>
    </row>
    <row r="13" spans="2:3" ht="29" x14ac:dyDescent="0.35">
      <c r="B13" s="38" t="s">
        <v>992</v>
      </c>
      <c r="C13" s="1"/>
    </row>
    <row r="14" spans="2:3" x14ac:dyDescent="0.35">
      <c r="B14" s="38" t="s">
        <v>993</v>
      </c>
      <c r="C14" s="1"/>
    </row>
    <row r="15" spans="2:3" x14ac:dyDescent="0.35">
      <c r="B15" s="38" t="s">
        <v>994</v>
      </c>
      <c r="C15" s="1"/>
    </row>
    <row r="16" spans="2:3" x14ac:dyDescent="0.35">
      <c r="B16" s="38" t="s">
        <v>995</v>
      </c>
      <c r="C16" s="1"/>
    </row>
    <row r="17" spans="2:3" x14ac:dyDescent="0.35">
      <c r="B17" s="38" t="s">
        <v>996</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2758A9-1739-4F39-9124-D8BF74D04395}">
  <ds:schemaRefs>
    <ds:schemaRef ds:uri="http://schemas.microsoft.com/office/2006/metadata/properties"/>
    <ds:schemaRef ds:uri="http://schemas.microsoft.com/office/infopath/2007/PartnerControls"/>
    <ds:schemaRef ds:uri="82d0fe9e-8728-4812-b9b4-6538b2501592"/>
  </ds:schemaRefs>
</ds:datastoreItem>
</file>

<file path=customXml/itemProps2.xml><?xml version="1.0" encoding="utf-8"?>
<ds:datastoreItem xmlns:ds="http://schemas.openxmlformats.org/officeDocument/2006/customXml" ds:itemID="{989DE989-4DA7-46B2-BE96-6F151CAA1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BE2F83-94AE-4B58-A665-155018A2DD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2026-07-14T20:11:51Z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