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Corrupción\Seguimientos 2025\"/>
    </mc:Choice>
  </mc:AlternateContent>
  <xr:revisionPtr revIDLastSave="0" documentId="8_{E624C45E-0481-4957-96B2-8BA4A442FEDB}" xr6:coauthVersionLast="47" xr6:coauthVersionMax="47" xr10:uidLastSave="{00000000-0000-0000-0000-000000000000}"/>
  <bookViews>
    <workbookView xWindow="-110" yWindow="-110" windowWidth="19420" windowHeight="10300" tabRatio="849" activeTab="1" xr2:uid="{00000000-000D-0000-FFFF-FFFF00000000}"/>
  </bookViews>
  <sheets>
    <sheet name="Riesgos en Revisión" sheetId="14" r:id="rId1"/>
    <sheet name="Riesgos Reformulados" sheetId="1"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 r:id="rId11"/>
    <externalReference r:id="rId12"/>
  </externalReferences>
  <definedNames>
    <definedName name="_xlnm._FilterDatabase" localSheetId="0" hidden="1">'Riesgos en Revisión'!$A$13:$BI$48</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_xlnm.Print_Area" localSheetId="1">'Riesgos Reformulados'!$I$2:$BM$3</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1" i="1" l="1"/>
  <c r="AS27" i="1" l="1"/>
  <c r="AS24" i="1" l="1"/>
  <c r="AS21" i="1"/>
  <c r="AS18" i="1"/>
  <c r="AJ20" i="1"/>
  <c r="AH20" i="1"/>
  <c r="AF20" i="1"/>
  <c r="AD20" i="1"/>
  <c r="AB20" i="1"/>
  <c r="Z20" i="1"/>
  <c r="AJ19" i="1"/>
  <c r="AH19" i="1"/>
  <c r="AF19" i="1"/>
  <c r="AD19" i="1"/>
  <c r="AB19" i="1"/>
  <c r="Z19" i="1"/>
  <c r="AJ18" i="1"/>
  <c r="AH18" i="1"/>
  <c r="AF18" i="1"/>
  <c r="AD18" i="1"/>
  <c r="AB18" i="1"/>
  <c r="Z18" i="1"/>
  <c r="AP16" i="1" l="1"/>
  <c r="AL16" i="1"/>
  <c r="AJ16" i="1"/>
  <c r="AH16" i="1"/>
  <c r="AF16" i="1"/>
  <c r="AD16" i="1"/>
  <c r="AB16" i="1"/>
  <c r="Z16" i="1"/>
  <c r="AM16" i="1" l="1"/>
  <c r="AN16" i="1" s="1"/>
  <c r="AS14" i="1"/>
  <c r="AS13" i="1"/>
  <c r="AS11" i="1"/>
  <c r="O59" i="1" l="1"/>
  <c r="O60" i="1"/>
  <c r="O61" i="1"/>
  <c r="M59" i="1"/>
  <c r="M60" i="1"/>
  <c r="O71" i="1"/>
  <c r="M71" i="1"/>
  <c r="O33" i="1" l="1"/>
  <c r="M33" i="1"/>
  <c r="O45" i="1"/>
  <c r="M45" i="1"/>
  <c r="AL12" i="1" l="1"/>
  <c r="AL13" i="1"/>
  <c r="AL14" i="1"/>
  <c r="AL15"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11" i="1"/>
  <c r="AJ12" i="1"/>
  <c r="AJ13" i="1"/>
  <c r="AJ14" i="1"/>
  <c r="AJ15" i="1"/>
  <c r="AJ17"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11" i="1"/>
  <c r="AH12" i="1"/>
  <c r="AH13" i="1"/>
  <c r="AH14" i="1"/>
  <c r="AH15" i="1"/>
  <c r="AH17"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11" i="1"/>
  <c r="AF12" i="1"/>
  <c r="AF13" i="1"/>
  <c r="AF14" i="1"/>
  <c r="AF15" i="1"/>
  <c r="AF17"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11" i="1"/>
  <c r="AD13" i="1"/>
  <c r="AD14" i="1"/>
  <c r="AD15" i="1"/>
  <c r="AD17"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12" i="1"/>
  <c r="AD11" i="1"/>
  <c r="AB13" i="1"/>
  <c r="AB14" i="1"/>
  <c r="AB15" i="1"/>
  <c r="AB17"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12" i="1"/>
  <c r="AB11" i="1"/>
  <c r="Z13" i="1"/>
  <c r="Z14" i="1"/>
  <c r="Z15" i="1"/>
  <c r="Z17"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12" i="1"/>
  <c r="Z11" i="1"/>
  <c r="AM12" i="1" l="1"/>
  <c r="Y48" i="14" l="1"/>
  <c r="W48" i="14"/>
  <c r="Y47" i="14"/>
  <c r="W47" i="14"/>
  <c r="O47" i="14"/>
  <c r="AI47" i="14" s="1"/>
  <c r="AH47" i="14" s="1"/>
  <c r="M47" i="14"/>
  <c r="Y46" i="14"/>
  <c r="W46" i="14"/>
  <c r="Y44" i="14"/>
  <c r="W44" i="14"/>
  <c r="O44" i="14"/>
  <c r="AI44" i="14" s="1"/>
  <c r="AH44" i="14" s="1"/>
  <c r="M44" i="14"/>
  <c r="Y43" i="14"/>
  <c r="W43" i="14"/>
  <c r="O43" i="14"/>
  <c r="AI43" i="14" s="1"/>
  <c r="AH43" i="14" s="1"/>
  <c r="M43" i="14"/>
  <c r="Y41" i="14"/>
  <c r="W41" i="14"/>
  <c r="O41" i="14"/>
  <c r="AI41" i="14" s="1"/>
  <c r="AH41" i="14" s="1"/>
  <c r="M41" i="14"/>
  <c r="Y39" i="14"/>
  <c r="W39" i="14"/>
  <c r="O39" i="14"/>
  <c r="AI39" i="14" s="1"/>
  <c r="AH39" i="14" s="1"/>
  <c r="M39" i="14"/>
  <c r="Y37" i="14"/>
  <c r="W37" i="14"/>
  <c r="O37" i="14"/>
  <c r="AI37" i="14" s="1"/>
  <c r="AH37" i="14" s="1"/>
  <c r="M37" i="14"/>
  <c r="Y36" i="14"/>
  <c r="W36" i="14"/>
  <c r="Y33" i="14"/>
  <c r="W33" i="14"/>
  <c r="AE32" i="14"/>
  <c r="Y31" i="14"/>
  <c r="W31" i="14"/>
  <c r="O31" i="14"/>
  <c r="AI31" i="14" s="1"/>
  <c r="AH31" i="14" s="1"/>
  <c r="M31" i="14"/>
  <c r="Y30" i="14"/>
  <c r="W30" i="14"/>
  <c r="Y29" i="14"/>
  <c r="W29" i="14"/>
  <c r="O29" i="14"/>
  <c r="AI29" i="14" s="1"/>
  <c r="AH29" i="14" s="1"/>
  <c r="M29" i="14"/>
  <c r="Y28" i="14"/>
  <c r="W28" i="14"/>
  <c r="Y27" i="14"/>
  <c r="W27" i="14"/>
  <c r="O27" i="14"/>
  <c r="AI27" i="14" s="1"/>
  <c r="AH27" i="14" s="1"/>
  <c r="M27" i="14"/>
  <c r="Y26" i="14"/>
  <c r="W26" i="14"/>
  <c r="Y24" i="14"/>
  <c r="W24" i="14"/>
  <c r="O24" i="14"/>
  <c r="AI24" i="14" s="1"/>
  <c r="AH24" i="14" s="1"/>
  <c r="M24" i="14"/>
  <c r="Y23" i="14"/>
  <c r="W23" i="14"/>
  <c r="Y22" i="14"/>
  <c r="W22" i="14"/>
  <c r="Y21" i="14"/>
  <c r="W21" i="14"/>
  <c r="Y20" i="14"/>
  <c r="W20" i="14"/>
  <c r="Y19" i="14"/>
  <c r="W19" i="14"/>
  <c r="Y18" i="14"/>
  <c r="W18" i="14"/>
  <c r="O18" i="14"/>
  <c r="AI18" i="14" s="1"/>
  <c r="AH18" i="14" s="1"/>
  <c r="M18" i="14"/>
  <c r="Y17" i="14"/>
  <c r="W17" i="14"/>
  <c r="Y16" i="14"/>
  <c r="W16" i="14"/>
  <c r="Y15" i="14"/>
  <c r="W15" i="14"/>
  <c r="O15" i="14"/>
  <c r="AI15" i="14" s="1"/>
  <c r="AH15" i="14" s="1"/>
  <c r="M15" i="14"/>
  <c r="AM11" i="1"/>
  <c r="AN11" i="1" s="1"/>
  <c r="AP13" i="1"/>
  <c r="AM13" i="1"/>
  <c r="AN13" i="1" s="1"/>
  <c r="O13" i="1"/>
  <c r="M13" i="1"/>
  <c r="AP30" i="1"/>
  <c r="AM30" i="1"/>
  <c r="AN30" i="1" s="1"/>
  <c r="O30" i="1"/>
  <c r="M30" i="1"/>
  <c r="AP29" i="1"/>
  <c r="AM29" i="1"/>
  <c r="AN29" i="1" s="1"/>
  <c r="O29" i="1"/>
  <c r="M29" i="1"/>
  <c r="AP28" i="1"/>
  <c r="AM28" i="1"/>
  <c r="AN28" i="1" s="1"/>
  <c r="O28" i="1"/>
  <c r="M28" i="1"/>
  <c r="AP27" i="1"/>
  <c r="AM27" i="1"/>
  <c r="AN27" i="1" s="1"/>
  <c r="O27" i="1"/>
  <c r="M27" i="1"/>
  <c r="AP26" i="1"/>
  <c r="AM26" i="1"/>
  <c r="AN26" i="1" s="1"/>
  <c r="O26" i="1"/>
  <c r="M26" i="1"/>
  <c r="AP25" i="1"/>
  <c r="AM25" i="1"/>
  <c r="AN25" i="1" s="1"/>
  <c r="O25" i="1"/>
  <c r="M25" i="1"/>
  <c r="AP24" i="1"/>
  <c r="AM24" i="1"/>
  <c r="AN24" i="1" s="1"/>
  <c r="O24" i="1"/>
  <c r="M24" i="1"/>
  <c r="AP23" i="1"/>
  <c r="AM23" i="1"/>
  <c r="AN23" i="1" s="1"/>
  <c r="O23" i="1"/>
  <c r="M23" i="1"/>
  <c r="AP22" i="1"/>
  <c r="AM22" i="1"/>
  <c r="AN22" i="1" s="1"/>
  <c r="O22" i="1"/>
  <c r="M22" i="1"/>
  <c r="AP21" i="1"/>
  <c r="AM21" i="1"/>
  <c r="AN21" i="1" s="1"/>
  <c r="O21" i="1"/>
  <c r="M21" i="1"/>
  <c r="AP20" i="1"/>
  <c r="AM20" i="1"/>
  <c r="AN20" i="1" s="1"/>
  <c r="O20" i="1"/>
  <c r="M20" i="1"/>
  <c r="AP19" i="1"/>
  <c r="AM19" i="1"/>
  <c r="AN19" i="1" s="1"/>
  <c r="O19" i="1"/>
  <c r="M19" i="1"/>
  <c r="AP18" i="1"/>
  <c r="AM18" i="1"/>
  <c r="AN18" i="1" s="1"/>
  <c r="O18" i="1"/>
  <c r="M18" i="1"/>
  <c r="AP17" i="1"/>
  <c r="AM17" i="1"/>
  <c r="AN17" i="1" s="1"/>
  <c r="O17" i="1"/>
  <c r="M17" i="1"/>
  <c r="AP15" i="1"/>
  <c r="AM15" i="1"/>
  <c r="AN15" i="1" s="1"/>
  <c r="O15" i="1"/>
  <c r="M15" i="1"/>
  <c r="AP14" i="1"/>
  <c r="AM14" i="1"/>
  <c r="AN14" i="1" s="1"/>
  <c r="O14" i="1"/>
  <c r="M14" i="1"/>
  <c r="AP12" i="1"/>
  <c r="O12" i="1"/>
  <c r="M12" i="1"/>
  <c r="AP11" i="1"/>
  <c r="O11" i="1"/>
  <c r="M11" i="1"/>
  <c r="AP56" i="1"/>
  <c r="AM56" i="1"/>
  <c r="AN56" i="1" s="1"/>
  <c r="O56" i="1"/>
  <c r="M56" i="1"/>
  <c r="AP55" i="1"/>
  <c r="AM55" i="1"/>
  <c r="AN55" i="1" s="1"/>
  <c r="O55" i="1"/>
  <c r="M55" i="1"/>
  <c r="AP54" i="1"/>
  <c r="AM54" i="1"/>
  <c r="AN54" i="1" s="1"/>
  <c r="O54" i="1"/>
  <c r="M54" i="1"/>
  <c r="AP53" i="1"/>
  <c r="AM53" i="1"/>
  <c r="AN53" i="1" s="1"/>
  <c r="O53" i="1"/>
  <c r="M53" i="1"/>
  <c r="AP52" i="1"/>
  <c r="AM52" i="1"/>
  <c r="AN52" i="1" s="1"/>
  <c r="O52" i="1"/>
  <c r="M52" i="1"/>
  <c r="AP51" i="1"/>
  <c r="AM51" i="1"/>
  <c r="AN51" i="1" s="1"/>
  <c r="O51" i="1"/>
  <c r="M51" i="1"/>
  <c r="AP50" i="1"/>
  <c r="AM50" i="1"/>
  <c r="AN50" i="1" s="1"/>
  <c r="O50" i="1"/>
  <c r="M50" i="1"/>
  <c r="AP49" i="1"/>
  <c r="AM49" i="1"/>
  <c r="AN49" i="1" s="1"/>
  <c r="O49" i="1"/>
  <c r="M49" i="1"/>
  <c r="AP48" i="1"/>
  <c r="AM48" i="1"/>
  <c r="AN48" i="1" s="1"/>
  <c r="O48" i="1"/>
  <c r="M48" i="1"/>
  <c r="AP47" i="1"/>
  <c r="AM47" i="1"/>
  <c r="AN47" i="1" s="1"/>
  <c r="O47" i="1"/>
  <c r="M47" i="1"/>
  <c r="AP46" i="1"/>
  <c r="AM46" i="1"/>
  <c r="AN46" i="1" s="1"/>
  <c r="O46" i="1"/>
  <c r="M46" i="1"/>
  <c r="AP44" i="1"/>
  <c r="AM44" i="1"/>
  <c r="AN44" i="1" s="1"/>
  <c r="O44" i="1"/>
  <c r="M44" i="1"/>
  <c r="AP43" i="1"/>
  <c r="AM43" i="1"/>
  <c r="AN43" i="1" s="1"/>
  <c r="O43" i="1"/>
  <c r="M43" i="1"/>
  <c r="AP42" i="1"/>
  <c r="AM42" i="1"/>
  <c r="AN42" i="1" s="1"/>
  <c r="O42" i="1"/>
  <c r="M42" i="1"/>
  <c r="AP41" i="1"/>
  <c r="AM41" i="1"/>
  <c r="AN41" i="1" s="1"/>
  <c r="O41" i="1"/>
  <c r="M41" i="1"/>
  <c r="AP40" i="1"/>
  <c r="AM40" i="1"/>
  <c r="AN40" i="1" s="1"/>
  <c r="O40" i="1"/>
  <c r="M40" i="1"/>
  <c r="AP39" i="1"/>
  <c r="AM39" i="1"/>
  <c r="AN39" i="1" s="1"/>
  <c r="O39" i="1"/>
  <c r="M39" i="1"/>
  <c r="AP38" i="1"/>
  <c r="AM38" i="1"/>
  <c r="AN38" i="1" s="1"/>
  <c r="O38" i="1"/>
  <c r="M38" i="1"/>
  <c r="AP37" i="1"/>
  <c r="AM37" i="1"/>
  <c r="AN37" i="1" s="1"/>
  <c r="O37" i="1"/>
  <c r="M37" i="1"/>
  <c r="AP36" i="1"/>
  <c r="AM36" i="1"/>
  <c r="AN36" i="1" s="1"/>
  <c r="O36" i="1"/>
  <c r="M36" i="1"/>
  <c r="AP35" i="1"/>
  <c r="AM35" i="1"/>
  <c r="AN35" i="1" s="1"/>
  <c r="O35" i="1"/>
  <c r="M35" i="1"/>
  <c r="AP34" i="1"/>
  <c r="AM34" i="1"/>
  <c r="AN34" i="1" s="1"/>
  <c r="O34" i="1"/>
  <c r="M34" i="1"/>
  <c r="AP32" i="1"/>
  <c r="AM32" i="1"/>
  <c r="AN32" i="1" s="1"/>
  <c r="O32" i="1"/>
  <c r="M32" i="1"/>
  <c r="AP31" i="1"/>
  <c r="AM31" i="1"/>
  <c r="AN31" i="1" s="1"/>
  <c r="O31" i="1"/>
  <c r="M31" i="1"/>
  <c r="AP70" i="1"/>
  <c r="AM70" i="1"/>
  <c r="AN70" i="1" s="1"/>
  <c r="O70" i="1"/>
  <c r="M70" i="1"/>
  <c r="AP69" i="1"/>
  <c r="AM69" i="1"/>
  <c r="AN69" i="1" s="1"/>
  <c r="O69" i="1"/>
  <c r="M69" i="1"/>
  <c r="AP68" i="1"/>
  <c r="AM68" i="1"/>
  <c r="AN68" i="1" s="1"/>
  <c r="O68" i="1"/>
  <c r="M68" i="1"/>
  <c r="AP67" i="1"/>
  <c r="AM67" i="1"/>
  <c r="AN67" i="1" s="1"/>
  <c r="O67" i="1"/>
  <c r="M67" i="1"/>
  <c r="AP66" i="1"/>
  <c r="AM66" i="1"/>
  <c r="AN66" i="1" s="1"/>
  <c r="O66" i="1"/>
  <c r="M66" i="1"/>
  <c r="AP65" i="1"/>
  <c r="AM65" i="1"/>
  <c r="AN65" i="1" s="1"/>
  <c r="O65" i="1"/>
  <c r="M65" i="1"/>
  <c r="AP64" i="1"/>
  <c r="AM64" i="1"/>
  <c r="AN64" i="1" s="1"/>
  <c r="O64" i="1"/>
  <c r="M64" i="1"/>
  <c r="AP63" i="1"/>
  <c r="AM63" i="1"/>
  <c r="AN63" i="1" s="1"/>
  <c r="O63" i="1"/>
  <c r="M63" i="1"/>
  <c r="AP62" i="1"/>
  <c r="AM62" i="1"/>
  <c r="AN62" i="1" s="1"/>
  <c r="O62" i="1"/>
  <c r="M62" i="1"/>
  <c r="AP61" i="1"/>
  <c r="AM61" i="1"/>
  <c r="AN61" i="1" s="1"/>
  <c r="M61" i="1"/>
  <c r="AP60" i="1"/>
  <c r="AM60" i="1"/>
  <c r="AN60" i="1" s="1"/>
  <c r="AE31" i="14" l="1"/>
  <c r="AE37" i="14"/>
  <c r="AG37" i="14" s="1"/>
  <c r="AF37" i="14" s="1"/>
  <c r="AE44" i="14"/>
  <c r="AG44" i="14" s="1"/>
  <c r="AF44" i="14" s="1"/>
  <c r="AE48" i="14"/>
  <c r="AG31" i="14"/>
  <c r="AG32" i="14" s="1"/>
  <c r="AE41" i="14"/>
  <c r="AG41" i="14" s="1"/>
  <c r="AF41" i="14" s="1"/>
  <c r="AE43" i="14"/>
  <c r="AG43" i="14" s="1"/>
  <c r="AF43" i="14" s="1"/>
  <c r="AE39" i="14"/>
  <c r="AG39" i="14" s="1"/>
  <c r="AF39" i="14" s="1"/>
  <c r="AE20" i="14"/>
  <c r="AE18" i="14"/>
  <c r="AG18" i="14" s="1"/>
  <c r="AE27" i="14"/>
  <c r="AG27" i="14" s="1"/>
  <c r="AE16" i="14"/>
  <c r="AE19" i="14"/>
  <c r="AE21" i="14"/>
  <c r="AE23" i="14"/>
  <c r="AN12" i="1"/>
  <c r="AE15" i="14"/>
  <c r="AG15" i="14" s="1"/>
  <c r="AE26" i="14"/>
  <c r="AE30" i="14"/>
  <c r="AE36" i="14"/>
  <c r="AE17" i="14"/>
  <c r="AE22" i="14"/>
  <c r="AE24" i="14"/>
  <c r="AG24" i="14" s="1"/>
  <c r="AF24" i="14" s="1"/>
  <c r="AE28" i="14"/>
  <c r="AE29" i="14"/>
  <c r="AG29" i="14" s="1"/>
  <c r="AE33" i="14"/>
  <c r="AE46" i="14"/>
  <c r="AE47" i="14"/>
  <c r="AG47" i="14" s="1"/>
  <c r="AF47" i="14" s="1"/>
  <c r="AG28" i="14" l="1"/>
  <c r="AF28" i="14" s="1"/>
  <c r="AF31" i="14"/>
  <c r="AF27" i="14"/>
  <c r="AG26" i="14"/>
  <c r="AF26" i="14" s="1"/>
  <c r="AG16" i="14"/>
  <c r="AF16" i="14" s="1"/>
  <c r="AF15" i="14"/>
  <c r="AG30" i="14"/>
  <c r="AF30" i="14" s="1"/>
  <c r="AG46" i="14"/>
  <c r="AG48" i="14" s="1"/>
  <c r="AF48" i="14" s="1"/>
  <c r="AF29" i="14"/>
  <c r="AG19" i="14"/>
  <c r="AF18" i="14"/>
  <c r="AG33" i="14"/>
  <c r="AF32" i="14"/>
  <c r="O58" i="1"/>
  <c r="O72" i="1"/>
  <c r="O73" i="1"/>
  <c r="O74" i="1"/>
  <c r="O75" i="1"/>
  <c r="O76" i="1"/>
  <c r="O77" i="1"/>
  <c r="O78" i="1"/>
  <c r="O79" i="1"/>
  <c r="M57" i="1"/>
  <c r="M58" i="1"/>
  <c r="M72" i="1"/>
  <c r="M73" i="1"/>
  <c r="M74" i="1"/>
  <c r="AG17" i="14" l="1"/>
  <c r="AF17" i="14" s="1"/>
  <c r="AF46" i="14"/>
  <c r="AF33" i="14"/>
  <c r="AG36" i="14"/>
  <c r="AF36" i="14" s="1"/>
  <c r="AF19" i="14"/>
  <c r="AG20" i="14"/>
  <c r="AM57" i="1"/>
  <c r="AP58" i="1"/>
  <c r="AP72" i="1"/>
  <c r="AP73" i="1"/>
  <c r="AP74" i="1"/>
  <c r="AP75" i="1"/>
  <c r="AP76" i="1"/>
  <c r="AP77" i="1"/>
  <c r="AP78" i="1"/>
  <c r="AP79" i="1"/>
  <c r="AP57" i="1"/>
  <c r="AF20" i="14" l="1"/>
  <c r="AG21" i="14"/>
  <c r="AM58" i="1"/>
  <c r="AN58" i="1" s="1"/>
  <c r="AM79" i="1"/>
  <c r="AN79" i="1" s="1"/>
  <c r="AM72" i="1"/>
  <c r="AM76" i="1"/>
  <c r="AN76" i="1" s="1"/>
  <c r="AM75" i="1"/>
  <c r="AN75" i="1" s="1"/>
  <c r="AM77" i="1"/>
  <c r="AN77" i="1" s="1"/>
  <c r="AM78" i="1"/>
  <c r="AN78" i="1" s="1"/>
  <c r="AM73" i="1"/>
  <c r="AM74" i="1"/>
  <c r="AG22" i="14" l="1"/>
  <c r="AF21" i="14"/>
  <c r="AN72" i="1"/>
  <c r="AN73" i="1"/>
  <c r="AN74" i="1"/>
  <c r="AN57" i="1"/>
  <c r="AF22" i="14" l="1"/>
  <c r="AG23" i="14"/>
  <c r="AF23" i="14" s="1"/>
  <c r="M75" i="1"/>
  <c r="M76" i="1"/>
  <c r="M77" i="1"/>
  <c r="M78" i="1"/>
  <c r="M79" i="1"/>
  <c r="O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L12" authorId="0" shapeId="0" xr:uid="{7286D46D-BFC4-4F91-BCCE-87AD89D9C35C}">
      <text>
        <r>
          <rPr>
            <b/>
            <sz val="9"/>
            <color indexed="81"/>
            <rFont val="Tahoma"/>
            <family val="2"/>
          </rPr>
          <t xml:space="preserve">Describir el indicador, y se documentan de ISOlución. </t>
        </r>
      </text>
    </comment>
    <comment ref="F13" authorId="1" shapeId="0" xr:uid="{887DF6B0-8666-4D05-9613-7C24B82E6B06}">
      <text>
        <r>
          <rPr>
            <sz val="9"/>
            <color indexed="81"/>
            <rFont val="Tahoma"/>
            <family val="2"/>
          </rPr>
          <t>La fuente que origina la causa es interna (del Ministerio) o externa (fuera del Ministerio)</t>
        </r>
      </text>
    </comment>
    <comment ref="G13" authorId="2" shapeId="0" xr:uid="{E6CAA5AF-52AC-4893-B521-9F7F052A83D5}">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3" authorId="2" shapeId="0" xr:uid="{E50AEC9D-F8B9-4DD3-85E4-828DB522DBB5}">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3" authorId="1" shapeId="0" xr:uid="{3738EC94-8956-44F8-9F11-E9F0E7421E7A}">
      <text>
        <r>
          <rPr>
            <b/>
            <sz val="9"/>
            <color indexed="81"/>
            <rFont val="Tahoma"/>
            <family val="2"/>
          </rPr>
          <t xml:space="preserve">
Descripción de Riesgo: </t>
        </r>
        <r>
          <rPr>
            <sz val="9"/>
            <color indexed="81"/>
            <rFont val="Tahoma"/>
            <family val="2"/>
          </rPr>
          <t>Características del riesgo o forma en que se observa o se manifiesta.</t>
        </r>
      </text>
    </comment>
    <comment ref="J13" authorId="2" shapeId="0" xr:uid="{5603AC0B-96FE-4702-87BA-545AF79D1E6F}">
      <text>
        <r>
          <rPr>
            <sz val="9"/>
            <color indexed="81"/>
            <rFont val="Tahoma"/>
            <family val="2"/>
          </rPr>
          <t xml:space="preserve">Ver hoja Tipos de Riesgos.
</t>
        </r>
      </text>
    </comment>
    <comment ref="K13" authorId="1" shapeId="0" xr:uid="{8EE48F18-45FA-445D-8798-857C79EF172E}">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3" authorId="1" shapeId="0" xr:uid="{AF7D611C-4F4A-49E5-9669-84C462BF089F}">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3" authorId="1" shapeId="0" xr:uid="{44BA7D1D-A40A-4920-90EA-257A190CEE6E}">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3" authorId="1" shapeId="0" xr:uid="{870F3FDE-21C0-4776-8D00-26E1856C4886}">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3" authorId="1" shapeId="0" xr:uid="{F2EB6572-3F13-401B-9050-9C5A11413B9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3" authorId="2" shapeId="0" xr:uid="{4E5D8975-C10D-40AD-A100-182DD1BAB772}">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3" authorId="3" shapeId="0" xr:uid="{F61E2D22-D68E-4F13-B28D-CBB1EA270CA1}">
      <text>
        <r>
          <rPr>
            <sz val="9"/>
            <color indexed="81"/>
            <rFont val="Tahoma"/>
            <family val="2"/>
          </rPr>
          <t xml:space="preserve">Escribir la evidencia y/o registro que se genera con la ejecución del CONTROL. </t>
        </r>
      </text>
    </comment>
    <comment ref="AF13" authorId="1" shapeId="0" xr:uid="{E24A9DFB-00EE-432E-B4B2-78A31D54B10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3" authorId="1" shapeId="0" xr:uid="{6768ABEB-801F-421F-A0D9-0AD7090B9D09}">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3" authorId="2" shapeId="0" xr:uid="{D2976331-5592-4864-AB1E-BD28AA5625DB}">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4" authorId="2" shapeId="0" xr:uid="{8CCE2EE4-DBD1-4475-9436-E43787B31203}">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s>
  <commentList>
    <comment ref="B8" authorId="0" shapeId="0" xr:uid="{00000000-0006-0000-0000-000001000000}">
      <text>
        <r>
          <rPr>
            <sz val="10"/>
            <color indexed="81"/>
            <rFont val="Tahoma"/>
            <family val="2"/>
          </rPr>
          <t xml:space="preserve">Identificar si el riesgo a describir es para: 
Un proceso, Un proyecto de Inversión o un Sistema de Gestión. </t>
        </r>
      </text>
    </comment>
    <comment ref="C8" authorId="0" shapeId="0" xr:uid="{00000000-0006-0000-0000-000002000000}">
      <text>
        <r>
          <rPr>
            <sz val="9"/>
            <color indexed="81"/>
            <rFont val="Tahoma"/>
            <family val="2"/>
          </rPr>
          <t>Relacionar el nombre del Proceso, Sistema de Gestión o Proyecto de Inversión, según aplique. Ej: Gestión del Talento Humano</t>
        </r>
      </text>
    </comment>
    <comment ref="F8" authorId="1" shapeId="0" xr:uid="{00000000-0006-0000-0000-000003000000}">
      <text>
        <r>
          <rPr>
            <b/>
            <sz val="9"/>
            <color indexed="81"/>
            <rFont val="Tahoma"/>
            <family val="2"/>
          </rPr>
          <t>Código del Riesgo:
Permite identificar el riesgo considerando su clasificación 
*Siglas del proceso: TH</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Acompañado de guión y un número consecutivo</t>
        </r>
        <r>
          <rPr>
            <sz val="9"/>
            <color indexed="81"/>
            <rFont val="Tahoma"/>
            <family val="2"/>
          </rPr>
          <t xml:space="preserve">
Ejemplos: 
* TH-RC01 
* TH-RF01</t>
        </r>
        <r>
          <rPr>
            <b/>
            <sz val="9"/>
            <color indexed="81"/>
            <rFont val="Tahoma"/>
            <family val="2"/>
          </rPr>
          <t xml:space="preserve">
 </t>
        </r>
      </text>
    </comment>
    <comment ref="G8" authorId="1" shapeId="0" xr:uid="{00000000-0006-0000-0000-000004000000}">
      <text>
        <r>
          <rPr>
            <sz val="9"/>
            <color indexed="81"/>
            <rFont val="Tahoma"/>
            <family val="2"/>
          </rPr>
          <t>Seleccione según corresponda.
Ej: Riesgo de Corrupción</t>
        </r>
      </text>
    </comment>
    <comment ref="H8" authorId="2" shapeId="0" xr:uid="{00000000-0006-0000-0000-000005000000}">
      <text>
        <r>
          <rPr>
            <b/>
            <sz val="9"/>
            <color indexed="81"/>
            <rFont val="Tahoma"/>
            <family val="2"/>
          </rPr>
          <t xml:space="preserve">Descripción de Riesgo: </t>
        </r>
        <r>
          <rPr>
            <sz val="9"/>
            <color indexed="81"/>
            <rFont val="Tahoma"/>
            <family val="2"/>
          </rPr>
          <t>Expone de manera clara las situaciones no deseadas, asegurando que contenga los componentes de: 
ACCIÓN U OMISIÓN + USO DEL PODER + DESVIACIÓN   DE LA GESTIÓN DE
LO PÚBLICO + EL BENEFICIO PRIVADO.</t>
        </r>
      </text>
    </comment>
    <comment ref="I8" authorId="1" shapeId="0" xr:uid="{00000000-0006-0000-0000-000006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8" authorId="2" shapeId="0" xr:uid="{00000000-0006-0000-0000-000007000000}">
      <text>
        <r>
          <rPr>
            <sz val="9"/>
            <color indexed="81"/>
            <rFont val="Tahoma"/>
            <family val="2"/>
          </rPr>
          <t>La fuente que origina la causa es interna (del Ministerio) o externa (fuera del Ministerio)</t>
        </r>
      </text>
    </comment>
    <comment ref="K8" authorId="2" shapeId="0" xr:uid="{00000000-0006-0000-0000-000008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sanciones, pérdidas económicas, de información, de bienes, de imagen, de credibilidad y de confianza e interrupción del servicio. 
* La consecuencia se convierte en un insumo de la mayor importancia, toda vez que es la base para determinar el impacto </t>
        </r>
      </text>
    </comment>
    <comment ref="L8" authorId="2" shapeId="0" xr:uid="{00000000-0006-0000-0000-000009000000}">
      <text>
        <r>
          <rPr>
            <b/>
            <sz val="9"/>
            <color indexed="81"/>
            <rFont val="Tahoma"/>
            <family val="2"/>
          </rPr>
          <t>Probabilidad:</t>
        </r>
        <r>
          <rPr>
            <sz val="9"/>
            <color indexed="81"/>
            <rFont val="Tahoma"/>
            <family val="2"/>
          </rPr>
          <t xml:space="preserve"> se entiende como la posibilidad de ocurrencia del riesgo. Estará asociada a la exposición al riesgo del proceso o actividad que se esté analizando. La probabilidad inherente será el número de veces que se pasa por el punto de riesgo en el periodo de 1 año. </t>
        </r>
      </text>
    </comment>
    <comment ref="N8" authorId="2" shapeId="0" xr:uid="{00000000-0006-0000-0000-00000A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text>
    </comment>
    <comment ref="P8" authorId="2"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W8" authorId="0" shapeId="0" xr:uid="{00000000-0006-0000-0000-00000C000000}">
      <text>
        <r>
          <rPr>
            <sz val="9"/>
            <color indexed="81"/>
            <rFont val="Tahoma"/>
            <family val="2"/>
          </rPr>
          <t xml:space="preserve">La probabilidad residual, se obtiene una vez se cuente con la calificación del conjunto de controles y se identifique si estos aportan a disminuir la probabilidad directamente o no la disminuye.  </t>
        </r>
      </text>
    </comment>
    <comment ref="AX8" authorId="2" shapeId="0" xr:uid="{00000000-0006-0000-0000-00000D000000}">
      <text>
        <r>
          <rPr>
            <sz val="9"/>
            <color indexed="81"/>
            <rFont val="Tahoma"/>
            <family val="2"/>
          </rPr>
          <t xml:space="preserve">El Impacto residual, se obtiene una vez se cuente con la calificación del conjunto de controles y se identifique si estos aportan a disminuir el impacto directamente, indirectamente o no lo disminuye </t>
        </r>
      </text>
    </comment>
    <comment ref="AY8" authorId="1" shapeId="0" xr:uid="{00000000-0006-0000-0000-00000E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Z8" authorId="0" shapeId="0" xr:uid="{00000000-0006-0000-0000-00000F000000}">
      <text>
        <r>
          <rPr>
            <b/>
            <sz val="9"/>
            <color indexed="81"/>
            <rFont val="Tahoma"/>
            <family val="2"/>
          </rPr>
          <t>Seleccione según corresponda</t>
        </r>
      </text>
    </comment>
    <comment ref="Q9" authorId="0" shapeId="0" xr:uid="{00000000-0006-0000-0000-000010000000}">
      <text>
        <r>
          <rPr>
            <b/>
            <sz val="9"/>
            <color indexed="81"/>
            <rFont val="Tahoma"/>
            <family val="2"/>
          </rPr>
          <t xml:space="preserve">Ejemplo códificación para controles: 
</t>
        </r>
        <r>
          <rPr>
            <sz val="9"/>
            <color indexed="81"/>
            <rFont val="Tahoma"/>
            <family val="2"/>
          </rPr>
          <t xml:space="preserve">
- El código del control estará dado por el código del riesgo más la letra C y un número consecutivo. 
* Riesgo de Corrupción: TH-RC1-C1  / TH-RC1-C2
                                                  GTI-RC1-C1 / GTI-RC1-C2 
Tener en cuenta que una causa puede tener varios controles y por ende cada control contará con su codificación.  </t>
        </r>
      </text>
    </comment>
    <comment ref="R9" authorId="0" shapeId="0" xr:uid="{00000000-0006-0000-0000-000011000000}">
      <text>
        <r>
          <rPr>
            <b/>
            <sz val="9"/>
            <color indexed="81"/>
            <rFont val="Tahoma"/>
            <family val="2"/>
          </rPr>
          <t xml:space="preserve">Control: </t>
        </r>
        <r>
          <rPr>
            <sz val="9"/>
            <color indexed="81"/>
            <rFont val="Tahoma"/>
            <family val="2"/>
          </rPr>
          <t>Acción o conjunto de acciones que minimiza la probabilidad de ocurrencia de un riesgo o el impacto producido ante su materialización.</t>
        </r>
        <r>
          <rPr>
            <b/>
            <sz val="9"/>
            <color indexed="81"/>
            <rFont val="Tahoma"/>
            <family val="2"/>
          </rPr>
          <t xml:space="preserve">
En la descripción del control se debe asegurar que cuente con los siguientes componentes que permitan su entendimiento. 
Responsable de ejecutar el control:  </t>
        </r>
        <r>
          <rPr>
            <sz val="9"/>
            <color indexed="81"/>
            <rFont val="Tahoma"/>
            <family val="2"/>
          </rPr>
          <t>identifica el cargo del servidor que ejecuta el control, en caso de que sean controles automáticos se identificará el sistema que realiza la actividad.</t>
        </r>
        <r>
          <rPr>
            <b/>
            <sz val="9"/>
            <color indexed="81"/>
            <rFont val="Tahoma"/>
            <family val="2"/>
          </rPr>
          <t xml:space="preserve">  
Acción: </t>
        </r>
        <r>
          <rPr>
            <sz val="9"/>
            <color indexed="81"/>
            <rFont val="Tahoma"/>
            <family val="2"/>
          </rPr>
          <t xml:space="preserve">se determina mediante verbos que indican la acción que deben realizar como parte del control.  </t>
        </r>
        <r>
          <rPr>
            <b/>
            <sz val="9"/>
            <color indexed="81"/>
            <rFont val="Tahoma"/>
            <family val="2"/>
          </rPr>
          <t xml:space="preserve">
Complemento: </t>
        </r>
        <r>
          <rPr>
            <sz val="9"/>
            <color indexed="81"/>
            <rFont val="Tahoma"/>
            <family val="2"/>
          </rPr>
          <t>corresponde a los detalles que permiten identificar claramente el objeto del control</t>
        </r>
      </text>
    </comment>
    <comment ref="W10" authorId="0" shapeId="0" xr:uid="{00000000-0006-0000-0000-000012000000}">
      <text>
        <r>
          <rPr>
            <sz val="9"/>
            <color indexed="81"/>
            <rFont val="Tahoma"/>
            <family val="2"/>
          </rPr>
          <t xml:space="preserve">Considerar la documentación con la cual se soporte la efectividad del Control. 
Ej: Listas de Chequeo, registros, actas etc. </t>
        </r>
      </text>
    </comment>
    <comment ref="AO10" authorId="0" shapeId="0" xr:uid="{00000000-0006-0000-0000-000013000000}">
      <text>
        <r>
          <rPr>
            <sz val="9"/>
            <color indexed="81"/>
            <rFont val="Tahoma"/>
            <family val="2"/>
          </rPr>
          <t>Selecciones de la lista desplegable, según corresponda</t>
        </r>
      </text>
    </comment>
    <comment ref="AS10" authorId="0" shapeId="0" xr:uid="{A4E67827-A02D-4AA7-978B-96759FAE5882}">
      <text>
        <r>
          <rPr>
            <sz val="9"/>
            <color indexed="81"/>
            <rFont val="Tahoma"/>
            <family val="2"/>
          </rPr>
          <t xml:space="preserve">Es el promedio aritmético  simple de los controles por cada riesgo.
</t>
        </r>
      </text>
    </comment>
    <comment ref="AT10" authorId="0" shapeId="0" xr:uid="{00000000-0006-0000-0000-000014000000}">
      <text>
        <r>
          <rPr>
            <sz val="9"/>
            <color indexed="81"/>
            <rFont val="Tahoma"/>
            <family val="2"/>
          </rPr>
          <t xml:space="preserve">Es el promedio aritmético  simple de los controles por cada riesgo.
</t>
        </r>
      </text>
    </comment>
    <comment ref="AU10" authorId="0" shapeId="0" xr:uid="{00000000-0006-0000-0000-000015000000}">
      <text>
        <r>
          <rPr>
            <sz val="9"/>
            <color indexed="81"/>
            <rFont val="Tahoma"/>
            <family val="2"/>
          </rPr>
          <t xml:space="preserve">Indique, si los controles establecidos contribuyen a disminuir la probabilidad directamente o no la disminuye. </t>
        </r>
      </text>
    </comment>
    <comment ref="AV10" authorId="0" shapeId="0" xr:uid="{00000000-0006-0000-0000-000016000000}">
      <text>
        <r>
          <rPr>
            <sz val="9"/>
            <color indexed="81"/>
            <rFont val="Tahoma"/>
            <family val="2"/>
          </rPr>
          <t>Indique, si los controles establecidos contribuyen a disminuir el impacto: Directamente, Indirectamente o no la disminuye.</t>
        </r>
        <r>
          <rPr>
            <b/>
            <sz val="9"/>
            <color indexed="81"/>
            <rFont val="Tahoma"/>
            <family val="2"/>
          </rPr>
          <t xml:space="preserve"> </t>
        </r>
      </text>
    </comment>
  </commentList>
</comments>
</file>

<file path=xl/sharedStrings.xml><?xml version="1.0" encoding="utf-8"?>
<sst xmlns="http://schemas.openxmlformats.org/spreadsheetml/2006/main" count="2043" uniqueCount="942">
  <si>
    <t>MATRIZ DE RIESGOS</t>
  </si>
  <si>
    <t>Código: DE-FM-022
Versión: 00
Fecha de Vigencia: 27/05/2021</t>
  </si>
  <si>
    <t>CORRESPONDE A: (Seleccione con X)</t>
  </si>
  <si>
    <t>PROCESO:</t>
  </si>
  <si>
    <t>NOMBRE DEL PROCESO:</t>
  </si>
  <si>
    <t>Consolidada Riesgos de Corrupción</t>
  </si>
  <si>
    <t>OBJETIVO DEL PROCESO:</t>
  </si>
  <si>
    <t>PROYECTOS DE INVERSIÓN:</t>
  </si>
  <si>
    <t>INSTITUCIONAL:</t>
  </si>
  <si>
    <t>X</t>
  </si>
  <si>
    <t>Consolidada</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</si>
  <si>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</si>
  <si>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</si>
  <si>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</si>
  <si>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</si>
  <si>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</si>
  <si>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</si>
  <si>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</si>
  <si>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</si>
  <si>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"MONITOREO Y REVISION" (Primera Línea de defensa)</t>
  </si>
  <si>
    <t>"MONITOREO Y REVISION" 
(Segunda Línea de Defensa)</t>
  </si>
  <si>
    <t>SI</t>
  </si>
  <si>
    <t>NO</t>
  </si>
  <si>
    <t>Seleccione con una X</t>
  </si>
  <si>
    <t>NOMBRE PROCESO O PROYECTO INVERSIÓN</t>
  </si>
  <si>
    <t>Área/ Dependencia responsable del riesgo</t>
  </si>
  <si>
    <r>
      <t xml:space="preserve">Responsable(s) del Riesgo
</t>
    </r>
    <r>
      <rPr>
        <sz val="10"/>
        <rFont val="Arial"/>
        <family val="2"/>
      </rPr>
      <t>(cargo)</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</si>
  <si>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</si>
  <si>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</si>
  <si>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</si>
  <si>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</si>
  <si>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</si>
  <si>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</si>
  <si>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</si>
  <si>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</si>
  <si>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</si>
  <si>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</si>
  <si>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</si>
  <si>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</si>
  <si>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</si>
  <si>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</si>
  <si>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</si>
  <si>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</si>
  <si>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</si>
  <si>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</si>
  <si>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</si>
  <si>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</si>
  <si>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</si>
  <si>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</si>
  <si>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 Y NOMBRE DE QUIEN DILIGENCIA EL REPORTE</t>
  </si>
  <si>
    <r>
      <t xml:space="preserve">INDIQUE SI EL </t>
    </r>
    <r>
      <rPr>
        <u/>
        <sz val="10"/>
        <rFont val="Arial"/>
        <family val="2"/>
      </rPr>
      <t xml:space="preserve">RIESGO </t>
    </r>
    <r>
      <rPr>
        <sz val="10"/>
        <rFont val="Arial"/>
        <family val="2"/>
      </rPr>
      <t>SE HA MATERIALIZADO</t>
    </r>
  </si>
  <si>
    <r>
      <rPr>
        <sz val="10"/>
        <color rgb="FF000000"/>
        <rFont val="Arial"/>
        <family val="2"/>
      </rPr>
      <t xml:space="preserve">LOS </t>
    </r>
    <r>
      <rPr>
        <u/>
        <sz val="10"/>
        <color rgb="FF000000"/>
        <rFont val="Arial"/>
        <family val="2"/>
      </rPr>
      <t>CONTROLES</t>
    </r>
    <r>
      <rPr>
        <sz val="10"/>
        <color rgb="FF00000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</si>
  <si>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</si>
  <si>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</si>
  <si>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</si>
  <si>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</si>
  <si>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</si>
  <si>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</si>
  <si>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</si>
  <si>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</si>
  <si>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</si>
  <si>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</si>
  <si>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</si>
  <si>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</si>
  <si>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</si>
  <si>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</si>
  <si>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</si>
  <si>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Link para cargue de evidencias</t>
  </si>
  <si>
    <t>¿POR QUÉ?</t>
  </si>
  <si>
    <t>Adquisición de Bienes y Servicios</t>
  </si>
  <si>
    <t>Grupo de Contratos</t>
  </si>
  <si>
    <t>Coordinador
Grupo de Contratos</t>
  </si>
  <si>
    <t>Interno</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</si>
  <si>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</si>
  <si>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</si>
  <si>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</si>
  <si>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Riesgo de corrupción</t>
  </si>
  <si>
    <t>Sanciones disciplinarias 
No cumplir con la normatividad
No cumplimiento de disposiciones internas</t>
  </si>
  <si>
    <t>MEDIA</t>
  </si>
  <si>
    <t>MAYOR (RC-F)</t>
  </si>
  <si>
    <t>Genera altas consecuencias sobre la entidad.</t>
  </si>
  <si>
    <t>ALTO</t>
  </si>
  <si>
    <t xml:space="preserve">Someter a consideración de la Junta de Adquisiciones y Licitaciones la apertura del proceso. </t>
  </si>
  <si>
    <t>Adecuado</t>
  </si>
  <si>
    <t>Coordinador Grupo Contratos 
Junta de Adquisiciones y Licitaciones</t>
  </si>
  <si>
    <t>Continua</t>
  </si>
  <si>
    <t>Prevenir</t>
  </si>
  <si>
    <t>Manual</t>
  </si>
  <si>
    <t>Documentado</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</si>
  <si>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</si>
  <si>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Con Registro</t>
  </si>
  <si>
    <t>Acta de Junta de Adquisiciones y Licitaciones</t>
  </si>
  <si>
    <t>Control 1</t>
  </si>
  <si>
    <t>ALTO (RC/F)</t>
  </si>
  <si>
    <t>REDUCIR EL RIESGO</t>
  </si>
  <si>
    <t xml:space="preserve"> Incumplimiento de la normatividad en materia de contratación</t>
  </si>
  <si>
    <t>CUATRIMESTRAL
SEPTIEMBRE-DICIEMBRE</t>
  </si>
  <si>
    <t>JHON EDGAR AVILES GONZALEZ - ASESOR (E)</t>
  </si>
  <si>
    <t>La revisión de los documentos precontractuales sometidos a consideración de la Junta de Contratación ha permitido que un cuerpo colegiado conozca los requisitos de los procesos de selección, eliminando la posibilidad de posible direccionamiento de los procesos de selección. De igual manera, la presentación de observaciones a los documentos que soportan el proceso de selección junto con las respuestas analizadas y verificadas de acuerdo con la normatividad vigente y aplicable, permiten evitar la materialización del riesgo.</t>
  </si>
  <si>
    <t>Porque la revisión de los documentos y el sometimiento a voto de aprobación genera pluralidad de revisiones y verificaciones antes de la publicación de los procesos de selección y en la respuesta a las observaciones presentadas.</t>
  </si>
  <si>
    <t xml:space="preserve">Se consideran adecuados para evitar la materialización del riesgo, no obstante, el riesgo se encuentra en proceso de actualización </t>
  </si>
  <si>
    <t>El Grupo Contratos se encuentra adelantando la reformulación de los riesgos, toda vez que es necesario realizar las actualizaciones necesarias para garantizar que los mismos se encuentren acordes con las necesidades del proceso de Adquisición de Bienes y Servicios</t>
  </si>
  <si>
    <t>El riesgo no cuenta con indicadores establecidos.</t>
  </si>
  <si>
    <t>Exigencia de requisitos e insumos técnicos que restrinjan la pluralidad de oferentes.</t>
  </si>
  <si>
    <t>Analizar los estudios previos y estudios soporte</t>
  </si>
  <si>
    <t>Coordinador Grupo Contratos - Abogado</t>
  </si>
  <si>
    <t>Control 2</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</si>
  <si>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</si>
  <si>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</si>
  <si>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</si>
  <si>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</si>
  <si>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Control 3</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</si>
  <si>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</si>
  <si>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</si>
  <si>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</si>
  <si>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</si>
  <si>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</si>
  <si>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</si>
  <si>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</si>
  <si>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BAJA</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</si>
  <si>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</si>
  <si>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</si>
  <si>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</si>
  <si>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</si>
  <si>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</si>
  <si>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MARIA DE LOS ANGELES GALEANO GOMEZ
PROFESIONAL ESPECIALIZADO</t>
  </si>
  <si>
    <t>No se ha evidenciado materialización del riesgo a la fecha de reporte</t>
  </si>
  <si>
    <t>Si, ya que permiten controlar el riesgo en oportunidad y calidad</t>
  </si>
  <si>
    <t>Los riesgos estan asociados al procedimiento establecido por la normatividad vigente</t>
  </si>
  <si>
    <t>x</t>
  </si>
  <si>
    <t>El riesgo no tiene un indicador establecido.</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</si>
  <si>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</si>
  <si>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</si>
  <si>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</si>
  <si>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</si>
  <si>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</si>
  <si>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</si>
  <si>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</si>
  <si>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</si>
  <si>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</si>
  <si>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</si>
  <si>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</si>
  <si>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Control 4</t>
  </si>
  <si>
    <t>Realizar visita Técnica al área a declarar como Zona Franca.</t>
  </si>
  <si>
    <t>Acta visita técnica</t>
  </si>
  <si>
    <t>Control 5</t>
  </si>
  <si>
    <t>Realizar visita Técnica al terreno donde se pretende la ampliación, extensión o reducción del área.</t>
  </si>
  <si>
    <t>Control 6</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</si>
  <si>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</si>
  <si>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</si>
  <si>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</si>
  <si>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</si>
  <si>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</si>
  <si>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</si>
  <si>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MUY BAJA</t>
  </si>
  <si>
    <t>MODERADO (RC-F)</t>
  </si>
  <si>
    <t>Genera medianas consecuencias sobre la entidad</t>
  </si>
  <si>
    <t>MODERADO (RC/F)</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</si>
  <si>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</si>
  <si>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</si>
  <si>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</si>
  <si>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</si>
  <si>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javier alejandro suarez rincon</t>
  </si>
  <si>
    <t>1. el diseño de los instrumentos se realiza por funcionarios o trabajadores por prestacion de servicios con perfiles claros y definidos de manera anual por lo cual el riesgo de asignar personas que puedan generar este riesgo esta minimizado en la Direccion de Mypimes.
2. asi mismo este riesgo de corrupcion se encuentra tercerizado al patrimonio el cual maneja la ejecucionj de los recursos de acuerdo a unos parmetros generales establecidos mitigando de manera directa cualquier hecho o causa de corrupcion.</t>
  </si>
  <si>
    <t>no estan diseñados para controlar las verdaderas acciones o actividades en las cuales puede existir la probabilidad de actos corruptos.</t>
  </si>
  <si>
    <t>se ejecutan actividades que son controladas de acuerdo a los procedimientos estblecidos en la entidad entre estas actividaes estan las actas de inicio de las resolcuiones con las cuales se busca evitar acciones que puedan desviar recursos de sus objetivos previstos</t>
  </si>
  <si>
    <t>se encuentran en proceso de rediseño  con fecha de finalizacion en el primer trimestre del 2026</t>
  </si>
  <si>
    <t xml:space="preserve">Se continuan trabajando con los mismos equipos establecidos lo cuales ya tienen claro sus funicones y roles de vigencias anteriores  </t>
  </si>
  <si>
    <t>se encyentra en proceso de resideño de acuerdo al plan de mejoramiento 25-053-F</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</si>
  <si>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</si>
  <si>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</si>
  <si>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</si>
  <si>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</si>
  <si>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</si>
  <si>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</si>
  <si>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</si>
  <si>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</si>
  <si>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</si>
  <si>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</si>
  <si>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</si>
  <si>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</si>
  <si>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</si>
  <si>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</si>
  <si>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 del Grupo de Análisis Sectorial y RNT</t>
  </si>
  <si>
    <t>FP-PR-035 Expedición de Certificaciones para la Exención de Renta de Servicios Hoteleros (Act. 3)</t>
  </si>
  <si>
    <t>Base de datos excel, evidencia fotográfica, listas de verificación,  Actas, Oficio, Correo electrónicos.</t>
  </si>
  <si>
    <t>Realizar trimestralmente  una verificación aleatoria del 15% de las  visitas hoteleras en el período.</t>
  </si>
  <si>
    <t>NICOLAS RICO ESCOBAR
PROFESIONAL ESPECIALIZADO</t>
  </si>
  <si>
    <t>Se aplica al pie de la letra lo establecido en la Resolución 0445 de 2018, a fin de efectuar un procedimiento adecuado, serio y confiable dando cumplimiento a la normatividad vigente</t>
  </si>
  <si>
    <t>Nos ceñimos a la aplicación del procedimiento establecido para visitas hoteleras que se encuentra cargado en el Sistema Integrado de Gestión - Calidad, con base a la Resolución 0445 de 2018 para ese fin</t>
  </si>
  <si>
    <t>Cuando se robustezca el procedimiento de visita de verificación de prestación de servicios de operación en parques temáticos, parques de agroturismo y parques de ecoturismo con la expedición de una resolución propia para el caso</t>
  </si>
  <si>
    <t>El riesgo no tiene establecido puntualmente un indicador. Además, es importante mencionar que las solicitudes de visitas por parte de los PST interesados en el beneficio tributario son a demanda</t>
  </si>
  <si>
    <t>La actividad de visita se ha ceñido a la normatividad establecida para ello, soportada en principios y valores éticos de los funcionarioS delegados para tal fin</t>
  </si>
  <si>
    <t>N/A</t>
  </si>
  <si>
    <t>Enviar comunicaciones a las entidades competentes.</t>
  </si>
  <si>
    <t>Coordinador del Grupo de Formalización Turística o quien designe</t>
  </si>
  <si>
    <t>Detectar</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</si>
  <si>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</si>
  <si>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</si>
  <si>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</si>
  <si>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</si>
  <si>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Interna y Externa</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</si>
  <si>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</si>
  <si>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</si>
  <si>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</si>
  <si>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</si>
  <si>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</si>
  <si>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</si>
  <si>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</si>
  <si>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</si>
  <si>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</si>
  <si>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</si>
  <si>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Profesional Especializado</t>
  </si>
  <si>
    <t>Se realizaron los controles a tiempo o no se presentó la situación durante el periodo de tiempo en mención</t>
  </si>
  <si>
    <t>Se requiere revisar el riesgo  y los responsables, para gatrantizar que el riesgo no se materialice</t>
  </si>
  <si>
    <t>Desde el alcance que tiene el control, se ha ejecutado correctamente.</t>
  </si>
  <si>
    <t>Deben ser mejorados para tener un alcance real del riesgo</t>
  </si>
  <si>
    <t>Dentro del alcance del riesgo cumplió la meta</t>
  </si>
  <si>
    <t>Actualmente se encuentra en revisión y modificación , por Plan de mejoramiento de Control interno.</t>
  </si>
  <si>
    <r>
      <rPr>
        <sz val="11"/>
        <color rgb="FF000000"/>
        <rFont val="Arial"/>
        <family val="2"/>
      </rPr>
      <t xml:space="preserve">*Los riesgos se encuentran en revisión por Plan de mejoramiento de Control Interno
*La publicación de la relación de los conceptos DIMAR, se realiza semestre vencido, por lo tanto en la pagina web se encuentran las solictudes de enero a junio de 2025 , cinsultar el enlace </t>
    </r>
    <r>
      <rPr>
        <sz val="11"/>
        <color rgb="FF00B0F0"/>
        <rFont val="Arial"/>
        <family val="2"/>
      </rPr>
      <t xml:space="preserve">https://www.mincit.gov.co/minturismo/calidad-y-desarrollo-sostenible
</t>
    </r>
  </si>
  <si>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</si>
  <si>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</si>
  <si>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</si>
  <si>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</si>
  <si>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</si>
  <si>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</si>
  <si>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</si>
  <si>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</si>
  <si>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</si>
  <si>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</si>
  <si>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</si>
  <si>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MUY ALTA</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</si>
  <si>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</si>
  <si>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</si>
  <si>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</si>
  <si>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</si>
  <si>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 xml:space="preserve"> Numero de Accesos no autorizados a los servicios de TI </t>
  </si>
  <si>
    <t>OFICINA SISTEMAS DE INFORMACIÓN - SPI</t>
  </si>
  <si>
    <t>El monitoreo de la plataforma tecnológica tiene como objetivo garantizar la seguridad de la infraestructura tecnológica, los servicios de aplicación, los sitios web institucionales y el acceso de los usuarios autorizados. Este proceso busca prevenir la materialización de eventos o incidentes que puedan generar accesos no autorizados o uso indebido de la información. Para ello, se realiza seguimiento permanente a:
- los eventos e incidentes reportados por la plataforma de seguridad digital de la entidad,
- los requerimientos de aseguramiento de los usuarios conectados a la red institucional,
- la gestión de cambios orientada a mantener la integridad de la infraestructura tecnológica y asegurar la disponibilidad y acceso a la información, y
- los accesos de usuarios institucionales a la plataforma tecnológica.</t>
  </si>
  <si>
    <t>Se implementan controles de seguridad y se realiza seguimiento permanente a:
- eventos e incidentes reportados por la plataforma de seguridad digital de la entidad,
- requerimientos de aseguramiento de los usuarios conectados a la red institucional,
- gestión de cambios orientada a mantener la integridad de la infraestructura tecnológica y garantizar la disponibilidad y acceso a la información, y 
- accesos de usuarios institucionales a la plataforma tecnológica.
Entre los controles aplicados se incluyen: autenticación robusta, gestión de privilegios, cifrado de datos en tránsito y en reposo, monitoreo continuo de vulnerabilidades, aplicación de parches, y hardening de equipos y administración de recuros tecnológicos.</t>
  </si>
  <si>
    <t>Se implementan controles de seguridad y se realiza seguimiento permanente la gestión tecnológica relacionadas con la administración de usuarios mediante la implementación entre otros controles los relacionados con autenticación robusta y gestión de privilegios, los relacioandos con la administración de la seguridad de TI mediante el cifrado de datos en tránsito y en reposo, monitoreo continuo de vulnerabilidades, aplicación de parches, y hardening de equipos y administración de recuros tecnológicos.</t>
  </si>
  <si>
    <t>Pueden mejorarse acorde con el entorno tecnológico, si se requiere o se hace necesario.</t>
  </si>
  <si>
    <t xml:space="preserve">Se cumple acorde con el alcance de gestión del riesgo. </t>
  </si>
  <si>
    <t>Esta pendiente la reformulación del riesgos acorde con los requerimientos de actualización del proceso Gobierno de Información y Estadística y el Programa de Transparencia y Etica Pública.</t>
  </si>
  <si>
    <t>Pérdida o modificación de la información en bases de datos, servidores o de equipos de computo</t>
  </si>
  <si>
    <t>4(V) Realizar pruebas de aseguramiento</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</si>
  <si>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</si>
  <si>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</si>
  <si>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</si>
  <si>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</si>
  <si>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</si>
  <si>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</si>
  <si>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</si>
  <si>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</si>
  <si>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</si>
  <si>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</si>
  <si>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</si>
  <si>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</si>
  <si>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</si>
  <si>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</si>
  <si>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</si>
  <si>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</si>
  <si>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</si>
  <si>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</si>
  <si>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</si>
  <si>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</si>
  <si>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</si>
  <si>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</si>
  <si>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</si>
  <si>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</si>
  <si>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</si>
  <si>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</si>
  <si>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MONICA FERNANDA YAJAIRA LEONEL
JEFE DE OFICINA ASESORA JURÍDICA</t>
  </si>
  <si>
    <t>Si, en oportunidad y calidad</t>
  </si>
  <si>
    <t>No se ha evidenciado forma de mejorar los controles actuales asdociados al riesgo</t>
  </si>
  <si>
    <t>Si, de acuerdo a lo establecido</t>
  </si>
  <si>
    <t>Debe actualizarse de forma a los lineamientos de la nueva Guía de Riesgos del DAFP, labor que se está ejecutando actualmente con la OAPS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</si>
  <si>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</si>
  <si>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</si>
  <si>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</si>
  <si>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</si>
  <si>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</si>
  <si>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</si>
  <si>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</si>
  <si>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</si>
  <si>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</si>
  <si>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De acuerdo con la información suministrada por la primera línea de defensa, se encuentra acorde con lo dispuesto en la columna “Nombre del documento o medio de la evidencia”, por consiguiente, desde la segunda línea defensa no se advierte una posible materialización del riesgo.
Invitamos a la primera línea de defensa a continuar con los espacios de trabajo, para culminar la revisión del riesgo en cada una de sus etapas, con el fin de dar cumplimiento a lo dispuesto en la Política y Metodología para la Gestión del Riesgo y la Guía del DAFP.</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</si>
  <si>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</si>
  <si>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</si>
  <si>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</si>
  <si>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</si>
  <si>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</si>
  <si>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</si>
  <si>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</si>
  <si>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</si>
  <si>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</si>
  <si>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</si>
  <si>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</si>
  <si>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</si>
  <si>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</si>
  <si>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</si>
  <si>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</si>
  <si>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</si>
  <si>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</si>
  <si>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</si>
  <si>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Profesional Universitario - Jhon Mauricio Prieto Guarnizo</t>
  </si>
  <si>
    <t>El riesgo fue delegado a la Dir. MiPymes, por lo cual la Dir. de Productividad y Competitividad no ejecuta ni monitorea actualmente este riesgo, ni cuenta con información suficiente para evaluar su efectividad.</t>
  </si>
  <si>
    <t>El riesgo fue delegado a la Dir. MiPymes, por lo cual la Dir. de Productividad y Competitividad no ejecuta ni monitorea actualmente los controles asociados, ni cuenta con información suficiente para evaluar su efectividad.</t>
  </si>
  <si>
    <t>La ejecución y verificación de los controles asociados al riesgo RC-19 corresponden a la Dir. MiPymes, dependiencia que concentra los soportes técnicos, documentales y los pronunciamientos emitidos en el marco del procedimiento.</t>
  </si>
  <si>
    <t>Se recomienda que la Dirección de Mypimes, como actual responsable del riesgo, evalúe la pertinencia de fortalecer los mecanismos de seguimiento, estandarizar los soportes documentales y definir responsables para el monitoreo periódico.</t>
  </si>
  <si>
    <t>El seguimiento al indicador no puede ser validado por la Dirección de Productividad y Competitividad, dado que la información, evidencias y reportes se encuentran bajo la custodia y gestión de la Dirección de Mypimes.</t>
  </si>
  <si>
    <t>Cualquier modificación o actualización de este riesgo es competencia actual de la Dirección de Mipymes, cualquier ajuste debe ser definido por dicha dependencia.</t>
  </si>
  <si>
    <t>Teniendo en cuenta que este riesgo fue delegado, a partir del mes de septiembre, a la Dirección de MiPymes, la Dirección de Productividad y Competitividad no cuenta con la competencia funcional ni con los soportes técnicos y documentales necesarios para realizar el reporte correspondiente al periodo en seguimiento actual. En consecuencia, el análisis del estado del riesgo, la validación de controles, la identificación de eventos y la sustentación de la no materialización deben ser realizados directamente por la Dirección de MiPymes, en su calidad de dependencia responsable, toda vez que es dicha área la que concentra actualmente la información, los conceptos técnicos emitidos y la evidencia asociada a la gestión del riesgo. Por lo anterior, se deja constancia de que el reporte pendiente debe ser solicitado y consolidado por la Dirección de MiPymes, a fin de garantizar la consistencia, veracidad y trazabilidad de la información reportada en la matriz de riesgos institucional.</t>
  </si>
  <si>
    <t>Los ajustes se realizarán de acuerdo con lo solicitado por los responsables.</t>
  </si>
  <si>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</si>
  <si>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</si>
  <si>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</si>
  <si>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</si>
  <si>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</si>
  <si>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</si>
  <si>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</si>
  <si>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</si>
  <si>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</si>
  <si>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</si>
  <si>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</si>
  <si>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</si>
  <si>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Angela Biviana Diaz Lancheros</t>
  </si>
  <si>
    <t xml:space="preserve">No se evidenciaron situaciones asociadas a la materialización del riesgo de corrupción durante el periodo evaluado
</t>
  </si>
  <si>
    <t>Los controles definidos permitieron verificar el cumplimiento de los requisitos y la aplicación de la política de integridad</t>
  </si>
  <si>
    <t>Los controles se ejecutaron conforme a lo establecido, mediante  la revisión de la documentación requerida y el desarrollo y el desdarrollo de la actividades previstasen la política de integridad</t>
  </si>
  <si>
    <t xml:space="preserve">Se identifican oportunidades de  mejora relacionada con los tiempos de revisón y verificación de la información </t>
  </si>
  <si>
    <t>Durante el periodo evaluado  no se presentaron situaciones que evidenciaran desviaciones frente a la meta establecida para el riesgo</t>
  </si>
  <si>
    <t>Continua siendo pertienente y acorde con el proceso, por lo cual no requiere modificación o actualización en el periodo evaluado</t>
  </si>
  <si>
    <t>Duranyte el periodo evaluado se realizo el seguimietno al riesgo RC-20, evidenciando la aplicación de los controles establecidos y la no materializacion del riesgo</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</si>
  <si>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</si>
  <si>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</si>
  <si>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</si>
  <si>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</si>
  <si>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</si>
  <si>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</si>
  <si>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</si>
  <si>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</si>
  <si>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</si>
  <si>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Riesgo de fraude</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</si>
  <si>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</si>
  <si>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</si>
  <si>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</si>
  <si>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</si>
  <si>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</si>
  <si>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No se evidenciaron situaciones asociadas a la materialización del riesgo de corrupción durante el periodo evaluado</t>
  </si>
  <si>
    <t> </t>
  </si>
  <si>
    <t>Los controles definidos permitieron realizar la verificación de la información de pagos, los resúmenes de nómina y los netos de pago</t>
  </si>
  <si>
    <t>El control se ejecutó de manera efectiva mediante la verificación de la información de pagos, los resúmenes de nomina y los netos a pagar ; no obstante, algunas actividades asociadas se encuentran en proceso de aprobación por parte de la coordinación, sin que ello haya generado afectación durante el periodo evaluado.En cuanto al control relacionado con capacitaciones en cambios normativos, durante el periodo evaluado no se presentaron cambios normativos que hicieran necesaria la ejecución</t>
  </si>
  <si>
    <t>Se identifican oportunidades de mejora en lo relacionado con la actualizacion del porcedimietno de nómina TH - PR -020, la cual se encuentra programada para realizarse dentro del periodo vigente</t>
  </si>
  <si>
    <t>El seguimiento realizado evidenció el cumplimiento de la meta establecida para el riesgo durante el periodo evaluado</t>
  </si>
  <si>
    <t>El riesgo continua siendo pertinente para el proceso de nómina, por lo cual no requiere modificación o actualización en el periodo evaluado</t>
  </si>
  <si>
    <t>El seguimiento realizado evidenció la aplicación de los controles definidos para el riesgo durante el periodo evaluado. El control asociado a capacitaciónes no fue requeridd, dado que no se presentaron modificaciones normativas; no obstante se tiene prevista la actualización del procedimietno dentro del mes de diciembre</t>
  </si>
  <si>
    <t>De acuerdo con la información suministrada por la primera línea de defensa, se encuentra acorde con lo dispuesto en la columna “Nombre del documento o medio de la evidencia”, por consiguiente, desde la segunda línea defensa no se advierte una posible materialización del riesgo.
Invitamos a la primera línea de defensa a continuar con los espacios de trabajo, para culminar la revisión del riesgo en cada una de sus etapas, con el fin de dar cumplimiento a lo dispuesto en la Política y Metodología para la Gestión del Riesgo y la Guía del DAFP.</t>
  </si>
  <si>
    <t>Desconocimiento de la normatividad aplicable</t>
  </si>
  <si>
    <t>Realización de capacitaciones en cambios normativos</t>
  </si>
  <si>
    <t>Listados de asistencia, ayudas de memoria, reportes de servicio</t>
  </si>
  <si>
    <t>MATRIZ RIESGOS DE CORRUPCIÓN</t>
  </si>
  <si>
    <r>
      <t xml:space="preserve">Código: </t>
    </r>
    <r>
      <rPr>
        <sz val="14"/>
        <color theme="1"/>
        <rFont val="Verdana"/>
        <family val="2"/>
      </rPr>
      <t>DE-FM-043</t>
    </r>
    <r>
      <rPr>
        <b/>
        <sz val="14"/>
        <color theme="1"/>
        <rFont val="Verdana"/>
        <family val="2"/>
      </rPr>
      <t xml:space="preserve">
Versión: </t>
    </r>
    <r>
      <rPr>
        <sz val="14"/>
        <color theme="1"/>
        <rFont val="Verdana"/>
        <family val="2"/>
      </rPr>
      <t xml:space="preserve">00
</t>
    </r>
    <r>
      <rPr>
        <b/>
        <sz val="14"/>
        <color theme="1"/>
        <rFont val="Verdana"/>
        <family val="2"/>
      </rPr>
      <t xml:space="preserve">Vigencia: </t>
    </r>
    <r>
      <rPr>
        <sz val="14"/>
        <color theme="1"/>
        <rFont val="Verdana"/>
        <family val="2"/>
      </rPr>
      <t>03/04/2024</t>
    </r>
  </si>
  <si>
    <t>ESTRUCTURA DEL CONTROL</t>
  </si>
  <si>
    <t>"SEGUIMIENTO" (Primera Línea de Defensa)</t>
  </si>
  <si>
    <r>
      <t xml:space="preserve">"MONITOREO Y REVISION" 
(Segunda Línea de Defensa)
</t>
    </r>
    <r>
      <rPr>
        <sz val="11"/>
        <color theme="1"/>
        <rFont val="Arial"/>
        <family val="2"/>
      </rPr>
      <t>Comentarios u Observaciones</t>
    </r>
  </si>
  <si>
    <t>Tipo</t>
  </si>
  <si>
    <t>Nombre</t>
  </si>
  <si>
    <t>Cód. del Riesgo</t>
  </si>
  <si>
    <t>Clasificación del Riesgo</t>
  </si>
  <si>
    <t>Descripción del Riesgo</t>
  </si>
  <si>
    <r>
      <t xml:space="preserve">Causa(S)
</t>
    </r>
    <r>
      <rPr>
        <sz val="10"/>
        <rFont val="Arial"/>
        <family val="2"/>
      </rPr>
      <t>(escribir una causa por fila)</t>
    </r>
  </si>
  <si>
    <r>
      <t xml:space="preserve">Tipo de Causa
</t>
    </r>
    <r>
      <rPr>
        <sz val="10"/>
        <rFont val="Arial"/>
        <family val="2"/>
      </rPr>
      <t>(Externa ó Interna)</t>
    </r>
  </si>
  <si>
    <t>Consecuencias Potenciales del Riesgo</t>
  </si>
  <si>
    <t>Identificación del Control</t>
  </si>
  <si>
    <t>EVALUACIÓN DEL DISEÑO DEL CONTROL</t>
  </si>
  <si>
    <t>EVALUACIÓN DE LA EJECUCIÓN DEL CONTROL</t>
  </si>
  <si>
    <t>SOLIDEZ DEL CONTROL</t>
  </si>
  <si>
    <t>¿El control ayuda a disminuir?</t>
  </si>
  <si>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</si>
  <si>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</si>
  <si>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</si>
  <si>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</si>
  <si>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</si>
  <si>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</si>
  <si>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Código del control</t>
  </si>
  <si>
    <t>DESCRIPCIÓN DEL CONTROL</t>
  </si>
  <si>
    <t>FRECUENCIA DE APLICACIÓN DEL CONTROL</t>
  </si>
  <si>
    <t>DOCUMENTACIÓN</t>
  </si>
  <si>
    <t>(Un control por cada causa, si no hay control se escribe "No existe control")</t>
  </si>
  <si>
    <t>¿El control tiene asignado un responsable?</t>
  </si>
  <si>
    <t>Cargo Ejecutor del Control</t>
  </si>
  <si>
    <r>
      <rPr>
        <b/>
        <sz val="10"/>
        <rFont val="Arial"/>
        <family val="2"/>
      </rPr>
      <t>Periodicidad</t>
    </r>
    <r>
      <rPr>
        <sz val="10"/>
        <rFont val="Arial"/>
        <family val="2"/>
      </rPr>
      <t xml:space="preserve">
(Semanal, quincenal, mensual etc)</t>
    </r>
  </si>
  <si>
    <t>Nombre del documento en el cual se encuentra formalizado el control</t>
  </si>
  <si>
    <t>Nombre del documento o medio de la evidencia</t>
  </si>
  <si>
    <t>¿Existe un responsable asignado a la ejecución del control?</t>
  </si>
  <si>
    <t xml:space="preserve">¿El responsable tiene la autoridad y adecuada segregación de funciones en la ejecución del control? </t>
  </si>
  <si>
    <t>¿La oportunidad en que se ejecuta el control ayuda a prevenir la mitigación del riesgo o a detectar la materialización del riesgo de manera oportuna?</t>
  </si>
  <si>
    <t>¿Las actividades que se desarrollan en el control realmente buscan por si solas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</si>
  <si>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</si>
  <si>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</si>
  <si>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</si>
  <si>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Resultados de la evaluación del diseño del control</t>
  </si>
  <si>
    <t>Rango de calificación del diseño del control</t>
  </si>
  <si>
    <t>Ejecución del control</t>
  </si>
  <si>
    <t>Calificación de la Ejecución del control</t>
  </si>
  <si>
    <t>Solidez individual del Control</t>
  </si>
  <si>
    <t>Solidez númerica del control</t>
  </si>
  <si>
    <t>Calificación númerica de la solidez del conjunto de controles</t>
  </si>
  <si>
    <t>Calificación de la solidez del conjunto de controles</t>
  </si>
  <si>
    <r>
      <t xml:space="preserve">Probabilidad
</t>
    </r>
    <r>
      <rPr>
        <sz val="10"/>
        <rFont val="Arial"/>
        <family val="2"/>
      </rPr>
      <t>(Directamente/No disminuye)</t>
    </r>
  </si>
  <si>
    <r>
      <t xml:space="preserve">Impacto
</t>
    </r>
    <r>
      <rPr>
        <sz val="10"/>
        <rFont val="Arial"/>
        <family val="2"/>
      </rPr>
      <t>(Directamente/Indirectamente/No disminuye)</t>
    </r>
  </si>
  <si>
    <t>PROCESO</t>
  </si>
  <si>
    <t>GESTIÓN TALENTO HUMANO</t>
  </si>
  <si>
    <t>Grupo de Juzgamiento Disciplinario</t>
  </si>
  <si>
    <t>Coordinador Grupo de Juzgamiento</t>
  </si>
  <si>
    <t>TH-RC1</t>
  </si>
  <si>
    <t>Posibilidad de recibir o solicitar cualquier dadiva o beneficio a nombre propio o de un tercero con el fin de desvíar los resultados de los procedimientos disciplinarios en beneficio de un sujeto disciplinable</t>
  </si>
  <si>
    <t>Carencia de controles en el procedimiento del proceso disciplinario, generando Presiones indebidas</t>
  </si>
  <si>
    <t>Perdida de la imagen institucional, credibilidad y confianza
Investigaciones disciplinarios</t>
  </si>
  <si>
    <t>CATASTRÓFICO</t>
  </si>
  <si>
    <t>EXTREMO</t>
  </si>
  <si>
    <t>TH-RC1-C1</t>
  </si>
  <si>
    <t xml:space="preserve">Los abogados que intervienen el proceso, presentan ante el respectivo superior el proyecto de decisión conforme a la etapa del proceso en curso, para generar el concenso y la posterior aprobación del mismo, dejando constancia de dicha validación mediante acta, correo o planilla de asistencia </t>
  </si>
  <si>
    <t>ASIGNADO</t>
  </si>
  <si>
    <t>Aborgados grupo disciplinario</t>
  </si>
  <si>
    <t>POR EVENTO</t>
  </si>
  <si>
    <t>SIN DOCUMENTAR</t>
  </si>
  <si>
    <t>Acta - Correo - Planilla de asistencia</t>
  </si>
  <si>
    <t>Asignado</t>
  </si>
  <si>
    <t>Oportuna</t>
  </si>
  <si>
    <t>Confiable</t>
  </si>
  <si>
    <t>Se investigan y se resuelvan oportunamente</t>
  </si>
  <si>
    <t>Completa</t>
  </si>
  <si>
    <t>El control se ejecuta de manera consistente por parte del responsable</t>
  </si>
  <si>
    <t>FUERTE</t>
  </si>
  <si>
    <t>Directamente</t>
  </si>
  <si>
    <t>No Disminuye</t>
  </si>
  <si>
    <t>Luz Stella Botia Carreño</t>
  </si>
  <si>
    <t>Porque se han llevado de manera adecuada los controles respectivos</t>
  </si>
  <si>
    <t>Porque se han realizado las respectivas reuniones de seguimiento, en instruccion y en juzgamiento</t>
  </si>
  <si>
    <t>Porque han funcionado de manera adecuada</t>
  </si>
  <si>
    <t>Porque se actualizo de manera reciente</t>
  </si>
  <si>
    <t>ninguno</t>
  </si>
  <si>
    <t>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t>
  </si>
  <si>
    <t>TH-RC1-C2</t>
  </si>
  <si>
    <t xml:space="preserve">Los abogados sustanciadores y el coordinador del grupo de juzgamiento, realizan seguimiento a la información de los expedientes físicos versus el sistema, asegurando que el Tecnico realice el cargue de los documentos al aplicativo SID, dejando constancia mediante acta. </t>
  </si>
  <si>
    <t>MENSUAL</t>
  </si>
  <si>
    <t>Acta</t>
  </si>
  <si>
    <t>RELACIONAMIENTO CON LA CIUDADANÍA</t>
  </si>
  <si>
    <t>Relación con el ciudadano</t>
  </si>
  <si>
    <t>Coordinador Grupo Relación con el Ciudadano</t>
  </si>
  <si>
    <t>IC-RC1</t>
  </si>
  <si>
    <t>Posibilidad de recibir o solicitar cualquier dádiva o beneficio a nombre propio o de terceros con el fin de facilitar información, agilizar procesos y/o usar los canales de la entidad respecto de los trámites y servicios al interior de la misma</t>
  </si>
  <si>
    <t>Falta de identificación con los valores de la entidad</t>
  </si>
  <si>
    <t>Demandas, denuncias, quejas 
Sanciones de entes de control</t>
  </si>
  <si>
    <t>MAYOR</t>
  </si>
  <si>
    <t>IC-RC1-C1</t>
  </si>
  <si>
    <t>El Coordinador del grupo de relación con el ciudadano, fortalece los valores de integridad de la entidad al interior del equipo de trabajo, dejando como constancia listas de asistencia y otros documentos que evidencien la actividad.</t>
  </si>
  <si>
    <t>Coordinado Grupo Relación con el Ciudadano</t>
  </si>
  <si>
    <t>TRIMESTRAL</t>
  </si>
  <si>
    <t>Lista de asistencia</t>
  </si>
  <si>
    <t>Tatiana Román</t>
  </si>
  <si>
    <t>Porque los valores se han interiorizado de manera correcta.</t>
  </si>
  <si>
    <t>Porque se han realizado las respectivas capacitaciones en valores</t>
  </si>
  <si>
    <t>Los actuales funcionancorrectamente</t>
  </si>
  <si>
    <t>El actual está bien establecido</t>
  </si>
  <si>
    <t>Ninguna</t>
  </si>
  <si>
    <t>FACILITACIÓN DEL COMERCIO Y LA DEFENSA COMERCIAL</t>
  </si>
  <si>
    <t>Subdirección Diseño y Administración de Operaciones</t>
  </si>
  <si>
    <t>Director Comercio Exterior</t>
  </si>
  <si>
    <t>FC-RC1</t>
  </si>
  <si>
    <t>Posibilidad de recibir o solicitar cualquier dadiva o beneficio a nombre propio o de un tercero con el fin de aprobar o negar una solicitud de licencia o registro de importación</t>
  </si>
  <si>
    <t xml:space="preserve">Asignación de las solicitudes a discrecionalidad y/o por contacto directo del análista con el usuario. </t>
  </si>
  <si>
    <t>Investigaciones por parte de entes de control</t>
  </si>
  <si>
    <t>FC-RC1-C1</t>
  </si>
  <si>
    <t>El aplicativo VUCE recibe las solicitudes de licencia o registro de importacion de los usuarios y las asigna a los funcionarios de manera aleatoria, para su respectivo trámite.</t>
  </si>
  <si>
    <t>Coordinadora grupo VUCE</t>
  </si>
  <si>
    <t>PERMANENTE</t>
  </si>
  <si>
    <t>FC-PR-013 Aprobación registros de importación, modificaciones y cancelaciones</t>
  </si>
  <si>
    <t>Registro electrónico de la solicitud</t>
  </si>
  <si>
    <t>Franco Salas
Yessica Páez</t>
  </si>
  <si>
    <t>Una vez el técnico revisa las solicitudes y sus documentos anexos, da la autorización para que las mismas ingresen al aplicativo, donde la repartición a los asesores que evaluúas las licencias se hace de forma automática</t>
  </si>
  <si>
    <t>El riesgo no se ha materializado, ya que no ha llegado ninguna queja o llamado de atención sobre el tema</t>
  </si>
  <si>
    <t>El riesgo esta bien identiicado y el manejo del mismo se consiera adecuado</t>
  </si>
  <si>
    <t>No se ha materializado, dao que los controles son pertinentes</t>
  </si>
  <si>
    <t>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
En relación a la Matriz de roles y perfiles certificada y aprobada por la SDAO - OSI, dado que se establece como periodicidad mensual la aplicación del control, considerar que en el formato sea visible las fechas de revisión.</t>
  </si>
  <si>
    <t>FC-RC1-C2</t>
  </si>
  <si>
    <t>El técnico del comité de importaciones realiza una revisión preliminar de la solicitud y la asigna aleatoriamente al asesor 1, quien la revisa en primera instancia y posteriormente la reasigna al asesor 2 para revisión final y firma del documento de aprobación o negación.</t>
  </si>
  <si>
    <t>Asesores comité de importaciones</t>
  </si>
  <si>
    <t>FC-PR-014 Aprobación licencias de importación, modificaciones y cancelaciones</t>
  </si>
  <si>
    <t>Acceso y uso indebido a la plataforma tecnológica y sistemas de información de la plataforma VUCE a través de los privilegios asignados</t>
  </si>
  <si>
    <t>FC-RC1-C3</t>
  </si>
  <si>
    <t>La subdirección de diseño y administración de operaciones verifica y certifica los usuarios internos y externos entidades autorizados de la plataforma VUCE, en caso de novedades, reporta el incidente de seguridad correspondiente al correo de soporte técnico.</t>
  </si>
  <si>
    <t>Subdirectora de Diseño y Administración de Operaciones</t>
  </si>
  <si>
    <t>Matriz de roles y perfiles certificada y aprobada por la SDAO - OSI</t>
  </si>
  <si>
    <t>Con el monitoreo y seguimiento a los usuarios internos y externos de las entidades autorizados de la plataforma VUCE, se recoge las novedades de ingresos o retiros y se actualzia la Matriz de Roles y Perfiles de la VUCE.</t>
  </si>
  <si>
    <t>Acorde con los re4querimientos de cambio requeridos para el proceso en el marco del nuevo mapa de procesos institucional.</t>
  </si>
  <si>
    <t>FC-RC1-C4</t>
  </si>
  <si>
    <t>La Oficina de Sistemas de información verifica y certifica los usuarios técnicos autorizados de la plataforma VUCE, en caso de novedades, reporta el incidente de seguridad correspondiente al correo de soporte técnico.</t>
  </si>
  <si>
    <t>Profesional OSI</t>
  </si>
  <si>
    <t>GESTIÓN RECURSOS FINANCIEROS</t>
  </si>
  <si>
    <t>Presupuesto
Contabilidad 
Tesoreria</t>
  </si>
  <si>
    <t>Coordinador Presupuesto
Coordinador Tesorería
Coordinador Contabilidad</t>
  </si>
  <si>
    <t>GF-RC1</t>
  </si>
  <si>
    <t xml:space="preserve">Posibilidad de recibir o solicitar dadivas o beneficios a nombre propio o de terceros, agrupandose para registrar operaciones de manera indebida, con el fin de efectuar el pago a traves del sistema de información financiera SIIF, en beneficio de un tercero.  </t>
  </si>
  <si>
    <t>Presiones externas o de un superior</t>
  </si>
  <si>
    <t>1. Perdida recursos financieros. 
2. Sanciones legales.
3. Perdida o alteración de la información.
4. Procesos disciplinarios</t>
  </si>
  <si>
    <t>ALTA</t>
  </si>
  <si>
    <t>GF-RC1-C1</t>
  </si>
  <si>
    <t xml:space="preserve">El funcionario coaccionado, debe aplicar el reglamento del uso del SIIF nación (Decreto 1068 - 2015 Parte 9), realiza la denuncia respectiva ante el ente de control interno y externo y conservando el radicado de la misma. </t>
  </si>
  <si>
    <t>Funcionario de Gestión de Recursos Financieros</t>
  </si>
  <si>
    <t>Procedimiento Cadena presupuestal de gastos GR-PR-016</t>
  </si>
  <si>
    <t>Radicado de la denuncia</t>
  </si>
  <si>
    <t>Erick Ottovianny Pérez Gaitan</t>
  </si>
  <si>
    <t>Los controles formulados para el posible riesgo fueron efectivos, las acciones adelantas que incluyen el seguimiento, verificación y ejecución presupuestal permitieron que no se materializa el riesgo.</t>
  </si>
  <si>
    <t>Se evidencia la efectividad de los controles para la prevención de la materialización del riesgo.</t>
  </si>
  <si>
    <t>Se realizo la reformulación del reisgo y controles asociados</t>
  </si>
  <si>
    <t xml:space="preserve">En el periodo del 1 de septiembre al 31 de diciembre de 2025, se realizaron las siguientes acciones:                                          
A. Sseguimiento a la ejecución presupuestal con el envío de correos semanales y mensualmente, así mismo se remitió a publicación en la página web de la entidad, los diferentes reportes relacionados con la ejecución presupuestal como medida de control para la ejecución de los recursos asignados al Ministerio, en relación con la gestión enmarcada en el GR-PR-016 Gestión Financiera - Cadena Presupuestal de Gastos- SIIF, garantizando la publicidad de la información. Para el periodo no se evidencian denuncias.  
B. En relación a la verificación y revisión de las solicitudes se realizó la siguiente gestión: (1) Seguimiento a la Unidad Ejecutora 350101 -Gestión General se revisaron y registraron 212 Certificados de Disponibilidad Presupuestal, se revisaron y registraron 990 Compromisos Presupuestal del Gasto, 2924 Obligaciones, 2846 Órdenes de Pago presupuestales y 349 órdenes de pago no presupuestales ; (2) Seguimiento a la Unidad Ejecutora 350102 -Dirección de Comercio Exterior se revisaron y registraron 31 Certificados de Disponibilidad Presupuestal, se revisaron y registraron 257 Compromisos Presupuestal del Gasto, 551 Obligaciones, 542 Órdenes de Pago presupuestales y 257 órdenes de pago no presupuestales ; (3) En la subunidad ejecutora 350101-006 consejo técnico de la contaduría pública se revisaron y registraron 16 Compromisos Presupuestal de Gastos, 39 Obligaciones, 38 Órdenes de Pago presupuestales y 14 órdenes de pago no presupuestales.
C. En relación con el uso de firmas digitales, la totalidad de las personas, según lista anexa en las carpetas de evidencia, que tienen acceso a SIIF, se les entregó firma digital para garantizar trazabilidad de las operaciones en el sistema. </t>
  </si>
  <si>
    <t xml:space="preserve">Omisión en la verificación de los requisitos para el pago de obligaciones. </t>
  </si>
  <si>
    <t>GF-RC1-C2</t>
  </si>
  <si>
    <t xml:space="preserve">El funcionario encargado de cada actividad, verifica los soportes respectivos para cada pago, en caso de encontrarse inconsistente, se devuelve al solicitante. Conservando evidencia de los documentos finales de cada actividad en el SIIF Nación </t>
  </si>
  <si>
    <t>Reportes SIIF Nación (Compromiso - Obligación -Orden de pago)</t>
  </si>
  <si>
    <t>Manipulación de los sistemas de información del proceso de recursos financieros (claves, token digital).</t>
  </si>
  <si>
    <t>GF-RC1-C3</t>
  </si>
  <si>
    <t>El coordinador del SIIF, solicita usuarios, perfiles y firmas digitales, de acuerdo con las solicitudes recibidas de las áreas. Dejando como evidencia el reporte de los usuarios en el aplicativo SIIF nación.</t>
  </si>
  <si>
    <t>Reporte de usuarios SIIF Nación</t>
  </si>
  <si>
    <t>EVALUACIÓN Y SEGUIMIENTO</t>
  </si>
  <si>
    <t>Oficina de Control Interno</t>
  </si>
  <si>
    <t>Jefe de Control Interno</t>
  </si>
  <si>
    <t>ES-RC1</t>
  </si>
  <si>
    <t>Posibilidad de recibir o solicitar dadivas o beneficios a nombre propio o de terceros con el fin de ocultar, modificar o utilizar la información en desarrollo de la funcion de auditoria interna para beneficio propio o de un tercero</t>
  </si>
  <si>
    <t xml:space="preserve">No cumplir los principios y reglas de conducta del Código de Ética del Auditor Interno </t>
  </si>
  <si>
    <t>Perdida de la imagen institucional, credibilidad y confianza
Investigaciones disciplinarias, penales, fiscales</t>
  </si>
  <si>
    <t>ES-RC1-C1</t>
  </si>
  <si>
    <t>Los auditores internos y el jefe de control interno suscriben anualmente el compromiso ético del auditor interno, asegurando que se concen los comportamientos esperados de los auditores internos, para garantizar la integridad, competencia, objetividad, cuidado profesional y confidencialidad.</t>
  </si>
  <si>
    <t>Jefe OCI
Auditores Internos</t>
  </si>
  <si>
    <t>ANUAL</t>
  </si>
  <si>
    <t>Código de etica del auditor interno ES-DE-001</t>
  </si>
  <si>
    <t>Formato Compromiso Etico del Auditor interno ES-FM-019</t>
  </si>
  <si>
    <t>CATASTROFICO</t>
  </si>
  <si>
    <t xml:space="preserve">Martha Lucia Ocampo Rueda </t>
  </si>
  <si>
    <t>El riesgo no se ha materializado, dado que los controles programados se han aplicado conforme a los criterios y la periodicidad establecidos, tal como se evidencia en la documentación aportada</t>
  </si>
  <si>
    <t>La ejecución del control, a cargo de la Jefe de la Oficina de Control Interno y de los auditores internos, se realizó al momento de la suscripción de los documentos ‘Compromiso Ético del Auditor Interno’ y ‘Conflicto de Interés’ al inicio de cada auditoría asignada, y con el diligenciamiento de la lista de chequeo al finalizar la misma.</t>
  </si>
  <si>
    <t>A la fecha, el control establecido ha evitado la materializacion del riesgo identificado, lo que permite concluir, que esta debidamente diseñado, aplicado, y cuenta con las evidencias que asi lo confirma</t>
  </si>
  <si>
    <t>A la fecha, el riesgo identificado y registrado no requiere modificación, dado que cumple con los lineamientos establecidos en la Guía para la Administración del Riesgo</t>
  </si>
  <si>
    <t>No se presentan observaciones.</t>
  </si>
  <si>
    <t>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
En relación a las listas de chequeo, es importante asegurar el completo diligenciamiento de los campos requeridos como fecha de inicio, finalización y revisión.</t>
  </si>
  <si>
    <t>ES-RC1-C2</t>
  </si>
  <si>
    <t xml:space="preserve">Los auditores internos y el Jefe de Control Interno suscriben por cada auditoria interna el formato de conflicto de interés, asegurando la objetividad e integridad, para el desarrollo de la función de auditoria interna. </t>
  </si>
  <si>
    <t>Declaración de conflicto de intereses en los trabajos realizados por la Oficina de Control Interno ES-FM-021</t>
  </si>
  <si>
    <t>No cumplir los lineamientos y controles para el desarrollo de la función de auditoria interna</t>
  </si>
  <si>
    <t>ES-RC1-C3</t>
  </si>
  <si>
    <t>Los auditores líderes y el jefe de control interno verifican por cada informe de auditoría interna y/o de ley el cumplimiento de los lineamientos y puntos de control, mediante lista de chequeo, para asegurar el cumplimiento de la función de auditoria interna</t>
  </si>
  <si>
    <t>Jefe OCI
Auditor Líder</t>
  </si>
  <si>
    <t>Lista de chequeo verificación cumplimiento lineamientos</t>
  </si>
  <si>
    <t>ADQUISICIÓN DE BIENES Y SERVICIOS</t>
  </si>
  <si>
    <t>Grupo Administrativa</t>
  </si>
  <si>
    <t>Coordinador Administrativo</t>
  </si>
  <si>
    <t>BS-RC1</t>
  </si>
  <si>
    <t>Posibilidad de recibir o solicitar cualquier dadiva o beneficio, a nombre propio o de un tercero, a cambio de, realizar una administración irregular de los recursos de caja menor por parte de los responsables, generando desvío de fondos públicos, en beneficio propio o de un tercero</t>
  </si>
  <si>
    <t>Efectuar compras y/o gastos con cargo a recursos de caja menor que no estén autorizados en la normatividad</t>
  </si>
  <si>
    <t>Descapitalizar la caja menor  afectando el desarrollo de las operaciones para la cual  fue destinada, originando detrimento patrimonial
Investigaciones disciplinarias</t>
  </si>
  <si>
    <t>BS-RC1-C1</t>
  </si>
  <si>
    <t xml:space="preserve">El responsable de la caja menor, revisa por cada solicitud, si el gasto es viable de acuerdo con la normatividad vigente, y remite correo electrónico al solicitante informando si el gasto se puede realizar con recursos de la caja menor o no. </t>
  </si>
  <si>
    <t>Responsable de caja menor</t>
  </si>
  <si>
    <t>BS-PR-001 Manejo y control de cajas menores</t>
  </si>
  <si>
    <t>Correos electrónicos</t>
  </si>
  <si>
    <t>ALEXANDER MELO</t>
  </si>
  <si>
    <t>No se ha presentado situaciones que evidencien la materialización del riesgo</t>
  </si>
  <si>
    <t>Se cumple con la norma y el procedimiento actual</t>
  </si>
  <si>
    <t>Se solicita mínimo dos cotizaciones para validar precios y se aprueba la viabilidad del gasto de acuerdo con la norma. Posteriormente, el solicitante legaliza los gastos con factura electrónica</t>
  </si>
  <si>
    <t>Se considera que todo control puede ser mejorado a través de las pruebas de control interno y monitoreo continuo</t>
  </si>
  <si>
    <t>Se considera que el riesgo se encuentra bien estructurado</t>
  </si>
  <si>
    <t>Valores de las facturas alterados o que no correspondan a valores reales en el mercado</t>
  </si>
  <si>
    <t>BS-RC1-C2</t>
  </si>
  <si>
    <t>El responsable de la caja menor, revisa que el solicitante remita mínimo dos cotizaciones del bien o servicio, con el fin de verificar el valor del mercado, y conserva los correo electrónicos con las cotizaciones.</t>
  </si>
  <si>
    <t>Correos electrónicos - Cotizaciones</t>
  </si>
  <si>
    <t>No efectuar la legalización del gasto dentro de los tiempos establecidos, con la respectiva documentación soporte</t>
  </si>
  <si>
    <t>BS-RC1-C3</t>
  </si>
  <si>
    <t>El responsable de la caja menor, revisa el cumplimiento de los tiempos de legalización del gasto, y en caso de incumplimiento, envia correo electrónico al solicitante que recibió el recurso de caja menor, con copia al jefe inmediato.</t>
  </si>
  <si>
    <t>Correo electrónico - Facturas</t>
  </si>
  <si>
    <t>DESARROLLO EMPRESARIAL</t>
  </si>
  <si>
    <t>Dirección de Regulación</t>
  </si>
  <si>
    <t>Director de Regulación</t>
  </si>
  <si>
    <t>DE-RC1</t>
  </si>
  <si>
    <t>Posibilidad de recibir o solicitar cualquier dadiva o beneficio a nombre propio o de terceros, con el fin de favorecer a un particular en la expedición, modificación, permanencia o derogación de un reglamento técnico o una regulación normativa de comercio interno.</t>
  </si>
  <si>
    <t>Intereses económicos particulares de los sectores productivos y/o Interés propio de un servidor público para beneficiar a un sector productivo</t>
  </si>
  <si>
    <t>1. Pago de sanciones económicas o indemnizaciones a terceros que puedan afectar el presupuesto total de la entidad
2. Sanción por parte ente de control u otro ente regulador 
3. Sanciones internacionales en el seno de la OMC.</t>
  </si>
  <si>
    <t>DE-RC1-C1</t>
  </si>
  <si>
    <t>El profesional designado cada vez que se requiera, realiza el analisis de impacto normativo de acuerdo a lo dispuesto en la normatividad vigente y lo somete a las consultas públicas a traves de la pagina web, para que los actores manifiesten sus comentarios respecto al documento. Presentado evidencia por medio de su respectivo soporte ( Matriz de comentarios al AIN)</t>
  </si>
  <si>
    <t>Coordinador de Reglamentos Técnicos</t>
  </si>
  <si>
    <t>Listado de comentarios recibidos, Soportes de la publicación en  pagina web</t>
  </si>
  <si>
    <t>Álvaro Estrada
Nelson Rivera</t>
  </si>
  <si>
    <t>Los profesionales designados, cuentan con las competencias requeridas para la gestión relacionada, sin embargo, al no encontrarse en curso ningún proyecto por el momento, el riesgo no se ha materializado.</t>
  </si>
  <si>
    <t>Los controles han sido definidos correctamente, por lo que logran impedir la materialización del riesgo.</t>
  </si>
  <si>
    <t>Si, ya que todo proceso administrativo es objeto de mejora; no obstante, recientemente fueron reformulados</t>
  </si>
  <si>
    <t xml:space="preserve">Este riesgo fue recientemente reformulado en cumplimiento de los parámetros establecidos en la Política y Metodología para la gestión del riesgo  y  la Guía del DAFP. </t>
  </si>
  <si>
    <t>En el cuatrimestre objeto de reporte, no se proyectaron ni emitieron reglamentos técnicos, que propicien la ocasión del riesgo de corrupción, y consecuentemente los controles no fueron aplicados, por lo que no se adjuntan evidencias</t>
  </si>
  <si>
    <t>De acuerdo con la información suministrada por la primera línea en relación a los controles 1 y 2, estos no fueron aplixados dado que no se proyectaron ni emitieron reglamentos técnicos, para los controles 3 y 4, se confirma que la evidencia corresponde con lo establecido en la columna “Nombre del documento o medio de la evidencia”. 
Por lo tanto, desde la segunda línea de defensa no se advierte una posible materialización del riesgo.</t>
  </si>
  <si>
    <t>DE-RC1-C2</t>
  </si>
  <si>
    <t>El profesional designado cada vez que se requiera, realiza el proyecto de reglamento técnico de acuerdo a lo dispuesto en la normatividad vigente asegurando la aplicación de las buenas prácticas regulatorias ( consultas públicas, Concepto Previo por parte de la Dirección de regulación del Mincit y  cuando aplique el concepto de abogacia de la competencia emitidos por la SIC) para mejorar la calidad regulatoria  . Presentado evidencia por medio de Informe final con su respectivo soporte ( Matriz de comentarios al AIN)</t>
  </si>
  <si>
    <t>Concepto Previo por parte de la Dirección de regulación del Mincit
Informe de comentarios del proyecto de reglamento técnico
Concepto de abogacia de la competencia emitidos por la SIC</t>
  </si>
  <si>
    <t>En el cuatrimestre objeto de reporte, no se proyectaron ni emitieron reglamentos técnicos, que propicien la ocasión del riesgo de corrupción, y consecuentemente los controles no fueron aplicados por lo que no se adjuntan evidencias</t>
  </si>
  <si>
    <t>DE-RC1-C3</t>
  </si>
  <si>
    <t xml:space="preserve">El profesional designado, de acuerdo con la agenda regulatoria, elabora un borrador de acto administrativo (decreto), se remite a la Oficina Jurídica, para someterlo a consulta pública, a traves de la página web del ministerio, y si lo requiere, se debe enviar a consulta de abogacia de la competencia ante la SIC. Conservando evidencia mediante la matriz de publicidad e informe de observaciones.  </t>
  </si>
  <si>
    <t>Profesional designado</t>
  </si>
  <si>
    <t>Procedimiento para la producción de actos administrativos (DM-PR-006)</t>
  </si>
  <si>
    <t>Proyecto de Decreto
Matriz de publicidad 
Informe de observaciones</t>
  </si>
  <si>
    <t xml:space="preserve">Jeaneth Alejandra Garzón </t>
  </si>
  <si>
    <t>Los profesionales designados, cuentan con las competencias requeridas para la gestión relacionada.</t>
  </si>
  <si>
    <t>En el cuatrimestre objeto de reporte, la dirección de regulación desarrolló el proyecto de  Resolución: “Por el cual se modifica unos formularios del Registro de Garantías
Mobiliarias para incorporar información destinada al seguimiento de la herramienta de
acceso al crédito” Se adjunta evidencia</t>
  </si>
  <si>
    <t>DE-RC1-C4</t>
  </si>
  <si>
    <t xml:space="preserve">El profesional designado, cuando se requiera, elabora un acto administrativo (resolución), se remite a la Oficina Juridica, para revisión y aprobación. Una vez se cuente con el visto bueno, se envia para firma del Director de Regulación. Conservando evidencia del memorando de revisión de la Oficina Juridica y de la Resolución.  </t>
  </si>
  <si>
    <t xml:space="preserve">Memorando de revisión de la Oficina Juridica
Resolución
</t>
  </si>
  <si>
    <t>En el cuatrimestre objeto de reporte, la dirección de regulación desarrolló el proyecto de  Resolución: “Por el cual se modifica unos formularios del Registro de Garantías
Mobiliarias para incorporar información destinada al seguimiento de la herramienta de
acceso al crédito”. Se adjunta evidencia.</t>
  </si>
  <si>
    <t>Administración, profundización y aprovechamiento de acuerdos y relaciones comerciales</t>
  </si>
  <si>
    <t>Equipo Negociador - DIES</t>
  </si>
  <si>
    <t>Negociador Internacional - Director de Inversión Extranjera y Servicios</t>
  </si>
  <si>
    <t>AP-RC1</t>
  </si>
  <si>
    <t>Posibilidad de recibir o solicitar dadivas o beneficios a nombre propio o de terceros con el fin de revelar información sensible relacionada con los avances en las mesas de negociación o con la posición negociadora de Colombia, antes de la suscripción del Acuerdo para beneficio propio o de un tercero</t>
  </si>
  <si>
    <t>Interes particular por parte de alguno de los miembros de las mesas de negociación.</t>
  </si>
  <si>
    <t>Pérdida de credibibilidad y confianza 
Pérdida del objetivo de la negociación 
Desmejora de la posición negociadora
Acciones disciplinarias - investigaciones</t>
  </si>
  <si>
    <t>AP-RC1-C1</t>
  </si>
  <si>
    <t>El Ministro de Comercio, Industria y Turismo, o el Jefe Negociador, una vez conformado el equipo negociador, verifica que cada uno de los miembros del equipo firme la cláusula de confidencialidad, para la protección de los textos; si se evidencia el no cumplimiento del requisito, será excluido de la negociación, hasta que se subsane la condición.</t>
  </si>
  <si>
    <t>Ministro de Comercio, Industria y Turismo, o el Jefe Negociador</t>
  </si>
  <si>
    <t>Claúsulas</t>
  </si>
  <si>
    <t>Indirectamente</t>
  </si>
  <si>
    <t>Edgar Enrique Heredia Suárez
Asesor
Pedro Nel Marquez Aponte   
Asesor</t>
  </si>
  <si>
    <t xml:space="preserve">AP-PR-006  Acuerdos de Promoción y Protección Recíproca de Inversiones - APPRI. Hasta la fecha, los controles establecidos han sido efectivos y eficaces en la prevención de la materialización del riesgo.       
Para el procedimiento  AP-PR-001, a cargo del Grupo Equipo Negociador, los controles establecidos permiten realizar un seguimiento a los compromisos adquiridos en el marco de las negociaciones comerciales, antes, en el momento y al final de cada ronda de negociación, evitando así  que el riesgo se materialice.           </t>
  </si>
  <si>
    <t xml:space="preserve">AP-PR-006  Acuerdos de Promoción y Protección Recíproca de Inversiones - APPRI. La metodología aplicada en los controles, han sido efectivas para prevenir la materialización del riesgo, en la medida que si inicie alguna negociación, se podría medir su efectividad y pertinencia y en ese momento se determinaría la necesidad de mejorarlo o no.
Para el procedimiento AP-PR-001, a cargo del Grupo Equipo Negociador los controles establecidos en el  procedimiento permiten contar con un seguimiento a los compromisos adquiridos en el marco de las negociaciones comerciales.     </t>
  </si>
  <si>
    <t>Durante el presente año y con el acompañamiento de la Oficina Asesora de Planeación Sectorial y cumpliendo con los parámetros establecidos en la política y metodología para la gestión del riesgo, de la Guía del DAFP, el riesgo se reformulo.
Para el procedimiento AP-PR-001, hasta ahora han sido efectivos los controles existentes</t>
  </si>
  <si>
    <t xml:space="preserve">Para el procedimiento AP-PR-006, a cargo de la DIES, no se incluyen anexos, ya que no se activaron los riesgos y no fue necesario implementar los controles debido a la ausencia de rondas de negociación.    
El Grupo Equipo Negociador no incluye anexos, ya que no se activaron los riesgos y durante este periodo no fue necesario implementar los controles debido a la ausencia de rondas de negociación.                                                                                                                                                                                                   </t>
  </si>
  <si>
    <t>De acuerdo con la información suministrada por la primera línea de defensa, durante el tercer cuatrimestre no se aplicaron los controles, en razón a que, hasta la fecha, no se han desarrollado rondas de negociación.</t>
  </si>
  <si>
    <t>Interés particular por parte de alguno gremios económicos o terceros.</t>
  </si>
  <si>
    <t>Externo</t>
  </si>
  <si>
    <t>AP-RC1-C2</t>
  </si>
  <si>
    <t>El coordinador de la negociación, ante cualquier solicitud de acceso a los textos negociados por parte de gremios o terceros, comunicará por medio de correo electrónico o documento oficial las condiciones de seguridad y confidencialidad previstas en la Guía de Negociaciones Comerciales. Dichas condiciones deberán ser expresamente aceptadas por los solicitantes como requisito previo para autorizar el acceso, el cual tendrá por objeto evitar la copia o reproducción, total o parcial, de los textos. El incumplimiento de estas condiciones conllevará la negación del acceso solicitado. (no aplica para los appri)</t>
  </si>
  <si>
    <t>Coordinador de la negociación</t>
  </si>
  <si>
    <t>Correo electrónico (Solicitud y aceptación de ingreso)</t>
  </si>
  <si>
    <t>CRITERIOS DE EVALUACIÓN DE LOS CONTROLES</t>
  </si>
  <si>
    <t>Tipo de causa
(Externa ó
Interna)</t>
  </si>
  <si>
    <t>Tipo de Riesgo</t>
  </si>
  <si>
    <t>ZONA RIESGO</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</si>
  <si>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</si>
  <si>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</si>
  <si>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</si>
  <si>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</si>
  <si>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</si>
  <si>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</si>
  <si>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</si>
  <si>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</si>
  <si>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</si>
  <si>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</si>
  <si>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 (Gestión)</t>
  </si>
  <si>
    <t>LEVE</t>
  </si>
  <si>
    <t>BAJO</t>
  </si>
  <si>
    <t>ACEPTAR EL RIESGO</t>
  </si>
  <si>
    <t xml:space="preserve">Fallas Tecnólogicas (Gestión) </t>
  </si>
  <si>
    <t>MENOR</t>
  </si>
  <si>
    <t>No Asignado</t>
  </si>
  <si>
    <t>Inadecuado</t>
  </si>
  <si>
    <t>Aleatoria</t>
  </si>
  <si>
    <t>Sin documentar</t>
  </si>
  <si>
    <t>Sin Registro</t>
  </si>
  <si>
    <t xml:space="preserve">Relaciones Laborales (Gestión) </t>
  </si>
  <si>
    <t>Corregir</t>
  </si>
  <si>
    <t>EVITAR EL RIESGO</t>
  </si>
  <si>
    <t>Usuarios, productos y practicas (Gestión)</t>
  </si>
  <si>
    <t>COMPARTIR EL RIESGO</t>
  </si>
  <si>
    <t>Legales (Gestión)</t>
  </si>
  <si>
    <t>Riesgo de seguridad de la información</t>
  </si>
  <si>
    <t>Riesgo de Fraude Interno</t>
  </si>
  <si>
    <t>Riesgo de Fraude Externo</t>
  </si>
  <si>
    <t>SISTEMA DE GESTIÓN</t>
  </si>
  <si>
    <t>PROYECTO DE INVERSIÓN</t>
  </si>
  <si>
    <t>TIPOLOGÍA DE RIESGO</t>
  </si>
  <si>
    <t>Los riesgos se clasifican así:</t>
  </si>
  <si>
    <t>TIPO</t>
  </si>
  <si>
    <t>CLASIFICACION</t>
  </si>
  <si>
    <t>DESCRIPCIÓN</t>
  </si>
  <si>
    <t>RIESGOS DE GESTION</t>
  </si>
  <si>
    <t>EJECUCION Y ADMINISTRACION DE PROCESOS</t>
  </si>
  <si>
    <t xml:space="preserve">Pérdidas derivadas de errores en la ejecución y administración de procesos. </t>
  </si>
  <si>
    <t>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</si>
  <si>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</si>
  <si>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</si>
  <si>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</si>
  <si>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</si>
  <si>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</si>
  <si>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</si>
  <si>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</si>
  <si>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</si>
  <si>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</si>
  <si>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</si>
  <si>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</si>
  <si>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</si>
  <si>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</si>
  <si>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</si>
  <si>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</si>
  <si>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Externo</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</si>
  <si>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</si>
  <si>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</si>
  <si>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Fraude Interno</t>
  </si>
  <si>
    <t xml:space="preserve">RIESGOS DE CORRUPCIÓN </t>
  </si>
  <si>
    <t xml:space="preserve">Posibilidad de que, por acción u omisión, se use el poder para desviar la gestión de lo público hacia un beneficio privado. </t>
  </si>
  <si>
    <t>Corrupción</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</si>
  <si>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</si>
  <si>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</si>
  <si>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</si>
  <si>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</si>
  <si>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</si>
  <si>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</si>
  <si>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</si>
  <si>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</si>
  <si>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</si>
  <si>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</si>
  <si>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</si>
  <si>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</si>
  <si>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</si>
  <si>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</si>
  <si>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</si>
  <si>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</si>
  <si>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</si>
  <si>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</si>
  <si>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</si>
  <si>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</si>
  <si>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</si>
  <si>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</si>
  <si>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</si>
  <si>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</si>
  <si>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</si>
  <si>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</si>
  <si>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</si>
  <si>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</si>
  <si>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</si>
  <si>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</si>
  <si>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</si>
  <si>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</si>
  <si>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</si>
  <si>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</si>
  <si>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</si>
  <si>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</si>
  <si>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</si>
  <si>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</si>
  <si>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</si>
  <si>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</si>
  <si>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</si>
  <si>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</si>
  <si>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</si>
  <si>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</si>
  <si>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</si>
  <si>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</si>
  <si>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</si>
  <si>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</si>
  <si>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</si>
  <si>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</si>
  <si>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</si>
  <si>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</si>
  <si>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</si>
  <si>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</si>
  <si>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</si>
  <si>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</si>
  <si>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</si>
  <si>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</si>
  <si>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</si>
  <si>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</si>
  <si>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</si>
  <si>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</si>
  <si>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</si>
  <si>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</si>
  <si>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</si>
  <si>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</si>
  <si>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</si>
  <si>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</si>
  <si>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</si>
  <si>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</si>
  <si>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</si>
  <si>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</si>
  <si>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</si>
  <si>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</si>
  <si>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</si>
  <si>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</si>
  <si>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</si>
  <si>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</si>
  <si>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</si>
  <si>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</si>
  <si>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</si>
  <si>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</si>
  <si>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</si>
  <si>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</si>
  <si>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</si>
  <si>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</si>
  <si>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</si>
  <si>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</si>
  <si>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</si>
  <si>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</si>
  <si>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</si>
  <si>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</si>
  <si>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</si>
  <si>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</si>
  <si>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</si>
  <si>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</si>
  <si>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</si>
  <si>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</si>
  <si>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</si>
  <si>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</si>
  <si>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</si>
  <si>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</si>
  <si>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</si>
  <si>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</si>
  <si>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</si>
  <si>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</si>
  <si>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</si>
  <si>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</si>
  <si>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</si>
  <si>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</si>
  <si>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</si>
  <si>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 xml:space="preserve">¿Afectar el cumplimiento de metas y objetivos de la dependencia? </t>
  </si>
  <si>
    <t>UNA a CINCO pregunta(s)</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</si>
  <si>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</si>
  <si>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</si>
  <si>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</si>
  <si>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</si>
  <si>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</si>
  <si>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</si>
  <si>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</si>
  <si>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</si>
  <si>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</si>
  <si>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</si>
  <si>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</si>
  <si>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</si>
  <si>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</si>
  <si>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</si>
  <si>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</si>
  <si>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</si>
  <si>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</si>
  <si>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</si>
  <si>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</si>
  <si>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</si>
  <si>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</si>
  <si>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</si>
  <si>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</si>
  <si>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9"/>
        <color theme="1"/>
        <rFont val="Times New Roman"/>
        <family val="1"/>
      </rPr>
      <t xml:space="preserve">   </t>
    </r>
    <r>
      <rPr>
        <b/>
        <sz val="9"/>
        <color theme="1"/>
        <rFont val="Arial"/>
        <family val="2"/>
      </rPr>
      <t>Responsable</t>
    </r>
  </si>
  <si>
    <t>El responsable tiene la autoridad y adecuada segregación de funciones en la ejecución del control</t>
  </si>
  <si>
    <t>-</t>
  </si>
  <si>
    <r>
      <t>2.</t>
    </r>
    <r>
      <rPr>
        <b/>
        <sz val="9"/>
        <color theme="1"/>
        <rFont val="Times New Roman"/>
        <family val="1"/>
      </rPr>
      <t xml:space="preserve">   </t>
    </r>
    <r>
      <rPr>
        <b/>
        <sz val="9"/>
        <color theme="1"/>
        <rFont val="Arial"/>
        <family val="2"/>
      </rPr>
      <t>Frecuencia</t>
    </r>
  </si>
  <si>
    <t>El control se aplica siempre que se realiza la actividad que conlleva el riesgo.</t>
  </si>
  <si>
    <t>El control se aplica aleatoriamente a la actividad que conlleva el riesgo</t>
  </si>
  <si>
    <r>
      <t>3.</t>
    </r>
    <r>
      <rPr>
        <b/>
        <sz val="9"/>
        <color theme="1"/>
        <rFont val="Times New Roman"/>
        <family val="1"/>
      </rPr>
      <t xml:space="preserve">   </t>
    </r>
    <r>
      <rPr>
        <b/>
        <sz val="9"/>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</si>
  <si>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</si>
  <si>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</si>
  <si>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</si>
  <si>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9"/>
        <rFont val="Times New Roman"/>
        <family val="1"/>
      </rPr>
      <t xml:space="preserve">    </t>
    </r>
    <r>
      <rPr>
        <sz val="9"/>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</si>
  <si>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</si>
  <si>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</si>
  <si>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9"/>
        <rFont val="Times New Roman"/>
        <family val="1"/>
      </rPr>
      <t xml:space="preserve">    </t>
    </r>
    <r>
      <rPr>
        <b/>
        <sz val="9"/>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</si>
  <si>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</si>
  <si>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</si>
  <si>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</si>
  <si>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</si>
  <si>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</si>
  <si>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</si>
  <si>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</si>
  <si>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</si>
  <si>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</si>
  <si>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Evaluación de la ejecución del control</t>
  </si>
  <si>
    <t>Fuerte</t>
  </si>
  <si>
    <t>Moderado</t>
  </si>
  <si>
    <t>El control se ejecuta algunas veces por parte del responsable</t>
  </si>
  <si>
    <t xml:space="preserve">Débil </t>
  </si>
  <si>
    <t>El control no se ejecuta por parte del responsable</t>
  </si>
  <si>
    <t>Criterio de Evaluación</t>
  </si>
  <si>
    <t>Opción de respuesta</t>
  </si>
  <si>
    <t>Peso en la evaluación del diseño del control</t>
  </si>
  <si>
    <t>No asignado</t>
  </si>
  <si>
    <t>Inoportuna</t>
  </si>
  <si>
    <t>No es un control</t>
  </si>
  <si>
    <t>No confiable</t>
  </si>
  <si>
    <t>No se investigan y resuelven oportunamente</t>
  </si>
  <si>
    <t>Incompleta</t>
  </si>
  <si>
    <t>No existe</t>
  </si>
  <si>
    <t>Solidez de la ejecución del Control</t>
  </si>
  <si>
    <t>Peso del diseño</t>
  </si>
  <si>
    <t>Peso de la ejecución</t>
  </si>
  <si>
    <t>Solidez cualitativa</t>
  </si>
  <si>
    <t>Solidez cuantitativa</t>
  </si>
  <si>
    <t>Débil</t>
  </si>
  <si>
    <t>ZONA DE RIESGO</t>
  </si>
  <si>
    <t>Extremo</t>
  </si>
  <si>
    <t xml:space="preserve">Alto </t>
  </si>
  <si>
    <t>Bajo</t>
  </si>
  <si>
    <t>MAPAS DE CALOR</t>
  </si>
  <si>
    <r>
      <t xml:space="preserve">ZONAS DE </t>
    </r>
    <r>
      <rPr>
        <b/>
        <u/>
        <sz val="11"/>
        <color theme="1"/>
        <rFont val="Arial"/>
        <family val="2"/>
      </rPr>
      <t>RIESGO DE CORRUPCIÓN FRAUDE</t>
    </r>
  </si>
  <si>
    <t>Descriptor</t>
  </si>
  <si>
    <t xml:space="preserve">Nivel </t>
  </si>
  <si>
    <t>Muy Alta</t>
  </si>
  <si>
    <t>Alta</t>
  </si>
  <si>
    <t>Media</t>
  </si>
  <si>
    <t>Baja</t>
  </si>
  <si>
    <t>Muy Baja</t>
  </si>
  <si>
    <t>Mayor</t>
  </si>
  <si>
    <t>Catastrófico</t>
  </si>
  <si>
    <t>Nivel</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</si>
  <si>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</si>
  <si>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</si>
  <si>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</si>
  <si>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</si>
  <si>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</si>
  <si>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</si>
  <si>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</si>
  <si>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</si>
  <si>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</si>
  <si>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</si>
  <si>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</si>
  <si>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</si>
  <si>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</si>
  <si>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</si>
  <si>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</si>
  <si>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</si>
  <si>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</si>
  <si>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</si>
  <si>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</si>
  <si>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</si>
  <si>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</si>
  <si>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</si>
  <si>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</si>
  <si>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</si>
  <si>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</si>
  <si>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</si>
  <si>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</si>
  <si>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</si>
  <si>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</si>
  <si>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r>
      <t xml:space="preserve">TIPO DE CAUSA
</t>
    </r>
    <r>
      <rPr>
        <sz val="10"/>
        <rFont val="Arial"/>
        <family val="2"/>
      </rPr>
      <t>(Externa ó
Interna)</t>
    </r>
  </si>
  <si>
    <t>1.para el primer control este es inefectivo ya que la asignacion de roles se realiza de acuerdo a los perfiles de las personas contratadas en ningun paso de la contratacion existe un control explicito para mitigar las causas potenciales de corrupcion por lo cual se encuentra en rediseño de los controles para hacerlos mas efectivos y ajustados a la realidad de los procesos de la direccion. no obstante se hacen actas
2, se encuentra en un proceso de resideño buscado que sea mas efectivo el control de acuerdo a los procesos que se realizan en la Direccion de mypymes</t>
  </si>
  <si>
    <t>De acuerdo con el reporte realizado por la primera línea, el riesgo no se ha materializado, sin embargo no fue posible evidenciar la aplicación de los control, dado que no se adjuntaron los soportes.
Se insta a la tercera línea a aplicar los mecanismos de evaluación para verificar la efectividad de los controles, ante una posible materialización del riesgo.
Invitamos a la primera línea de defensa a continuar con los espacios de trabajo, para culminar la revisión del riesgo en cada una de sus etapas, con el fin de dar cumplimiento a lo dispuesto en la Política y Metodología para la Gestión del Riesgo y la Guía del DAFP.</t>
  </si>
  <si>
    <t>De acuerdo con la información suministrada por la primera línea de defensa, se realizan las siguientes observaciones: Con relación al Control 1,2,3,5 y 6  se valida que la evidencia del control corresponde con lo establecido en la columna “Nombre del documento o medio de la evidencia”. 
Con relación al Control 4, no fue posible validar la aplicación del control, ya que, no se relacionó ningún soporte. 
Se insta a la tercera línea a aplicar los mecanismos de evaluación para verificar la efectividad de los controles, ante una posible materialización del riesgo.
Invitamos a la primera línea de defensa a continuar con los espacios de trabajo, para culminar la revisión del riesgo en cada una de sus etapas, con el fin de dar cumplimiento a lo dispuesto en la Política y Metodología para la Gestión del Riesgo y la Guía del DAFP.</t>
  </si>
  <si>
    <t>RIESGOS DE CORRUPCIÓN Y FRAUDE:</t>
  </si>
  <si>
    <t>31/012/2025</t>
  </si>
  <si>
    <t xml:space="preserve">AP-PR-006  Acuerdos de Promoción y Protección Recíproca de Inversiones - APPRI. Durante el periodo septiembre -  diciembre de 2025,  no se realizaron rondas de negociación, por lo tanto  no aplica la verificación de los controles establecidos en la Guía NA-GU-002 y por ende el riesgo no se materializo.
Para el procedimiento AP-PR-001 Negociaciones Comerciales, a cargo del Grupo Equipo Negociador, no se realizarón nuevas negociaciones durante el periodo comprendido entre Septiembre- Diciembre de 2025.  Por lo tanto, el riesgo no se activó.       </t>
  </si>
  <si>
    <t xml:space="preserve">De acuerdo con el reporte realizado por la primera línea, el riesgo no se ha materializado, sin embargo no fue posible evidenciar la aplicación de los controles, dado que no se adjuntaron los soportes.
Se insta a la tercera línea a aplicar los mecanismos de evaluación para verificar la efectividad de los controles, ante una posible materialización del riesgo.
</t>
  </si>
  <si>
    <t>Las acciones que se desarrollan dentro de los controles están orientadas a atacar las causas que pueden originar que se materialice  el riego.
Las funciones del grupo financiero se desarrollan en el marco de la normatividad vigente, decreto 1068 de 2015. El grupo atiende las actividades  contenidas en el procedimiento GR-PR-016 Gestión Financiera - Cadena Presupuestal de Gastos.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</si>
</sst>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b/>
      <sz val="14"/>
      <color indexed="8"/>
      <name val="Arial"/>
      <family val="2"/>
    </font>
    <font>
      <sz val="9"/>
      <color theme="1"/>
      <name val="Arial"/>
      <family val="2"/>
    </font>
    <font>
      <b/>
      <sz val="11"/>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9"/>
      <color rgb="FF0070C0"/>
      <name val="Arial"/>
      <family val="2"/>
    </font>
    <font>
      <sz val="11"/>
      <color rgb="FFFF0000"/>
      <name val="Arial"/>
      <family val="2"/>
    </font>
    <font>
      <sz val="9"/>
      <color rgb="FF000000"/>
      <name val="Arial"/>
      <family val="2"/>
    </font>
    <font>
      <sz val="9"/>
      <color theme="1"/>
      <name val="Calibri"/>
      <family val="2"/>
      <scheme val="minor"/>
    </font>
    <font>
      <b/>
      <sz val="9"/>
      <color theme="1"/>
      <name val="Times New Roman"/>
      <family val="1"/>
    </font>
    <font>
      <sz val="9"/>
      <color rgb="FF0070C0"/>
      <name val="Arial"/>
      <family val="2"/>
    </font>
    <font>
      <b/>
      <sz val="9"/>
      <name val="Times New Roman"/>
      <family val="1"/>
    </font>
    <font>
      <b/>
      <sz val="9"/>
      <color theme="1"/>
      <name val="Calibri"/>
      <family val="2"/>
      <scheme val="minor"/>
    </font>
    <font>
      <sz val="9"/>
      <name val="Arial"/>
      <family val="2"/>
    </font>
    <font>
      <sz val="10"/>
      <color indexed="81"/>
      <name val="Tahoma"/>
      <family val="2"/>
    </font>
    <font>
      <u/>
      <sz val="11"/>
      <name val="Arial"/>
      <family val="2"/>
    </font>
    <font>
      <sz val="11"/>
      <color theme="1"/>
      <name val="Verdana"/>
      <family val="2"/>
    </font>
    <font>
      <b/>
      <sz val="14"/>
      <color indexed="8"/>
      <name val="Verdana"/>
      <family val="2"/>
    </font>
    <font>
      <sz val="10"/>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8"/>
      <name val="Calibri"/>
      <family val="2"/>
      <scheme val="minor"/>
    </font>
    <font>
      <b/>
      <sz val="24"/>
      <color indexed="8"/>
      <name val="Verdana"/>
      <family val="2"/>
    </font>
    <font>
      <b/>
      <sz val="14"/>
      <color theme="1"/>
      <name val="Verdana"/>
      <family val="2"/>
    </font>
    <font>
      <sz val="14"/>
      <color theme="1"/>
      <name val="Verdana"/>
      <family val="2"/>
    </font>
    <font>
      <u/>
      <sz val="10"/>
      <name val="Arial"/>
      <family val="2"/>
    </font>
    <font>
      <u/>
      <sz val="10"/>
      <color rgb="FF000000"/>
      <name val="Arial"/>
      <family val="2"/>
    </font>
    <font>
      <u/>
      <sz val="11"/>
      <color theme="10"/>
      <name val="Calibri"/>
      <family val="2"/>
      <scheme val="minor"/>
    </font>
    <font>
      <sz val="11"/>
      <color rgb="FF000000"/>
      <name val="Arial"/>
      <family val="2"/>
    </font>
    <font>
      <sz val="11"/>
      <color rgb="FF000000"/>
      <name val="Arial"/>
      <family val="2"/>
    </font>
    <font>
      <sz val="11"/>
      <color rgb="FF00B0F0"/>
      <name val="Arial"/>
      <family val="2"/>
    </font>
    <font>
      <sz val="11"/>
      <color theme="1"/>
      <name val="Arial"/>
      <family val="2"/>
    </font>
    <font>
      <b/>
      <sz val="10"/>
      <color rgb="FF7030A0"/>
      <name val="Arial"/>
      <family val="2"/>
    </font>
    <font>
      <b/>
      <sz val="11"/>
      <color rgb="FF7030A0"/>
      <name val="Arial"/>
      <family val="2"/>
    </font>
    <font>
      <b/>
      <sz val="11"/>
      <color rgb="FF000000"/>
      <name val="Arial"/>
      <family val="2"/>
    </font>
    <font>
      <b/>
      <sz val="11"/>
      <color rgb="FFFF0000"/>
      <name val="Arial"/>
      <family val="2"/>
    </font>
    <font>
      <sz val="11"/>
      <color rgb="FF000000"/>
      <name val="Arial"/>
      <family val="2"/>
    </font>
    <font>
      <sz val="11"/>
      <color rgb="FF242424"/>
      <name val="Aptos Narrow"/>
      <family val="2"/>
    </font>
    <font>
      <sz val="10"/>
      <color rgb="FF000000"/>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theme="4" tint="0.59999389629810485"/>
        <bgColor indexed="64"/>
      </patternFill>
    </fill>
    <fill>
      <patternFill patternType="solid">
        <fgColor rgb="FFBEFEFE"/>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rgb="FFFFFFFF"/>
      </right>
      <top/>
      <bottom style="medium">
        <color rgb="FFFFFFFF"/>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s>
  <cellStyleXfs count="4">
    <xf numFmtId="0" fontId="0" fillId="0" borderId="0"/>
    <xf numFmtId="0" fontId="2" fillId="0" borderId="0"/>
    <xf numFmtId="9" fontId="28" fillId="0" borderId="0" applyFont="0" applyFill="0" applyBorder="0" applyAlignment="0" applyProtection="0"/>
    <xf numFmtId="0" fontId="59" fillId="0" borderId="0" applyNumberFormat="0" applyFill="0" applyBorder="0" applyAlignment="0" applyProtection="0"/>
  </cellStyleXfs>
  <cellXfs count="665">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wrapText="1"/>
    </xf>
    <xf numFmtId="0" fontId="11" fillId="0" borderId="0" xfId="0" applyFont="1" applyAlignment="1">
      <alignment horizontal="left" vertical="center" wrapText="1"/>
    </xf>
    <xf numFmtId="0" fontId="2" fillId="0" borderId="0" xfId="0" applyFont="1" applyAlignment="1">
      <alignment horizontal="justify" vertical="center" wrapText="1"/>
    </xf>
    <xf numFmtId="0" fontId="10" fillId="0" borderId="0" xfId="0" applyFont="1" applyAlignment="1">
      <alignment horizontal="left" vertical="center"/>
    </xf>
    <xf numFmtId="0" fontId="6" fillId="0" borderId="0" xfId="0" applyFont="1"/>
    <xf numFmtId="0" fontId="6" fillId="0" borderId="0" xfId="0" applyFont="1" applyAlignment="1">
      <alignment horizontal="justify" vertical="center"/>
    </xf>
    <xf numFmtId="0" fontId="9" fillId="0" borderId="0" xfId="0" applyFont="1" applyAlignment="1" applyProtection="1">
      <alignment vertical="center"/>
      <protection locked="0"/>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4"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24" xfId="0" applyFont="1" applyFill="1" applyBorder="1" applyAlignment="1">
      <alignment horizontal="center" vertical="center" wrapText="1"/>
    </xf>
    <xf numFmtId="0" fontId="7" fillId="13" borderId="33" xfId="0" applyFont="1" applyFill="1" applyBorder="1" applyAlignment="1">
      <alignment horizontal="justify" vertical="center" wrapText="1"/>
    </xf>
    <xf numFmtId="0" fontId="7" fillId="13" borderId="3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Alignment="1">
      <alignment vertical="center" wrapText="1"/>
    </xf>
    <xf numFmtId="0" fontId="6" fillId="0" borderId="1" xfId="0" applyFont="1" applyBorder="1"/>
    <xf numFmtId="0" fontId="8" fillId="0" borderId="1" xfId="0" applyFont="1" applyBorder="1" applyAlignment="1">
      <alignment vertical="center"/>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4" xfId="0" applyNumberFormat="1" applyFont="1" applyFill="1" applyBorder="1" applyAlignment="1">
      <alignment horizontal="center" vertical="center" wrapText="1"/>
    </xf>
    <xf numFmtId="9" fontId="7" fillId="13" borderId="25" xfId="0" applyNumberFormat="1" applyFont="1" applyFill="1" applyBorder="1" applyAlignment="1">
      <alignment horizontal="center" vertical="center" wrapText="1"/>
    </xf>
    <xf numFmtId="0" fontId="7" fillId="13" borderId="26"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1" fillId="6" borderId="1" xfId="0" applyFont="1" applyFill="1" applyBorder="1" applyAlignment="1">
      <alignment horizontal="center" vertical="center" wrapText="1"/>
    </xf>
    <xf numFmtId="0" fontId="25" fillId="7" borderId="38" xfId="0" applyFont="1" applyFill="1" applyBorder="1" applyAlignment="1">
      <alignment horizontal="center" vertical="center" wrapText="1"/>
    </xf>
    <xf numFmtId="0" fontId="25" fillId="7" borderId="39" xfId="0" applyFont="1" applyFill="1" applyBorder="1" applyAlignment="1">
      <alignment horizontal="center" vertical="center" wrapText="1"/>
    </xf>
    <xf numFmtId="0" fontId="25" fillId="6" borderId="40" xfId="0" applyFont="1" applyFill="1" applyBorder="1" applyAlignment="1">
      <alignment horizontal="center" vertical="center" wrapText="1"/>
    </xf>
    <xf numFmtId="0" fontId="25" fillId="12" borderId="41" xfId="0" applyFont="1" applyFill="1" applyBorder="1" applyAlignment="1">
      <alignment horizontal="center" vertical="center" wrapText="1"/>
    </xf>
    <xf numFmtId="0" fontId="25" fillId="7" borderId="42" xfId="0" applyFont="1" applyFill="1" applyBorder="1" applyAlignment="1">
      <alignment horizontal="center" vertical="center" wrapText="1"/>
    </xf>
    <xf numFmtId="0" fontId="25" fillId="6" borderId="43" xfId="0" applyFont="1" applyFill="1" applyBorder="1" applyAlignment="1">
      <alignment horizontal="center" vertical="center" wrapText="1"/>
    </xf>
    <xf numFmtId="0" fontId="25" fillId="7" borderId="45" xfId="0" applyFont="1" applyFill="1" applyBorder="1" applyAlignment="1">
      <alignment horizontal="center" vertical="center" wrapText="1"/>
    </xf>
    <xf numFmtId="0" fontId="25" fillId="6" borderId="46" xfId="0" applyFont="1" applyFill="1" applyBorder="1" applyAlignment="1">
      <alignment horizontal="center" vertical="center" wrapText="1"/>
    </xf>
    <xf numFmtId="0" fontId="25" fillId="7" borderId="41" xfId="0" applyFont="1" applyFill="1" applyBorder="1" applyAlignment="1">
      <alignment horizontal="center" vertical="center" wrapText="1"/>
    </xf>
    <xf numFmtId="0" fontId="25" fillId="12" borderId="44" xfId="0" applyFont="1" applyFill="1" applyBorder="1" applyAlignment="1">
      <alignment horizontal="center"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0" fontId="2" fillId="3" borderId="1" xfId="1" applyFill="1" applyBorder="1" applyAlignment="1" applyProtection="1">
      <alignment horizontal="center" vertical="center" wrapText="1"/>
      <protection locked="0"/>
    </xf>
    <xf numFmtId="9" fontId="2" fillId="0" borderId="0" xfId="2" applyFont="1" applyFill="1" applyBorder="1" applyAlignment="1">
      <alignment horizontal="justify" vertical="center" wrapText="1"/>
    </xf>
    <xf numFmtId="9" fontId="2" fillId="0" borderId="0" xfId="2" applyFont="1" applyFill="1" applyBorder="1" applyAlignment="1">
      <alignment vertical="center" wrapText="1"/>
    </xf>
    <xf numFmtId="9" fontId="2" fillId="0" borderId="0" xfId="2" applyFont="1" applyFill="1" applyBorder="1" applyAlignment="1">
      <alignment horizontal="center" vertical="center" wrapText="1"/>
    </xf>
    <xf numFmtId="9" fontId="6" fillId="0" borderId="0" xfId="2" applyFont="1" applyFill="1"/>
    <xf numFmtId="9" fontId="6" fillId="0" borderId="0" xfId="2" applyFont="1" applyFill="1" applyAlignment="1">
      <alignment horizontal="center"/>
    </xf>
    <xf numFmtId="0" fontId="14"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9" fontId="16" fillId="0" borderId="4" xfId="0" applyNumberFormat="1" applyFont="1" applyBorder="1" applyAlignment="1">
      <alignment horizontal="center" vertical="center" wrapText="1"/>
    </xf>
    <xf numFmtId="0" fontId="9" fillId="0" borderId="0" xfId="0" applyFont="1" applyAlignment="1" applyProtection="1">
      <alignment horizontal="center" vertical="center"/>
      <protection locked="0"/>
    </xf>
    <xf numFmtId="0" fontId="10" fillId="19" borderId="16"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4" fillId="19" borderId="12" xfId="0" applyFont="1" applyFill="1" applyBorder="1" applyAlignment="1">
      <alignment horizontal="center" vertical="center" wrapText="1"/>
    </xf>
    <xf numFmtId="0" fontId="15" fillId="19" borderId="1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6"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4" fillId="20" borderId="15"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10"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10"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8" xfId="0" applyFont="1" applyFill="1" applyBorder="1" applyAlignment="1">
      <alignment horizontal="center" vertical="center" wrapText="1"/>
    </xf>
    <xf numFmtId="0" fontId="7" fillId="11" borderId="49" xfId="0" applyFont="1" applyFill="1" applyBorder="1" applyAlignment="1">
      <alignment horizontal="center" vertical="center" wrapText="1"/>
    </xf>
    <xf numFmtId="0" fontId="15" fillId="0" borderId="51" xfId="0" applyFont="1" applyBorder="1" applyAlignment="1">
      <alignment horizontal="center" vertical="center" wrapText="1"/>
    </xf>
    <xf numFmtId="0" fontId="15"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6" fillId="0" borderId="49" xfId="0" applyFont="1" applyBorder="1" applyAlignment="1">
      <alignment horizontal="justify" vertical="center" wrapText="1"/>
    </xf>
    <xf numFmtId="0" fontId="0" fillId="0" borderId="50" xfId="0" applyBorder="1"/>
    <xf numFmtId="0" fontId="7" fillId="0" borderId="5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2" xfId="0" applyBorder="1"/>
    <xf numFmtId="0" fontId="7" fillId="0" borderId="53" xfId="0" applyFont="1" applyBorder="1" applyAlignment="1">
      <alignment horizontal="center" vertical="center" wrapText="1"/>
    </xf>
    <xf numFmtId="0" fontId="6" fillId="0" borderId="54" xfId="0" applyFont="1" applyBorder="1" applyAlignment="1">
      <alignment horizontal="justify" vertical="center" wrapText="1"/>
    </xf>
    <xf numFmtId="0" fontId="0" fillId="0" borderId="55" xfId="0" applyBorder="1"/>
    <xf numFmtId="0" fontId="15" fillId="19" borderId="16" xfId="0" applyFont="1" applyFill="1" applyBorder="1" applyAlignment="1">
      <alignment horizontal="center" vertical="center" wrapText="1"/>
    </xf>
    <xf numFmtId="0" fontId="8" fillId="0" borderId="1" xfId="0" applyFont="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6" fillId="0" borderId="0" xfId="0" applyFont="1"/>
    <xf numFmtId="0" fontId="2" fillId="3" borderId="1" xfId="0" applyFont="1" applyFill="1" applyBorder="1" applyAlignment="1">
      <alignment horizontal="center" vertical="center" wrapText="1"/>
    </xf>
    <xf numFmtId="0" fontId="2" fillId="3" borderId="1" xfId="0" applyFont="1" applyFill="1" applyBorder="1" applyAlignment="1" applyProtection="1">
      <alignment vertical="center" wrapText="1"/>
      <protection locked="0"/>
    </xf>
    <xf numFmtId="0" fontId="2" fillId="0" borderId="1" xfId="0" applyFont="1" applyBorder="1" applyAlignment="1">
      <alignment horizontal="justify" vertical="center" wrapText="1"/>
    </xf>
    <xf numFmtId="0" fontId="36" fillId="0" borderId="1" xfId="0" applyFont="1" applyBorder="1"/>
    <xf numFmtId="0" fontId="10" fillId="3" borderId="1" xfId="0" applyFont="1" applyFill="1" applyBorder="1" applyAlignment="1">
      <alignment horizontal="center" vertical="center" wrapText="1"/>
    </xf>
    <xf numFmtId="0" fontId="10" fillId="0" borderId="1" xfId="0" applyFont="1" applyBorder="1" applyAlignment="1">
      <alignment vertical="center" wrapText="1"/>
    </xf>
    <xf numFmtId="9" fontId="8" fillId="0" borderId="1" xfId="0" applyNumberFormat="1" applyFont="1" applyBorder="1" applyAlignment="1">
      <alignment vertical="center"/>
    </xf>
    <xf numFmtId="0" fontId="6" fillId="3" borderId="1" xfId="0" applyFont="1" applyFill="1" applyBorder="1" applyAlignment="1">
      <alignment vertical="center" wrapText="1"/>
    </xf>
    <xf numFmtId="9" fontId="2" fillId="0" borderId="1" xfId="2"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2" xfId="0" applyFont="1" applyBorder="1" applyAlignment="1" applyProtection="1">
      <alignment horizontal="center" vertical="center" wrapText="1"/>
      <protection locked="0"/>
    </xf>
    <xf numFmtId="0" fontId="2" fillId="3" borderId="2" xfId="1" applyFill="1" applyBorder="1" applyAlignment="1" applyProtection="1">
      <alignment horizontal="center" vertical="center" wrapText="1"/>
      <protection locked="0"/>
    </xf>
    <xf numFmtId="0" fontId="2" fillId="3" borderId="2" xfId="0" applyFont="1" applyFill="1" applyBorder="1" applyAlignment="1" applyProtection="1">
      <alignment horizontal="justify"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3" xfId="0" applyFont="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2" fillId="3" borderId="3" xfId="0" applyFont="1" applyFill="1" applyBorder="1" applyAlignment="1" applyProtection="1">
      <alignment horizontal="justify" vertical="center" wrapText="1"/>
      <protection locked="0"/>
    </xf>
    <xf numFmtId="14" fontId="10" fillId="3" borderId="0" xfId="0" applyNumberFormat="1" applyFont="1" applyFill="1" applyAlignment="1">
      <alignment horizontal="center" vertical="center"/>
    </xf>
    <xf numFmtId="0" fontId="0" fillId="0" borderId="0" xfId="0" applyAlignment="1">
      <alignment vertical="center"/>
    </xf>
    <xf numFmtId="0" fontId="38" fillId="0" borderId="0" xfId="0" applyFont="1"/>
    <xf numFmtId="0" fontId="17" fillId="21" borderId="16" xfId="0" applyFont="1" applyFill="1" applyBorder="1" applyAlignment="1">
      <alignment horizontal="center" vertical="center" wrapText="1"/>
    </xf>
    <xf numFmtId="0" fontId="35" fillId="21" borderId="12" xfId="0" applyFont="1" applyFill="1" applyBorder="1" applyAlignment="1">
      <alignment horizontal="center" vertical="center" wrapText="1"/>
    </xf>
    <xf numFmtId="0" fontId="17" fillId="21" borderId="12" xfId="0" applyFont="1" applyFill="1" applyBorder="1" applyAlignment="1">
      <alignment horizontal="center" vertical="center" wrapText="1"/>
    </xf>
    <xf numFmtId="0" fontId="25" fillId="0" borderId="17" xfId="0" applyFont="1" applyBorder="1" applyAlignment="1">
      <alignment horizontal="center" vertical="center" wrapText="1"/>
    </xf>
    <xf numFmtId="0" fontId="40" fillId="0" borderId="17" xfId="0" applyFont="1" applyBorder="1" applyAlignment="1">
      <alignment horizontal="center" vertical="center" wrapText="1"/>
    </xf>
    <xf numFmtId="0" fontId="37" fillId="0" borderId="17" xfId="0" applyFont="1" applyBorder="1" applyAlignment="1">
      <alignment horizontal="center" vertical="center" wrapText="1"/>
    </xf>
    <xf numFmtId="0" fontId="40" fillId="0" borderId="17" xfId="0" applyFont="1" applyBorder="1" applyAlignment="1">
      <alignment horizontal="justify" vertical="center" wrapText="1"/>
    </xf>
    <xf numFmtId="9" fontId="37" fillId="0" borderId="17" xfId="0" applyNumberFormat="1" applyFont="1" applyBorder="1" applyAlignment="1">
      <alignment horizontal="center" vertical="center" wrapText="1"/>
    </xf>
    <xf numFmtId="9" fontId="40" fillId="0" borderId="17" xfId="0" applyNumberFormat="1" applyFont="1" applyBorder="1" applyAlignment="1">
      <alignment horizontal="center" vertical="center" wrapText="1"/>
    </xf>
    <xf numFmtId="0" fontId="42" fillId="0" borderId="0" xfId="0" applyFont="1"/>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42" fillId="0" borderId="0" xfId="0" applyFont="1" applyAlignment="1">
      <alignment vertical="center"/>
    </xf>
    <xf numFmtId="0" fontId="42" fillId="8" borderId="60" xfId="0" applyFont="1" applyFill="1" applyBorder="1" applyAlignment="1">
      <alignment horizontal="center"/>
    </xf>
    <xf numFmtId="0" fontId="42" fillId="8" borderId="61" xfId="0" applyFont="1" applyFill="1" applyBorder="1" applyAlignment="1">
      <alignment horizontal="center"/>
    </xf>
    <xf numFmtId="0" fontId="42" fillId="8" borderId="62" xfId="0" applyFont="1" applyFill="1" applyBorder="1" applyAlignment="1">
      <alignment horizontal="center"/>
    </xf>
    <xf numFmtId="0" fontId="38" fillId="0" borderId="48" xfId="0" applyFont="1" applyBorder="1" applyAlignment="1">
      <alignment horizontal="center"/>
    </xf>
    <xf numFmtId="0" fontId="38" fillId="0" borderId="49" xfId="0" applyFont="1" applyBorder="1" applyAlignment="1">
      <alignment horizontal="center"/>
    </xf>
    <xf numFmtId="0" fontId="38" fillId="0" borderId="50" xfId="0" applyFont="1" applyBorder="1" applyAlignment="1">
      <alignment horizontal="center"/>
    </xf>
    <xf numFmtId="0" fontId="38" fillId="0" borderId="51" xfId="0" applyFont="1" applyBorder="1" applyAlignment="1">
      <alignment horizontal="center"/>
    </xf>
    <xf numFmtId="0" fontId="38" fillId="0" borderId="1" xfId="0" applyFont="1" applyBorder="1" applyAlignment="1">
      <alignment horizontal="center"/>
    </xf>
    <xf numFmtId="0" fontId="38" fillId="0" borderId="52" xfId="0" applyFont="1" applyBorder="1" applyAlignment="1">
      <alignment horizontal="center"/>
    </xf>
    <xf numFmtId="0" fontId="38" fillId="0" borderId="53" xfId="0" applyFont="1" applyBorder="1" applyAlignment="1">
      <alignment horizontal="center"/>
    </xf>
    <xf numFmtId="0" fontId="38" fillId="0" borderId="54" xfId="0" applyFont="1" applyBorder="1" applyAlignment="1">
      <alignment horizontal="center"/>
    </xf>
    <xf numFmtId="0" fontId="38" fillId="0" borderId="55" xfId="0" applyFont="1" applyBorder="1" applyAlignment="1">
      <alignment horizontal="center"/>
    </xf>
    <xf numFmtId="0" fontId="38" fillId="0" borderId="63" xfId="0" applyFont="1" applyBorder="1" applyAlignment="1">
      <alignment horizontal="center"/>
    </xf>
    <xf numFmtId="0" fontId="38" fillId="0" borderId="59" xfId="0" applyFont="1" applyBorder="1" applyAlignment="1">
      <alignment horizontal="center"/>
    </xf>
    <xf numFmtId="0" fontId="1" fillId="0" borderId="0" xfId="0" applyFont="1" applyAlignment="1">
      <alignment horizontal="center" vertical="center"/>
    </xf>
    <xf numFmtId="0" fontId="13" fillId="14" borderId="1" xfId="0" applyFont="1" applyFill="1" applyBorder="1" applyAlignment="1">
      <alignment horizontal="center" vertical="center" wrapText="1"/>
    </xf>
    <xf numFmtId="9" fontId="8" fillId="0" borderId="3" xfId="0" applyNumberFormat="1" applyFont="1" applyBorder="1" applyAlignment="1">
      <alignment horizontal="center" vertical="center"/>
    </xf>
    <xf numFmtId="9" fontId="2" fillId="0" borderId="3" xfId="2"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2" fillId="0" borderId="3" xfId="0" applyFont="1" applyBorder="1" applyAlignment="1" applyProtection="1">
      <alignment horizontal="justify" vertical="center" wrapText="1"/>
      <protection locked="0"/>
    </xf>
    <xf numFmtId="0" fontId="2" fillId="0" borderId="3" xfId="0" applyFont="1" applyBorder="1" applyAlignment="1" applyProtection="1">
      <alignment vertical="center" wrapText="1"/>
      <protection locked="0"/>
    </xf>
    <xf numFmtId="0" fontId="2" fillId="14" borderId="1" xfId="0" applyFont="1" applyFill="1" applyBorder="1" applyAlignment="1">
      <alignment horizontal="justify" vertical="center" wrapText="1"/>
    </xf>
    <xf numFmtId="0" fontId="10" fillId="14"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6" fillId="0" borderId="3" xfId="0" applyFont="1" applyBorder="1" applyAlignment="1">
      <alignment horizontal="center" vertical="center"/>
    </xf>
    <xf numFmtId="0" fontId="8" fillId="3" borderId="1" xfId="0" applyFont="1" applyFill="1" applyBorder="1" applyAlignment="1">
      <alignment horizontal="left" vertical="center"/>
    </xf>
    <xf numFmtId="0" fontId="14" fillId="0" borderId="0" xfId="0" applyFont="1" applyAlignment="1">
      <alignment horizontal="center" vertical="center" wrapText="1"/>
    </xf>
    <xf numFmtId="0" fontId="25" fillId="0" borderId="0" xfId="0" applyFont="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vertical="center" wrapText="1"/>
    </xf>
    <xf numFmtId="0" fontId="2" fillId="14" borderId="1" xfId="0" applyFont="1" applyFill="1" applyBorder="1" applyAlignment="1">
      <alignment horizontal="center" vertical="center" wrapText="1"/>
    </xf>
    <xf numFmtId="0" fontId="31" fillId="14" borderId="1" xfId="0" applyFont="1" applyFill="1" applyBorder="1" applyAlignment="1">
      <alignment horizontal="center" vertical="center" wrapText="1"/>
    </xf>
    <xf numFmtId="0" fontId="42" fillId="8" borderId="1" xfId="0" applyFont="1" applyFill="1" applyBorder="1" applyAlignment="1">
      <alignment horizontal="center" vertical="center"/>
    </xf>
    <xf numFmtId="0" fontId="38" fillId="0" borderId="0" xfId="0" applyFont="1" applyAlignment="1">
      <alignment horizontal="center" vertical="center"/>
    </xf>
    <xf numFmtId="0" fontId="31" fillId="22" borderId="1" xfId="0" applyFont="1" applyFill="1" applyBorder="1" applyAlignment="1">
      <alignment horizontal="center" vertical="center" wrapText="1"/>
    </xf>
    <xf numFmtId="0" fontId="46" fillId="0" borderId="0" xfId="0" applyFont="1"/>
    <xf numFmtId="14" fontId="10" fillId="3" borderId="6" xfId="0" applyNumberFormat="1" applyFont="1" applyFill="1" applyBorder="1" applyAlignment="1">
      <alignment horizontal="center" vertical="center"/>
    </xf>
    <xf numFmtId="9" fontId="2" fillId="0" borderId="1" xfId="2"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51" fillId="0" borderId="1" xfId="0" applyFont="1" applyBorder="1" applyAlignment="1" applyProtection="1">
      <alignment horizontal="justify" vertical="center" wrapText="1"/>
      <protection locked="0"/>
    </xf>
    <xf numFmtId="0" fontId="8" fillId="0" borderId="1" xfId="0" applyFont="1" applyBorder="1" applyAlignment="1">
      <alignment horizontal="justify" vertical="center" wrapText="1"/>
    </xf>
    <xf numFmtId="0" fontId="6" fillId="0" borderId="1" xfId="0" applyFont="1" applyBorder="1" applyAlignment="1">
      <alignment horizontal="center" vertical="center" wrapText="1"/>
    </xf>
    <xf numFmtId="9" fontId="14" fillId="0" borderId="1" xfId="0" applyNumberFormat="1" applyFont="1" applyBorder="1" applyAlignment="1">
      <alignment horizontal="center" vertical="center"/>
    </xf>
    <xf numFmtId="9" fontId="2" fillId="0" borderId="1" xfId="2" applyFont="1" applyFill="1" applyBorder="1" applyAlignment="1" applyProtection="1">
      <alignment vertical="center" wrapText="1"/>
      <protection locked="0"/>
    </xf>
    <xf numFmtId="0" fontId="13" fillId="0" borderId="2" xfId="0" applyFont="1" applyBorder="1" applyAlignment="1">
      <alignment horizontal="center" vertical="center" wrapText="1"/>
    </xf>
    <xf numFmtId="0" fontId="14" fillId="0" borderId="0" xfId="0" applyFont="1" applyAlignment="1">
      <alignment horizontal="center" vertical="center"/>
    </xf>
    <xf numFmtId="0" fontId="14" fillId="3" borderId="6" xfId="0" applyFont="1" applyFill="1" applyBorder="1" applyAlignment="1">
      <alignment horizontal="center" vertical="center"/>
    </xf>
    <xf numFmtId="0" fontId="6" fillId="3" borderId="0" xfId="0" applyFont="1" applyFill="1"/>
    <xf numFmtId="0" fontId="6" fillId="3" borderId="0" xfId="0" applyFont="1" applyFill="1" applyAlignment="1">
      <alignment horizontal="center"/>
    </xf>
    <xf numFmtId="9" fontId="6" fillId="3" borderId="0" xfId="2" applyFont="1" applyFill="1"/>
    <xf numFmtId="9" fontId="6" fillId="3" borderId="0" xfId="2" applyFont="1" applyFill="1" applyAlignment="1">
      <alignment horizontal="center"/>
    </xf>
    <xf numFmtId="0" fontId="8" fillId="3" borderId="0" xfId="0" applyFont="1" applyFill="1"/>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11" fillId="3" borderId="16" xfId="0" applyFont="1" applyFill="1" applyBorder="1" applyAlignment="1" applyProtection="1">
      <alignment horizontal="center" vertical="center"/>
      <protection locked="0"/>
    </xf>
    <xf numFmtId="0" fontId="14" fillId="3" borderId="0" xfId="0" applyFont="1" applyFill="1" applyAlignment="1">
      <alignment horizontal="right" vertical="center"/>
    </xf>
    <xf numFmtId="0" fontId="2" fillId="3" borderId="0" xfId="0" applyFont="1" applyFill="1" applyAlignment="1" applyProtection="1">
      <alignment horizontal="center" vertical="center" wrapText="1"/>
      <protection locked="0"/>
    </xf>
    <xf numFmtId="9" fontId="2" fillId="3" borderId="0" xfId="2" applyFont="1" applyFill="1" applyBorder="1" applyAlignment="1" applyProtection="1">
      <alignment vertical="center" wrapText="1"/>
      <protection locked="0"/>
    </xf>
    <xf numFmtId="9" fontId="2" fillId="3" borderId="0" xfId="2" applyFont="1" applyFill="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11" fillId="3" borderId="0" xfId="0" applyFont="1" applyFill="1" applyAlignment="1" applyProtection="1">
      <alignment horizontal="center" vertical="center"/>
      <protection locked="0"/>
    </xf>
    <xf numFmtId="0" fontId="9" fillId="3" borderId="0" xfId="0" applyFont="1" applyFill="1" applyAlignment="1" applyProtection="1">
      <alignment vertical="center"/>
      <protection locked="0"/>
    </xf>
    <xf numFmtId="0" fontId="8" fillId="3" borderId="0" xfId="0" applyFont="1" applyFill="1" applyAlignment="1">
      <alignment horizontal="center"/>
    </xf>
    <xf numFmtId="0" fontId="2" fillId="3" borderId="0" xfId="0" applyFont="1" applyFill="1" applyAlignment="1" applyProtection="1">
      <alignment horizontal="justify" vertical="center" wrapText="1"/>
      <protection locked="0"/>
    </xf>
    <xf numFmtId="9" fontId="2" fillId="3" borderId="0" xfId="2" applyFont="1" applyFill="1" applyBorder="1" applyAlignment="1" applyProtection="1">
      <alignment horizontal="justify" vertical="center" wrapText="1"/>
      <protection locked="0"/>
    </xf>
    <xf numFmtId="0" fontId="11" fillId="3" borderId="0" xfId="0" applyFont="1" applyFill="1" applyAlignment="1">
      <alignment horizontal="left" vertical="center" wrapText="1"/>
    </xf>
    <xf numFmtId="0" fontId="9" fillId="3" borderId="0" xfId="0" applyFont="1" applyFill="1" applyAlignment="1" applyProtection="1">
      <alignment horizontal="center" vertical="center"/>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9" fontId="2" fillId="3" borderId="0" xfId="2" applyFont="1" applyFill="1" applyBorder="1" applyAlignment="1">
      <alignment horizontal="justify" vertical="center" wrapText="1"/>
    </xf>
    <xf numFmtId="9" fontId="2" fillId="3" borderId="0" xfId="2" applyFont="1" applyFill="1" applyBorder="1" applyAlignment="1">
      <alignment horizontal="center" vertical="center" wrapText="1"/>
    </xf>
    <xf numFmtId="0" fontId="10" fillId="3" borderId="0" xfId="0" applyFont="1" applyFill="1" applyAlignment="1">
      <alignment horizontal="left" vertical="center"/>
    </xf>
    <xf numFmtId="0" fontId="2" fillId="3" borderId="0" xfId="0" applyFont="1" applyFill="1" applyAlignment="1">
      <alignment vertical="center" wrapText="1"/>
    </xf>
    <xf numFmtId="9" fontId="2" fillId="3" borderId="0" xfId="2" applyFont="1" applyFill="1" applyBorder="1" applyAlignment="1">
      <alignment vertical="center" wrapText="1"/>
    </xf>
    <xf numFmtId="0" fontId="8" fillId="3" borderId="0" xfId="0" applyFont="1" applyFill="1" applyAlignment="1">
      <alignment horizontal="left" vertical="center"/>
    </xf>
    <xf numFmtId="0" fontId="11" fillId="3" borderId="0" xfId="0" applyFont="1" applyFill="1" applyAlignment="1">
      <alignment vertical="center"/>
    </xf>
    <xf numFmtId="9" fontId="11" fillId="3" borderId="0" xfId="2" applyFont="1" applyFill="1" applyBorder="1" applyAlignment="1">
      <alignment vertical="center"/>
    </xf>
    <xf numFmtId="9" fontId="9" fillId="3" borderId="0" xfId="2" applyFont="1" applyFill="1" applyBorder="1" applyAlignment="1" applyProtection="1">
      <alignment vertical="center"/>
      <protection locked="0"/>
    </xf>
    <xf numFmtId="0" fontId="9" fillId="3" borderId="0" xfId="0" applyFont="1" applyFill="1" applyAlignment="1" applyProtection="1">
      <alignment horizontal="justify" vertical="center"/>
      <protection locked="0"/>
    </xf>
    <xf numFmtId="9" fontId="9" fillId="3" borderId="0" xfId="2" applyFont="1" applyFill="1" applyBorder="1" applyAlignment="1" applyProtection="1">
      <alignment horizontal="justify" vertical="center"/>
      <protection locked="0"/>
    </xf>
    <xf numFmtId="0" fontId="49" fillId="16" borderId="1" xfId="0" applyFont="1" applyFill="1" applyBorder="1" applyAlignment="1">
      <alignment horizontal="center" vertical="center" wrapText="1"/>
    </xf>
    <xf numFmtId="0" fontId="50" fillId="14"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2" fillId="4" borderId="1" xfId="0" applyFont="1" applyFill="1" applyBorder="1" applyAlignment="1">
      <alignment horizontal="justify" vertical="center" wrapText="1"/>
    </xf>
    <xf numFmtId="0" fontId="2" fillId="3" borderId="1" xfId="0" applyFont="1" applyFill="1" applyBorder="1" applyAlignment="1">
      <alignment horizontal="justify" vertical="center" wrapText="1"/>
    </xf>
    <xf numFmtId="9" fontId="2" fillId="3" borderId="1" xfId="2" applyFont="1" applyFill="1" applyBorder="1" applyAlignment="1" applyProtection="1">
      <alignment horizontal="center" vertical="center" wrapText="1"/>
      <protection locked="0"/>
    </xf>
    <xf numFmtId="0" fontId="8" fillId="3" borderId="1" xfId="0" applyFont="1" applyFill="1" applyBorder="1" applyAlignment="1">
      <alignment horizontal="justify" vertical="center" wrapText="1"/>
    </xf>
    <xf numFmtId="9" fontId="10" fillId="0" borderId="1" xfId="0" applyNumberFormat="1"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pplyProtection="1">
      <alignment vertical="center"/>
      <protection locked="0"/>
    </xf>
    <xf numFmtId="0" fontId="8" fillId="0" borderId="1" xfId="0" applyFont="1" applyBorder="1" applyAlignment="1">
      <alignment horizontal="justify" vertical="center"/>
    </xf>
    <xf numFmtId="0" fontId="2" fillId="22" borderId="1" xfId="0" applyFont="1" applyFill="1" applyBorder="1" applyAlignment="1">
      <alignment horizontal="center" vertical="center" wrapText="1"/>
    </xf>
    <xf numFmtId="0" fontId="2" fillId="3" borderId="6" xfId="0" applyFont="1" applyFill="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31" fillId="0" borderId="0" xfId="0" applyFont="1" applyAlignment="1">
      <alignment horizontal="center" vertical="center"/>
    </xf>
    <xf numFmtId="0" fontId="31" fillId="0" borderId="1" xfId="0" applyFont="1" applyBorder="1" applyAlignment="1">
      <alignment horizontal="center" vertical="center"/>
    </xf>
    <xf numFmtId="0" fontId="31" fillId="0" borderId="3" xfId="0" applyFont="1" applyBorder="1" applyAlignment="1">
      <alignment horizontal="justify" vertical="center" wrapText="1"/>
    </xf>
    <xf numFmtId="0" fontId="10" fillId="0" borderId="2" xfId="0" applyFont="1" applyBorder="1" applyAlignment="1">
      <alignment vertical="center" wrapText="1"/>
    </xf>
    <xf numFmtId="0" fontId="13" fillId="14" borderId="3" xfId="0" applyFont="1" applyFill="1" applyBorder="1" applyAlignment="1">
      <alignment horizontal="center" vertical="center" wrapText="1"/>
    </xf>
    <xf numFmtId="0" fontId="2" fillId="0" borderId="1" xfId="0" applyFont="1" applyBorder="1" applyAlignment="1">
      <alignment vertical="center"/>
    </xf>
    <xf numFmtId="0" fontId="31" fillId="0" borderId="1" xfId="0" applyFont="1" applyBorder="1"/>
    <xf numFmtId="0" fontId="31" fillId="0" borderId="0" xfId="0" applyFont="1"/>
    <xf numFmtId="0" fontId="6" fillId="3" borderId="0" xfId="0" applyFont="1" applyFill="1" applyAlignment="1">
      <alignment horizontal="center" vertical="center"/>
    </xf>
    <xf numFmtId="0" fontId="59" fillId="0" borderId="66" xfId="3" applyBorder="1" applyAlignment="1">
      <alignment horizontal="center" vertical="center"/>
    </xf>
    <xf numFmtId="0" fontId="2" fillId="0" borderId="66" xfId="0" applyFont="1" applyBorder="1" applyAlignment="1">
      <alignment horizontal="center" vertical="center" wrapText="1"/>
    </xf>
    <xf numFmtId="0" fontId="6"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8" fillId="0" borderId="4" xfId="0" applyFont="1" applyBorder="1" applyAlignment="1">
      <alignment horizontal="justify" vertical="center" wrapText="1"/>
    </xf>
    <xf numFmtId="0" fontId="8" fillId="3" borderId="4" xfId="0" applyFont="1" applyFill="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left" vertical="center"/>
    </xf>
    <xf numFmtId="9" fontId="12" fillId="0" borderId="5" xfId="0" applyNumberFormat="1" applyFont="1" applyBorder="1" applyAlignment="1">
      <alignment horizontal="center" vertical="center" wrapText="1"/>
    </xf>
    <xf numFmtId="9" fontId="12" fillId="3" borderId="5" xfId="0" applyNumberFormat="1" applyFont="1" applyFill="1" applyBorder="1" applyAlignment="1">
      <alignment horizontal="center" vertical="center" wrapText="1"/>
    </xf>
    <xf numFmtId="0" fontId="50" fillId="14" borderId="2" xfId="0" applyFont="1" applyFill="1" applyBorder="1" applyAlignment="1">
      <alignment horizontal="center" vertical="center" wrapText="1"/>
    </xf>
    <xf numFmtId="0" fontId="8" fillId="0" borderId="66" xfId="0" applyFont="1" applyBorder="1" applyAlignment="1">
      <alignment horizontal="center" vertical="center"/>
    </xf>
    <xf numFmtId="0" fontId="2" fillId="3" borderId="66" xfId="0" applyFont="1" applyFill="1" applyBorder="1" applyAlignment="1">
      <alignment horizontal="center" vertical="center" wrapText="1"/>
    </xf>
    <xf numFmtId="0" fontId="2" fillId="0" borderId="5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8" xfId="0" applyFont="1" applyBorder="1" applyAlignment="1">
      <alignment horizontal="center" vertical="center" wrapText="1"/>
    </xf>
    <xf numFmtId="0" fontId="31" fillId="14" borderId="56" xfId="0" applyFont="1" applyFill="1" applyBorder="1" applyAlignment="1">
      <alignment horizontal="center" vertical="center" wrapText="1"/>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65" fillId="0" borderId="0" xfId="0" applyFont="1"/>
    <xf numFmtId="0" fontId="64" fillId="0" borderId="58" xfId="0" applyFont="1" applyBorder="1" applyAlignment="1">
      <alignment horizontal="center" vertical="center" wrapText="1"/>
    </xf>
    <xf numFmtId="0" fontId="67" fillId="0" borderId="0" xfId="0" applyFont="1"/>
    <xf numFmtId="9" fontId="10" fillId="0" borderId="1" xfId="2" applyFont="1" applyFill="1" applyBorder="1" applyAlignment="1" applyProtection="1">
      <alignment horizontal="center" vertical="center" wrapText="1"/>
      <protection locked="0"/>
    </xf>
    <xf numFmtId="9" fontId="10" fillId="0" borderId="3" xfId="2" applyFont="1" applyFill="1" applyBorder="1" applyAlignment="1" applyProtection="1">
      <alignment horizontal="center" vertical="center" wrapText="1"/>
    </xf>
    <xf numFmtId="0" fontId="10" fillId="0" borderId="58" xfId="0" applyFont="1" applyBorder="1" applyAlignment="1">
      <alignment horizontal="center" vertical="center" wrapText="1"/>
    </xf>
    <xf numFmtId="14" fontId="31" fillId="0" borderId="1" xfId="0" applyNumberFormat="1" applyFont="1" applyBorder="1" applyAlignment="1">
      <alignment horizontal="center" vertical="center"/>
    </xf>
    <xf numFmtId="0" fontId="60" fillId="0" borderId="5" xfId="0" applyFont="1" applyBorder="1" applyAlignment="1">
      <alignment horizontal="center" vertical="center" wrapText="1"/>
    </xf>
    <xf numFmtId="0" fontId="60" fillId="0" borderId="5" xfId="0" applyFont="1" applyBorder="1" applyAlignment="1">
      <alignment horizontal="center" vertical="center"/>
    </xf>
    <xf numFmtId="0" fontId="31" fillId="0" borderId="5" xfId="0" applyFont="1" applyBorder="1" applyAlignment="1">
      <alignment horizontal="center" vertical="center" wrapText="1"/>
    </xf>
    <xf numFmtId="14" fontId="31" fillId="0" borderId="3" xfId="0" applyNumberFormat="1" applyFont="1" applyBorder="1" applyAlignment="1">
      <alignment horizontal="center" vertical="center"/>
    </xf>
    <xf numFmtId="0" fontId="60" fillId="0" borderId="58" xfId="0" applyFont="1" applyBorder="1" applyAlignment="1">
      <alignment horizontal="center" vertical="center" wrapText="1"/>
    </xf>
    <xf numFmtId="0" fontId="16" fillId="0" borderId="58" xfId="0" applyFont="1" applyBorder="1" applyAlignment="1">
      <alignment horizontal="center" vertical="center"/>
    </xf>
    <xf numFmtId="0" fontId="31" fillId="0" borderId="58" xfId="0" applyFont="1" applyBorder="1" applyAlignment="1">
      <alignment horizontal="center" vertical="center" wrapText="1"/>
    </xf>
    <xf numFmtId="0" fontId="16" fillId="0" borderId="58" xfId="0" applyFont="1" applyBorder="1" applyAlignment="1">
      <alignment horizontal="center" vertical="center" wrapText="1"/>
    </xf>
    <xf numFmtId="0" fontId="60" fillId="0" borderId="58" xfId="0" applyFont="1" applyBorder="1" applyAlignment="1">
      <alignment horizontal="center" vertical="center"/>
    </xf>
    <xf numFmtId="0" fontId="6" fillId="0" borderId="0" xfId="0" applyFont="1" applyAlignment="1">
      <alignment horizontal="center" vertical="center" wrapText="1"/>
    </xf>
    <xf numFmtId="0" fontId="8" fillId="3" borderId="4" xfId="0" applyFont="1" applyFill="1" applyBorder="1" applyAlignment="1">
      <alignment horizontal="left" vertical="center" wrapText="1"/>
    </xf>
    <xf numFmtId="9" fontId="6" fillId="0" borderId="0" xfId="2" applyFont="1" applyFill="1" applyAlignment="1">
      <alignment horizontal="center" vertical="center"/>
    </xf>
    <xf numFmtId="9" fontId="15" fillId="0" borderId="1" xfId="2" applyFont="1" applyFill="1" applyBorder="1" applyAlignment="1" applyProtection="1">
      <alignment horizontal="center" vertical="center" wrapText="1"/>
      <protection locked="0"/>
    </xf>
    <xf numFmtId="9" fontId="15" fillId="0" borderId="3" xfId="2" applyFont="1" applyFill="1" applyBorder="1" applyAlignment="1" applyProtection="1">
      <alignment horizontal="center" vertical="center" wrapText="1"/>
    </xf>
    <xf numFmtId="0" fontId="16" fillId="3" borderId="1" xfId="0" applyFont="1" applyFill="1" applyBorder="1" applyAlignment="1">
      <alignment horizontal="justify" vertical="center" wrapText="1"/>
    </xf>
    <xf numFmtId="0" fontId="16" fillId="3" borderId="1"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66" xfId="0" applyFont="1" applyFill="1" applyBorder="1" applyAlignment="1">
      <alignment horizontal="center" vertical="center" wrapText="1"/>
    </xf>
    <xf numFmtId="0" fontId="59" fillId="3" borderId="66" xfId="3" applyFill="1" applyBorder="1" applyAlignment="1">
      <alignment horizontal="center" vertical="center"/>
    </xf>
    <xf numFmtId="0" fontId="31" fillId="3" borderId="1" xfId="0" applyFont="1" applyFill="1" applyBorder="1" applyAlignment="1">
      <alignment horizontal="center" vertical="center"/>
    </xf>
    <xf numFmtId="0" fontId="2" fillId="3" borderId="4" xfId="0" applyFont="1" applyFill="1" applyBorder="1" applyAlignment="1">
      <alignment horizontal="center" vertical="center" wrapText="1"/>
    </xf>
    <xf numFmtId="0" fontId="60" fillId="0" borderId="2" xfId="0" applyFont="1" applyBorder="1" applyAlignment="1">
      <alignment horizontal="center" vertical="center" wrapText="1"/>
    </xf>
    <xf numFmtId="0" fontId="60" fillId="0" borderId="65" xfId="0" applyFont="1" applyBorder="1" applyAlignment="1">
      <alignment horizontal="center" vertical="center" wrapText="1"/>
    </xf>
    <xf numFmtId="0" fontId="60" fillId="0" borderId="2" xfId="0" applyFont="1" applyBorder="1" applyAlignment="1">
      <alignment horizontal="center" vertical="center"/>
    </xf>
    <xf numFmtId="0" fontId="60" fillId="0" borderId="65" xfId="0" applyFont="1" applyBorder="1" applyAlignment="1">
      <alignment horizontal="center" vertical="center"/>
    </xf>
    <xf numFmtId="0" fontId="68" fillId="0" borderId="2" xfId="0" applyFont="1" applyBorder="1" applyAlignment="1">
      <alignment horizontal="center" vertical="center" wrapText="1"/>
    </xf>
    <xf numFmtId="0" fontId="68" fillId="0" borderId="56" xfId="0" applyFont="1" applyBorder="1" applyAlignment="1">
      <alignment horizontal="center" vertical="center" wrapText="1"/>
    </xf>
    <xf numFmtId="0" fontId="68"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56"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3" xfId="0" applyFont="1" applyBorder="1" applyAlignment="1">
      <alignment horizontal="center" vertical="center" wrapText="1"/>
    </xf>
    <xf numFmtId="0" fontId="59" fillId="0" borderId="66" xfId="3" applyBorder="1" applyAlignment="1">
      <alignment horizontal="center" vertical="center" wrapText="1"/>
    </xf>
    <xf numFmtId="0" fontId="8" fillId="0" borderId="66" xfId="0" applyFont="1" applyBorder="1" applyAlignment="1">
      <alignment horizontal="center" vertical="center" wrapText="1"/>
    </xf>
    <xf numFmtId="0" fontId="2" fillId="0" borderId="66" xfId="0" applyFont="1" applyBorder="1" applyAlignment="1">
      <alignment horizontal="center" vertical="center" wrapText="1"/>
    </xf>
    <xf numFmtId="0" fontId="59" fillId="0" borderId="66" xfId="3"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70" fillId="0" borderId="2" xfId="0" applyFont="1" applyBorder="1" applyAlignment="1">
      <alignment horizontal="center" vertical="center" wrapText="1"/>
    </xf>
    <xf numFmtId="0" fontId="70" fillId="0" borderId="56" xfId="0" applyFont="1" applyBorder="1" applyAlignment="1">
      <alignment horizontal="center" vertical="center" wrapText="1"/>
    </xf>
    <xf numFmtId="0" fontId="70" fillId="0" borderId="3" xfId="0" applyFont="1" applyBorder="1" applyAlignment="1">
      <alignment horizontal="center" vertical="center" wrapText="1"/>
    </xf>
    <xf numFmtId="0" fontId="63" fillId="0" borderId="2" xfId="0" applyFont="1" applyBorder="1" applyAlignment="1">
      <alignment horizontal="center" vertical="center" wrapText="1"/>
    </xf>
    <xf numFmtId="0" fontId="69" fillId="0" borderId="2"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9" fontId="2" fillId="0" borderId="1" xfId="2" applyFont="1" applyFill="1" applyBorder="1" applyAlignment="1" applyProtection="1">
      <alignment horizontal="center" vertical="center" wrapText="1"/>
      <protection locked="0"/>
    </xf>
    <xf numFmtId="0" fontId="2" fillId="3" borderId="1" xfId="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xf>
    <xf numFmtId="0" fontId="11" fillId="3" borderId="18" xfId="0" applyFont="1" applyFill="1" applyBorder="1" applyAlignment="1" applyProtection="1">
      <alignment horizontal="right" vertical="center"/>
      <protection locked="0"/>
    </xf>
    <xf numFmtId="0" fontId="11" fillId="3" borderId="0" xfId="0" applyFont="1" applyFill="1" applyAlignment="1" applyProtection="1">
      <alignment horizontal="right" vertical="center"/>
      <protection locked="0"/>
    </xf>
    <xf numFmtId="0" fontId="10" fillId="22" borderId="1" xfId="0" applyFont="1" applyFill="1" applyBorder="1" applyAlignment="1">
      <alignment horizontal="center" vertical="center" wrapText="1"/>
    </xf>
    <xf numFmtId="0" fontId="2" fillId="22" borderId="1" xfId="0" applyFont="1" applyFill="1" applyBorder="1" applyAlignment="1">
      <alignment horizontal="center" vertical="center" wrapText="1"/>
    </xf>
    <xf numFmtId="0" fontId="14" fillId="24" borderId="1" xfId="0" applyFont="1" applyFill="1" applyBorder="1" applyAlignment="1">
      <alignment horizontal="center" vertical="center" wrapText="1"/>
    </xf>
    <xf numFmtId="164" fontId="2" fillId="22" borderId="1" xfId="0" applyNumberFormat="1" applyFont="1" applyFill="1" applyBorder="1" applyAlignment="1">
      <alignment horizontal="center" vertical="center" wrapText="1"/>
    </xf>
    <xf numFmtId="0" fontId="16" fillId="2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14"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2" fillId="0" borderId="1" xfId="0" applyFont="1" applyBorder="1" applyAlignment="1" applyProtection="1">
      <alignment horizontal="justify" vertical="center" wrapText="1"/>
      <protection locked="0"/>
    </xf>
    <xf numFmtId="9" fontId="12" fillId="0" borderId="5" xfId="0" applyNumberFormat="1" applyFont="1" applyBorder="1" applyAlignment="1">
      <alignment horizontal="center" vertical="center" wrapText="1"/>
    </xf>
    <xf numFmtId="0" fontId="8" fillId="0" borderId="1" xfId="0" applyFont="1" applyBorder="1" applyAlignment="1">
      <alignment horizontal="justify" vertical="center" wrapText="1"/>
    </xf>
    <xf numFmtId="0" fontId="8" fillId="0" borderId="4" xfId="0" applyFont="1" applyBorder="1" applyAlignment="1">
      <alignment horizontal="center" vertical="center" wrapText="1"/>
    </xf>
    <xf numFmtId="0" fontId="51" fillId="0" borderId="1" xfId="0" applyFont="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5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justify"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3" borderId="1" xfId="0" applyFont="1" applyFill="1" applyBorder="1" applyAlignment="1">
      <alignment horizontal="center" vertical="center"/>
    </xf>
    <xf numFmtId="0" fontId="8" fillId="0" borderId="1" xfId="0" applyFont="1" applyBorder="1" applyAlignment="1" applyProtection="1">
      <alignment horizontal="justify" vertical="center" wrapText="1"/>
      <protection locked="0"/>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6" fillId="0" borderId="1" xfId="0" applyFont="1" applyBorder="1" applyAlignment="1">
      <alignment horizont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justify" vertical="center" wrapText="1"/>
      <protection locked="0"/>
    </xf>
    <xf numFmtId="0" fontId="10" fillId="16" borderId="1" xfId="0" applyFont="1" applyFill="1" applyBorder="1" applyAlignment="1">
      <alignment horizontal="center" vertical="center" wrapText="1"/>
    </xf>
    <xf numFmtId="0" fontId="7" fillId="23" borderId="1" xfId="0" applyFont="1" applyFill="1" applyBorder="1" applyAlignment="1">
      <alignment horizontal="center" vertical="center"/>
    </xf>
    <xf numFmtId="9" fontId="22" fillId="15" borderId="1" xfId="2"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50" fillId="14" borderId="1" xfId="0" applyFont="1" applyFill="1" applyBorder="1" applyAlignment="1">
      <alignment horizontal="center" vertical="center" wrapText="1"/>
    </xf>
    <xf numFmtId="0" fontId="10" fillId="14" borderId="4" xfId="0" applyFont="1" applyFill="1" applyBorder="1" applyAlignment="1">
      <alignment horizontal="center" vertical="center" wrapText="1"/>
    </xf>
    <xf numFmtId="0" fontId="10" fillId="14" borderId="64"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1" fillId="3" borderId="20" xfId="0" applyFont="1" applyFill="1" applyBorder="1" applyAlignment="1" applyProtection="1">
      <alignment horizontal="right" vertical="center"/>
      <protection locked="0"/>
    </xf>
    <xf numFmtId="0" fontId="14" fillId="3" borderId="0" xfId="0" applyFont="1" applyFill="1" applyAlignment="1">
      <alignment horizontal="right" vertical="center" wrapText="1"/>
    </xf>
    <xf numFmtId="0" fontId="12" fillId="16"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4" fillId="3" borderId="18" xfId="0" applyFont="1" applyFill="1" applyBorder="1" applyAlignment="1">
      <alignment horizontal="right" vertical="center"/>
    </xf>
    <xf numFmtId="0" fontId="14" fillId="3" borderId="0" xfId="0" applyFont="1" applyFill="1" applyAlignment="1">
      <alignment horizontal="right" vertical="center"/>
    </xf>
    <xf numFmtId="0" fontId="14" fillId="3" borderId="6" xfId="0" applyFont="1" applyFill="1" applyBorder="1" applyAlignment="1">
      <alignment horizontal="center" vertical="center"/>
    </xf>
    <xf numFmtId="0" fontId="14" fillId="3" borderId="6" xfId="0" applyFont="1" applyFill="1" applyBorder="1" applyAlignment="1">
      <alignment horizontal="left" vertical="center" wrapText="1"/>
    </xf>
    <xf numFmtId="0" fontId="17" fillId="16"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9" fillId="3" borderId="0" xfId="0" applyFont="1" applyFill="1" applyAlignment="1" applyProtection="1">
      <alignment horizontal="justify" vertical="center"/>
      <protection locked="0"/>
    </xf>
    <xf numFmtId="0" fontId="10" fillId="14"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14" fontId="6"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6" xfId="0" applyFont="1" applyFill="1" applyBorder="1" applyAlignment="1" applyProtection="1">
      <alignment horizontal="center" vertical="center" wrapText="1"/>
      <protection locked="0"/>
    </xf>
    <xf numFmtId="0" fontId="2" fillId="3" borderId="65" xfId="0" applyFont="1" applyFill="1" applyBorder="1" applyAlignment="1" applyProtection="1">
      <alignment horizontal="center" vertical="center" wrapText="1"/>
      <protection locked="0"/>
    </xf>
    <xf numFmtId="0" fontId="8" fillId="3" borderId="2"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9" fontId="8" fillId="0" borderId="2" xfId="0" applyNumberFormat="1" applyFont="1" applyBorder="1" applyAlignment="1">
      <alignment horizontal="center" vertical="center"/>
    </xf>
    <xf numFmtId="9" fontId="8" fillId="0" borderId="56" xfId="0" applyNumberFormat="1" applyFont="1" applyBorder="1" applyAlignment="1">
      <alignment horizontal="center" vertical="center"/>
    </xf>
    <xf numFmtId="9" fontId="8" fillId="0" borderId="3" xfId="0" applyNumberFormat="1" applyFont="1" applyBorder="1" applyAlignment="1">
      <alignment horizontal="center" vertical="center"/>
    </xf>
    <xf numFmtId="0" fontId="2" fillId="0" borderId="7"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 fillId="3" borderId="2" xfId="1" applyFill="1" applyBorder="1" applyAlignment="1" applyProtection="1">
      <alignment horizontal="center" vertical="center" wrapText="1"/>
      <protection locked="0"/>
    </xf>
    <xf numFmtId="0" fontId="2" fillId="3" borderId="56" xfId="1" applyFill="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3" xfId="0" applyFont="1" applyBorder="1" applyAlignment="1">
      <alignment horizontal="center" vertical="center" wrapText="1"/>
    </xf>
    <xf numFmtId="0" fontId="2" fillId="0" borderId="56"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65"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5" fillId="0" borderId="56"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56" xfId="1" applyFont="1" applyFill="1" applyBorder="1" applyAlignment="1" applyProtection="1">
      <alignment horizontal="center" vertical="center" wrapText="1"/>
      <protection locked="0"/>
    </xf>
    <xf numFmtId="0" fontId="15" fillId="3" borderId="56" xfId="1" applyFont="1" applyFill="1" applyBorder="1" applyAlignment="1" applyProtection="1">
      <alignment horizontal="center" vertical="center" wrapText="1"/>
      <protection locked="0"/>
    </xf>
    <xf numFmtId="0" fontId="15" fillId="3" borderId="3" xfId="1" applyFont="1" applyFill="1" applyBorder="1" applyAlignment="1" applyProtection="1">
      <alignment horizontal="center" vertical="center" wrapText="1"/>
      <protection locked="0"/>
    </xf>
    <xf numFmtId="0" fontId="66" fillId="0" borderId="56" xfId="0" applyFont="1" applyBorder="1" applyAlignment="1">
      <alignment horizontal="center" vertical="center" wrapText="1"/>
    </xf>
    <xf numFmtId="0" fontId="66" fillId="0" borderId="3"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56"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2" fillId="0" borderId="2"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9" fontId="14" fillId="0" borderId="2" xfId="0" applyNumberFormat="1" applyFont="1" applyBorder="1" applyAlignment="1">
      <alignment horizontal="center" vertical="center"/>
    </xf>
    <xf numFmtId="9" fontId="14" fillId="0" borderId="56" xfId="0" applyNumberFormat="1" applyFont="1" applyBorder="1" applyAlignment="1">
      <alignment horizontal="center" vertical="center"/>
    </xf>
    <xf numFmtId="9" fontId="14" fillId="0" borderId="3" xfId="0" applyNumberFormat="1" applyFont="1" applyBorder="1" applyAlignment="1">
      <alignment horizontal="center" vertical="center"/>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57"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58"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57"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58" xfId="0" applyFont="1" applyBorder="1" applyAlignment="1">
      <alignment horizontal="center" vertical="center" wrapText="1"/>
    </xf>
    <xf numFmtId="0" fontId="2" fillId="3" borderId="2" xfId="0" applyFont="1" applyFill="1" applyBorder="1" applyAlignment="1" applyProtection="1">
      <alignment horizontal="justify" vertical="center" wrapText="1"/>
      <protection locked="0"/>
    </xf>
    <xf numFmtId="0" fontId="2" fillId="3" borderId="3" xfId="0" applyFont="1" applyFill="1" applyBorder="1" applyAlignment="1" applyProtection="1">
      <alignment horizontal="justify" vertical="center" wrapText="1"/>
      <protection locked="0"/>
    </xf>
    <xf numFmtId="14" fontId="12" fillId="0" borderId="6" xfId="0" applyNumberFormat="1" applyFont="1" applyBorder="1" applyAlignment="1">
      <alignment horizontal="center" vertical="center"/>
    </xf>
    <xf numFmtId="0" fontId="12" fillId="0" borderId="6" xfId="0" applyFont="1" applyBorder="1" applyAlignment="1">
      <alignment horizontal="center" vertical="center"/>
    </xf>
    <xf numFmtId="0" fontId="10" fillId="0" borderId="0" xfId="0" applyFont="1" applyAlignment="1">
      <alignment horizontal="center" vertical="center" wrapText="1"/>
    </xf>
    <xf numFmtId="0" fontId="13" fillId="14" borderId="3" xfId="0" applyFont="1" applyFill="1" applyBorder="1" applyAlignment="1">
      <alignment horizontal="center" vertical="center" wrapText="1"/>
    </xf>
    <xf numFmtId="164" fontId="31" fillId="22"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57" xfId="0" applyFont="1" applyFill="1" applyBorder="1" applyAlignment="1">
      <alignment horizontal="center" vertical="center" wrapText="1"/>
    </xf>
    <xf numFmtId="0" fontId="13" fillId="14" borderId="58" xfId="0" applyFont="1" applyFill="1" applyBorder="1" applyAlignment="1">
      <alignment horizontal="center" vertical="center" wrapText="1"/>
    </xf>
    <xf numFmtId="0" fontId="55" fillId="0" borderId="7" xfId="0" applyFont="1" applyBorder="1" applyAlignment="1">
      <alignment horizontal="center" vertical="center" wrapText="1"/>
    </xf>
    <xf numFmtId="0" fontId="55" fillId="0" borderId="57" xfId="0" applyFont="1" applyBorder="1" applyAlignment="1">
      <alignment horizontal="center" vertical="center" wrapText="1"/>
    </xf>
    <xf numFmtId="0" fontId="12" fillId="14" borderId="7"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57" xfId="0" applyFont="1" applyFill="1" applyBorder="1" applyAlignment="1">
      <alignment horizontal="center" vertical="center" wrapText="1"/>
    </xf>
    <xf numFmtId="0" fontId="12" fillId="14" borderId="6" xfId="0" applyFont="1" applyFill="1" applyBorder="1" applyAlignment="1">
      <alignment horizontal="center" vertical="center" wrapText="1"/>
    </xf>
    <xf numFmtId="0" fontId="12" fillId="14" borderId="58"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31" fillId="22" borderId="7" xfId="0" applyFont="1" applyFill="1" applyBorder="1" applyAlignment="1">
      <alignment horizontal="center" vertical="center" wrapText="1"/>
    </xf>
    <xf numFmtId="0" fontId="31" fillId="22" borderId="8" xfId="0" applyFont="1" applyFill="1" applyBorder="1" applyAlignment="1">
      <alignment horizontal="center" vertical="center" wrapText="1"/>
    </xf>
    <xf numFmtId="0" fontId="31" fillId="22" borderId="9" xfId="0" applyFont="1" applyFill="1" applyBorder="1" applyAlignment="1">
      <alignment horizontal="center" vertical="center" wrapText="1"/>
    </xf>
    <xf numFmtId="0" fontId="31" fillId="22" borderId="57"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58" xfId="0" applyFont="1" applyFill="1" applyBorder="1" applyAlignment="1">
      <alignment horizontal="center" vertical="center" wrapText="1"/>
    </xf>
    <xf numFmtId="0" fontId="13" fillId="22" borderId="1" xfId="0" applyFont="1" applyFill="1" applyBorder="1" applyAlignment="1">
      <alignment horizontal="center" vertical="center" wrapText="1"/>
    </xf>
    <xf numFmtId="0" fontId="9" fillId="0" borderId="0" xfId="0" applyFont="1" applyAlignment="1" applyProtection="1">
      <alignment horizontal="justify" vertical="center"/>
      <protection locked="0"/>
    </xf>
    <xf numFmtId="0" fontId="13" fillId="14" borderId="8"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3" fillId="14" borderId="4" xfId="0" applyFont="1" applyFill="1" applyBorder="1" applyAlignment="1">
      <alignment horizontal="center" vertical="center" wrapText="1"/>
    </xf>
    <xf numFmtId="0" fontId="13" fillId="14" borderId="64" xfId="0" applyFont="1" applyFill="1" applyBorder="1" applyAlignment="1">
      <alignment horizontal="center" vertical="center" wrapText="1"/>
    </xf>
    <xf numFmtId="0" fontId="13" fillId="14" borderId="5"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56" xfId="0" applyFont="1" applyBorder="1" applyAlignment="1">
      <alignment horizontal="center" vertical="center"/>
    </xf>
    <xf numFmtId="0" fontId="7" fillId="0" borderId="3" xfId="0" applyFont="1" applyBorder="1" applyAlignment="1">
      <alignment horizontal="center" vertical="center"/>
    </xf>
    <xf numFmtId="0" fontId="16" fillId="3" borderId="2" xfId="0" applyFont="1" applyFill="1" applyBorder="1" applyAlignment="1" applyProtection="1">
      <alignment horizontal="justify" vertical="center" wrapText="1"/>
      <protection locked="0"/>
    </xf>
    <xf numFmtId="0" fontId="16" fillId="3" borderId="3" xfId="0" applyFont="1" applyFill="1" applyBorder="1" applyAlignment="1" applyProtection="1">
      <alignment horizontal="justify" vertical="center" wrapText="1"/>
      <protection locked="0"/>
    </xf>
    <xf numFmtId="0" fontId="2" fillId="3" borderId="56" xfId="0" applyFont="1" applyFill="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60" fillId="0" borderId="56" xfId="0" applyFont="1" applyBorder="1" applyAlignment="1">
      <alignment horizontal="center" vertical="center"/>
    </xf>
    <xf numFmtId="0" fontId="60" fillId="0" borderId="3" xfId="0" applyFont="1" applyBorder="1" applyAlignment="1">
      <alignment horizontal="center" vertical="center"/>
    </xf>
    <xf numFmtId="0" fontId="31" fillId="0" borderId="2" xfId="0" applyFont="1" applyBorder="1" applyAlignment="1">
      <alignment horizontal="center" vertical="center" wrapText="1"/>
    </xf>
    <xf numFmtId="0" fontId="31" fillId="0" borderId="56" xfId="0" applyFont="1" applyBorder="1" applyAlignment="1">
      <alignment horizontal="center" vertical="center"/>
    </xf>
    <xf numFmtId="0" fontId="31" fillId="0" borderId="3" xfId="0" applyFont="1" applyBorder="1" applyAlignment="1">
      <alignment horizontal="center" vertical="center"/>
    </xf>
    <xf numFmtId="0" fontId="31" fillId="0" borderId="56" xfId="0" applyFont="1" applyBorder="1" applyAlignment="1">
      <alignment horizontal="center" vertical="center" wrapText="1"/>
    </xf>
    <xf numFmtId="0" fontId="60" fillId="0" borderId="56" xfId="0" applyFont="1" applyBorder="1" applyAlignment="1">
      <alignment horizontal="center" vertical="center" wrapText="1"/>
    </xf>
    <xf numFmtId="0" fontId="60" fillId="0" borderId="3" xfId="0" applyFont="1" applyBorder="1" applyAlignment="1">
      <alignment horizontal="center" vertical="center" wrapText="1"/>
    </xf>
    <xf numFmtId="0" fontId="61" fillId="0" borderId="2" xfId="0" applyFont="1" applyBorder="1" applyAlignment="1">
      <alignment horizontal="center" vertical="center"/>
    </xf>
    <xf numFmtId="0" fontId="61" fillId="0" borderId="56" xfId="0" applyFont="1" applyBorder="1" applyAlignment="1">
      <alignment horizontal="center" vertical="center"/>
    </xf>
    <xf numFmtId="0" fontId="14" fillId="0" borderId="1" xfId="0" applyFont="1" applyBorder="1" applyAlignment="1">
      <alignment horizontal="center" vertical="center"/>
    </xf>
    <xf numFmtId="0" fontId="14" fillId="8" borderId="6"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56" xfId="0" applyFont="1" applyBorder="1" applyAlignment="1">
      <alignment horizontal="center" vertical="center"/>
    </xf>
    <xf numFmtId="0" fontId="1" fillId="0" borderId="3" xfId="0" applyFont="1" applyBorder="1" applyAlignment="1">
      <alignment horizontal="center"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19" borderId="10"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4" xfId="0" applyFont="1" applyBorder="1" applyAlignment="1">
      <alignment horizontal="center" vertical="center" wrapText="1"/>
    </xf>
    <xf numFmtId="0" fontId="14"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8" fillId="0" borderId="0" xfId="0" applyFont="1" applyAlignment="1">
      <alignment horizontal="center"/>
    </xf>
    <xf numFmtId="0" fontId="21" fillId="11" borderId="16" xfId="0" applyFont="1" applyFill="1" applyBorder="1" applyAlignment="1">
      <alignment horizontal="center" vertical="center" wrapText="1"/>
    </xf>
    <xf numFmtId="0" fontId="31" fillId="0" borderId="16" xfId="0" applyFont="1" applyBorder="1" applyAlignment="1">
      <alignment horizontal="center" vertical="center" wrapText="1"/>
    </xf>
    <xf numFmtId="0" fontId="14" fillId="9" borderId="1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6" fillId="0" borderId="1" xfId="0" applyFont="1" applyBorder="1" applyAlignment="1">
      <alignment horizontal="center" vertical="center" wrapText="1"/>
    </xf>
    <xf numFmtId="0" fontId="16" fillId="0" borderId="52"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7" fillId="11" borderId="49"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54"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6" fillId="0" borderId="49"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35" fillId="0" borderId="22" xfId="0" applyFont="1" applyBorder="1" applyAlignment="1">
      <alignment vertical="center" wrapText="1"/>
    </xf>
    <xf numFmtId="0" fontId="35" fillId="0" borderId="47" xfId="0" applyFont="1" applyBorder="1" applyAlignment="1">
      <alignment vertical="center" wrapText="1"/>
    </xf>
    <xf numFmtId="0" fontId="35" fillId="0" borderId="17" xfId="0" applyFont="1" applyBorder="1" applyAlignment="1">
      <alignment vertical="center" wrapText="1"/>
    </xf>
    <xf numFmtId="0" fontId="17" fillId="0" borderId="0" xfId="0" applyFont="1" applyAlignment="1">
      <alignment horizontal="center"/>
    </xf>
    <xf numFmtId="0" fontId="21" fillId="0" borderId="13" xfId="0" applyFont="1" applyBorder="1" applyAlignment="1">
      <alignment horizontal="left" vertical="center" wrapText="1" indent="2"/>
    </xf>
    <xf numFmtId="0" fontId="21" fillId="0" borderId="15" xfId="0" applyFont="1" applyBorder="1" applyAlignment="1">
      <alignment horizontal="left" vertical="center" wrapText="1" indent="2"/>
    </xf>
    <xf numFmtId="0" fontId="17" fillId="0" borderId="13" xfId="0" applyFont="1" applyBorder="1" applyAlignment="1">
      <alignment horizontal="left" vertical="center" wrapText="1"/>
    </xf>
    <xf numFmtId="0" fontId="17" fillId="0" borderId="15" xfId="0" applyFont="1" applyBorder="1" applyAlignment="1">
      <alignment horizontal="left" vertical="center" wrapText="1"/>
    </xf>
    <xf numFmtId="0" fontId="35" fillId="0" borderId="21" xfId="0" applyFont="1" applyBorder="1" applyAlignment="1">
      <alignment vertical="center" wrapText="1"/>
    </xf>
    <xf numFmtId="0" fontId="35" fillId="0" borderId="19" xfId="0" applyFont="1" applyBorder="1" applyAlignment="1">
      <alignment vertical="center" wrapText="1"/>
    </xf>
    <xf numFmtId="0" fontId="35" fillId="0" borderId="23" xfId="0" applyFont="1" applyBorder="1" applyAlignment="1">
      <alignment vertical="center" wrapText="1"/>
    </xf>
    <xf numFmtId="0" fontId="35" fillId="0" borderId="18" xfId="0" applyFont="1" applyBorder="1" applyAlignment="1">
      <alignment vertical="center" wrapText="1"/>
    </xf>
    <xf numFmtId="0" fontId="35" fillId="0" borderId="0" xfId="0" applyFont="1" applyAlignment="1">
      <alignment vertical="center" wrapText="1"/>
    </xf>
    <xf numFmtId="0" fontId="35" fillId="0" borderId="20" xfId="0" applyFont="1" applyBorder="1" applyAlignment="1">
      <alignment vertical="center" wrapText="1"/>
    </xf>
    <xf numFmtId="0" fontId="17" fillId="0" borderId="13" xfId="0" applyFont="1" applyBorder="1" applyAlignment="1">
      <alignment horizontal="left" vertical="center" wrapText="1" indent="2"/>
    </xf>
    <xf numFmtId="0" fontId="17" fillId="0" borderId="15" xfId="0" applyFont="1" applyBorder="1" applyAlignment="1">
      <alignment horizontal="left" vertical="center" wrapText="1" indent="2"/>
    </xf>
    <xf numFmtId="0" fontId="25" fillId="0" borderId="13" xfId="0" applyFont="1" applyBorder="1" applyAlignment="1">
      <alignment horizontal="justify" vertical="center" wrapText="1"/>
    </xf>
    <xf numFmtId="0" fontId="25" fillId="0" borderId="15" xfId="0" applyFont="1" applyBorder="1" applyAlignment="1">
      <alignment horizontal="justify" vertical="center" wrapText="1"/>
    </xf>
    <xf numFmtId="0" fontId="17" fillId="0" borderId="14" xfId="0" applyFont="1" applyBorder="1" applyAlignment="1">
      <alignment horizontal="left" vertical="center" wrapText="1" indent="2"/>
    </xf>
    <xf numFmtId="0" fontId="43" fillId="14" borderId="1" xfId="0" applyFont="1" applyFill="1" applyBorder="1" applyAlignment="1">
      <alignment horizontal="center" vertical="center" wrapText="1"/>
    </xf>
    <xf numFmtId="0" fontId="42" fillId="0" borderId="0" xfId="0" applyFont="1" applyAlignment="1">
      <alignment horizontal="left"/>
    </xf>
    <xf numFmtId="0" fontId="7" fillId="13" borderId="35"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0" xfId="0" applyFont="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14" fillId="19" borderId="16" xfId="0" applyFont="1" applyFill="1" applyBorder="1" applyAlignment="1">
      <alignment horizontal="center" vertical="center" wrapText="1"/>
    </xf>
    <xf numFmtId="0" fontId="15" fillId="19" borderId="16" xfId="0" applyFont="1" applyFill="1" applyBorder="1" applyAlignment="1">
      <alignment horizontal="center" vertical="center" wrapText="1"/>
    </xf>
    <xf numFmtId="0" fontId="32" fillId="4"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6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3" borderId="66" xfId="0" applyFont="1" applyFill="1" applyBorder="1" applyAlignment="1">
      <alignment horizontal="center" vertical="center"/>
    </xf>
    <xf numFmtId="0" fontId="36" fillId="0" borderId="1" xfId="0" applyFont="1" applyBorder="1" applyAlignment="1">
      <alignment horizontal="center" vertical="center"/>
    </xf>
    <xf numFmtId="0" fontId="6" fillId="0" borderId="0" xfId="0" applyFont="1" applyAlignment="1">
      <alignment vertical="center"/>
    </xf>
    <xf numFmtId="0" fontId="36" fillId="0" borderId="1"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horizontal="justify" vertical="center" wrapText="1"/>
    </xf>
    <xf numFmtId="0" fontId="6" fillId="0" borderId="3" xfId="0" applyFont="1" applyBorder="1" applyAlignment="1">
      <alignment horizontal="justify" vertical="center"/>
    </xf>
    <xf numFmtId="0" fontId="60" fillId="0" borderId="2" xfId="0" applyFont="1" applyBorder="1" applyAlignment="1">
      <alignment horizontal="justify" vertical="center"/>
    </xf>
    <xf numFmtId="0" fontId="60" fillId="0" borderId="56" xfId="0" applyFont="1" applyBorder="1" applyAlignment="1">
      <alignment horizontal="justify" vertical="center"/>
    </xf>
    <xf numFmtId="0" fontId="60" fillId="0" borderId="2" xfId="0" applyFont="1" applyBorder="1" applyAlignment="1">
      <alignment horizontal="justify" vertical="center" wrapText="1"/>
    </xf>
    <xf numFmtId="0" fontId="60" fillId="0" borderId="3" xfId="0" applyFont="1" applyBorder="1" applyAlignment="1">
      <alignment horizontal="justify" vertical="center"/>
    </xf>
    <xf numFmtId="0" fontId="6" fillId="0" borderId="56"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8" xfId="0" applyFont="1" applyBorder="1" applyAlignment="1">
      <alignment horizontal="justify" vertical="center" wrapText="1"/>
    </xf>
    <xf numFmtId="0" fontId="60" fillId="0" borderId="56" xfId="0" applyFont="1" applyBorder="1" applyAlignment="1">
      <alignment horizontal="justify" vertical="center" wrapText="1"/>
    </xf>
    <xf numFmtId="0" fontId="60" fillId="0" borderId="65" xfId="0" applyFont="1" applyBorder="1" applyAlignment="1">
      <alignment horizontal="justify" vertical="center" wrapText="1"/>
    </xf>
    <xf numFmtId="0" fontId="6" fillId="0" borderId="1" xfId="0" applyFont="1" applyBorder="1" applyAlignment="1">
      <alignment horizontal="justify" vertical="center" wrapText="1"/>
    </xf>
    <xf numFmtId="0" fontId="60" fillId="0" borderId="1" xfId="0" applyFont="1" applyBorder="1" applyAlignment="1">
      <alignment horizontal="justify" vertical="center" wrapText="1"/>
    </xf>
    <xf numFmtId="0" fontId="55" fillId="0" borderId="8" xfId="0" applyFont="1" applyBorder="1" applyAlignment="1">
      <alignment vertical="center" wrapText="1"/>
    </xf>
    <xf numFmtId="0" fontId="55" fillId="0" borderId="6" xfId="0" applyFont="1" applyBorder="1" applyAlignment="1">
      <alignment vertical="center" wrapText="1"/>
    </xf>
    <xf numFmtId="0" fontId="8" fillId="0" borderId="2" xfId="0" applyFont="1" applyBorder="1" applyAlignment="1">
      <alignment horizontal="justify" vertical="center" wrapText="1"/>
    </xf>
    <xf numFmtId="0" fontId="8" fillId="0" borderId="56" xfId="0" applyFont="1" applyBorder="1" applyAlignment="1">
      <alignment horizontal="justify" vertical="center" wrapText="1"/>
    </xf>
    <xf numFmtId="0" fontId="8" fillId="0" borderId="3" xfId="0" applyFont="1" applyBorder="1" applyAlignment="1">
      <alignment horizontal="justify" vertical="center" wrapText="1"/>
    </xf>
    <xf numFmtId="0" fontId="16" fillId="3" borderId="56"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70" fillId="3" borderId="2" xfId="0" applyFont="1" applyFill="1" applyBorder="1" applyAlignment="1" applyProtection="1">
      <alignment horizontal="center" vertical="center" wrapText="1"/>
      <protection locked="0"/>
    </xf>
    <xf numFmtId="0" fontId="70" fillId="3" borderId="56"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7" fillId="0" borderId="6" xfId="0" applyFont="1" applyBorder="1" applyAlignment="1">
      <alignment horizontal="center" vertical="center"/>
    </xf>
  </cellXfs>
  <cellStyles count="4">
    <cellStyle name="Hyperlink" xfId="3" xr:uid="{00000000-000B-0000-0000-000008000000}"/>
    <cellStyle name="Normal" xfId="0" builtinId="0"/>
    <cellStyle name="Normal 2" xfId="1" xr:uid="{00000000-0005-0000-0000-000001000000}"/>
    <cellStyle name="Porcentaje" xfId="2" builtinId="5"/>
  </cellStyles>
  <dxfs count="1700">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CC"/>
        </patternFill>
      </fill>
    </dxf>
    <dxf>
      <font>
        <color theme="1"/>
      </font>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theme="1"/>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CC66"/>
      <color rgb="FFFFE599"/>
      <color rgb="FFFFFF00"/>
      <color rgb="FFFFFF99"/>
      <color rgb="FF92D050"/>
      <color rgb="FFFFFFCC"/>
      <color rgb="FFFFFF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740228</xdr:colOff>
      <xdr:row>0</xdr:row>
      <xdr:rowOff>41728</xdr:rowOff>
    </xdr:from>
    <xdr:to>
      <xdr:col>2</xdr:col>
      <xdr:colOff>1993900</xdr:colOff>
      <xdr:row>0</xdr:row>
      <xdr:rowOff>943428</xdr:rowOff>
    </xdr:to>
    <xdr:pic>
      <xdr:nvPicPr>
        <xdr:cNvPr id="3" name="Imagen 2" descr="Logo MinCIT_Mesa de trabajo 1">
          <a:extLst>
            <a:ext uri="{FF2B5EF4-FFF2-40B4-BE49-F238E27FC236}">
              <a16:creationId xmlns:a16="http://schemas.microsoft.com/office/drawing/2014/main" id="{1D7BCCEB-0BF0-4A2C-96D4-A338F77D1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085" y="41728"/>
          <a:ext cx="2042886"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79</xdr:row>
      <xdr:rowOff>0</xdr:rowOff>
    </xdr:from>
    <xdr:ext cx="304800" cy="304800"/>
    <xdr:sp macro="" textlink="">
      <xdr:nvSpPr>
        <xdr:cNvPr id="2" name="avatar">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304800" cy="304800"/>
    <xdr:sp macro="" textlink="">
      <xdr:nvSpPr>
        <xdr:cNvPr id="4" name="avatar">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79</xdr:row>
      <xdr:rowOff>0</xdr:rowOff>
    </xdr:from>
    <xdr:to>
      <xdr:col>9</xdr:col>
      <xdr:colOff>0</xdr:colOff>
      <xdr:row>87</xdr:row>
      <xdr:rowOff>128586</xdr:rowOff>
    </xdr:to>
    <xdr:sp macro="" textlink="">
      <xdr:nvSpPr>
        <xdr:cNvPr id="6" name="Text Box 214">
          <a:extLst>
            <a:ext uri="{FF2B5EF4-FFF2-40B4-BE49-F238E27FC236}">
              <a16:creationId xmlns:a16="http://schemas.microsoft.com/office/drawing/2014/main" id="{00000000-0008-0000-0000-000006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79</xdr:row>
      <xdr:rowOff>0</xdr:rowOff>
    </xdr:from>
    <xdr:to>
      <xdr:col>9</xdr:col>
      <xdr:colOff>0</xdr:colOff>
      <xdr:row>87</xdr:row>
      <xdr:rowOff>128586</xdr:rowOff>
    </xdr:to>
    <xdr:sp macro="" textlink="">
      <xdr:nvSpPr>
        <xdr:cNvPr id="7" name="Text Box 215">
          <a:extLst>
            <a:ext uri="{FF2B5EF4-FFF2-40B4-BE49-F238E27FC236}">
              <a16:creationId xmlns:a16="http://schemas.microsoft.com/office/drawing/2014/main" id="{00000000-0008-0000-0000-000007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79</xdr:row>
      <xdr:rowOff>0</xdr:rowOff>
    </xdr:from>
    <xdr:to>
      <xdr:col>9</xdr:col>
      <xdr:colOff>0</xdr:colOff>
      <xdr:row>82</xdr:row>
      <xdr:rowOff>141287</xdr:rowOff>
    </xdr:to>
    <xdr:sp macro="" textlink="">
      <xdr:nvSpPr>
        <xdr:cNvPr id="8" name="Text Box 214">
          <a:extLst>
            <a:ext uri="{FF2B5EF4-FFF2-40B4-BE49-F238E27FC236}">
              <a16:creationId xmlns:a16="http://schemas.microsoft.com/office/drawing/2014/main" id="{00000000-0008-0000-0000-000008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79</xdr:row>
      <xdr:rowOff>0</xdr:rowOff>
    </xdr:from>
    <xdr:to>
      <xdr:col>9</xdr:col>
      <xdr:colOff>0</xdr:colOff>
      <xdr:row>82</xdr:row>
      <xdr:rowOff>141287</xdr:rowOff>
    </xdr:to>
    <xdr:sp macro="" textlink="">
      <xdr:nvSpPr>
        <xdr:cNvPr id="9" name="Text Box 215">
          <a:extLst>
            <a:ext uri="{FF2B5EF4-FFF2-40B4-BE49-F238E27FC236}">
              <a16:creationId xmlns:a16="http://schemas.microsoft.com/office/drawing/2014/main" id="{00000000-0008-0000-0000-000009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715642</xdr:colOff>
      <xdr:row>1</xdr:row>
      <xdr:rowOff>52916</xdr:rowOff>
    </xdr:from>
    <xdr:to>
      <xdr:col>3</xdr:col>
      <xdr:colOff>526139</xdr:colOff>
      <xdr:row>2</xdr:row>
      <xdr:rowOff>424845</xdr:rowOff>
    </xdr:to>
    <xdr:pic>
      <xdr:nvPicPr>
        <xdr:cNvPr id="3" name="Imagen 2">
          <a:extLst>
            <a:ext uri="{FF2B5EF4-FFF2-40B4-BE49-F238E27FC236}">
              <a16:creationId xmlns:a16="http://schemas.microsoft.com/office/drawing/2014/main" id="{8729268D-F5E9-068E-19AC-F5EDDB0A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475" y="116416"/>
          <a:ext cx="2498664" cy="8270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g/personal/jchaparro_mincit_gov_co/EnFpDJTx9aJOkKA4ODTa_rYBKg-aI05GkZ93QARZmO4DFQ?e=l1ROro" TargetMode="External"/><Relationship Id="rId13" Type="http://schemas.openxmlformats.org/officeDocument/2006/relationships/hyperlink" Target="../../../../../../../../../../:f:/g/personal/jchaparro_mincit_gov_co/EgCxwfgQactDk5U-tZQrAlcB_1HCWoOSdqHSBEhrYHkugA?e=u2Xfx9" TargetMode="External"/><Relationship Id="rId18" Type="http://schemas.openxmlformats.org/officeDocument/2006/relationships/hyperlink" Target="../../../../../../../../../../:f:/g/personal/jchaparro_mincit_gov_co/ErwCwjHzWipPhry_fvWpvk0Bkf-tf9htGwhCMJq67_7_MQ?e=rrNLwq" TargetMode="External"/><Relationship Id="rId26" Type="http://schemas.openxmlformats.org/officeDocument/2006/relationships/hyperlink" Target="../../../../../../../../../../:f:/g/personal/jchaparro_mincit_gov_co/EgpbrzMp7hRFvC_ghucAwvMB9dTw6EU-riIsHc8LfY9j3A?e=4buoNg" TargetMode="External"/><Relationship Id="rId3" Type="http://schemas.openxmlformats.org/officeDocument/2006/relationships/hyperlink" Target="../../../../../../../../../../:f:/g/personal/jchaparro_mincit_gov_co/ErG7xDW4cb5IojwSX5Ip7zgBxNxlndJ796Icz1v7XIl4EA?e=u1mj6s" TargetMode="External"/><Relationship Id="rId21" Type="http://schemas.openxmlformats.org/officeDocument/2006/relationships/hyperlink" Target="../../../../../../../../../../:f:/g/personal/jchaparro_mincit_gov_co/EiBLCRjPfuZKvxeR6jwEvBgBpS2ke3YZvZNVwRiqtQRKeQ?e=RVdGHu" TargetMode="External"/><Relationship Id="rId7" Type="http://schemas.openxmlformats.org/officeDocument/2006/relationships/hyperlink" Target="../../../../../../../../../../:f:/g/personal/jchaparro_mincit_gov_co/Ei7TA2mta6tNjcZQZ2ELQYIBfdEI44nMnFn5X5f4UO8QDA?e=zhmhyF" TargetMode="External"/><Relationship Id="rId12" Type="http://schemas.openxmlformats.org/officeDocument/2006/relationships/hyperlink" Target="../../../../../../../../../../:f:/g/personal/hgaravito_mincit_gov_co/IgA-PCV5EgygR66KW9_wUoHRAVIPmKSEkbjfQYvy0XTEL6g?e=ofjwpH" TargetMode="External"/><Relationship Id="rId17" Type="http://schemas.openxmlformats.org/officeDocument/2006/relationships/hyperlink" Target="../../../../../../../../../../:f:/g/personal/jchaparro_mincit_gov_co/EqnFigGFNnZAgHdkBuSjhrkBZFJ2PP8OgMJACOkre3TLyA?e=BvwWfs" TargetMode="External"/><Relationship Id="rId25" Type="http://schemas.openxmlformats.org/officeDocument/2006/relationships/hyperlink" Target="../../../../../../../../../../:f:/g/personal/jchaparro_mincit_gov_co/Ei98SRRnTcFPnhbAdV1DiJ4Blhni-CmoOFHm_XkOs_3Ixw?e=HRbi4L" TargetMode="External"/><Relationship Id="rId2" Type="http://schemas.openxmlformats.org/officeDocument/2006/relationships/hyperlink" Target="../../../../../../../../../../:f:/g/personal/jchaparro_mincit_gov_co/EoYAqbvsXXhDlRVKgB8EzV8BAViW11F1yOOoohdFcGyzag?e=ELw8Le" TargetMode="External"/><Relationship Id="rId16" Type="http://schemas.openxmlformats.org/officeDocument/2006/relationships/hyperlink" Target="../../../../../../../../../../:f:/g/personal/jchaparro_mincit_gov_co/EuTussfJgh5DtAArH9NiG3MBm-CECx1Bi8wFCjUmFvkYTw?e=heTYcx" TargetMode="External"/><Relationship Id="rId20" Type="http://schemas.openxmlformats.org/officeDocument/2006/relationships/hyperlink" Target="../../../../../../../../../../:f:/g/personal/jchaparro_mincit_gov_co/Eh-W07CRUBdJg29tGnUEl6AB30b5OeJ7OgwRrWMpEmdHOQ?e=YZbAWW" TargetMode="External"/><Relationship Id="rId29" Type="http://schemas.openxmlformats.org/officeDocument/2006/relationships/vmlDrawing" Target="../drawings/vmlDrawing1.vml"/><Relationship Id="rId1" Type="http://schemas.openxmlformats.org/officeDocument/2006/relationships/hyperlink" Target="../../../../../../../../../../:f:/g/personal/jchaparro_mincit_gov_co/EqoNehcgc9JIvCD3VUzOPHMBAu71SlVEmwGxJtdX3nPU8g?e=tWITwa" TargetMode="External"/><Relationship Id="rId6" Type="http://schemas.openxmlformats.org/officeDocument/2006/relationships/hyperlink" Target="../../../../../../../../../../:f:/g/personal/jchaparro_mincit_gov_co/EvfLMEiN4MtGiYYbCnJwr4sBBhn9GpL-m_eCWkLhpQTwCA?e=13glps" TargetMode="External"/><Relationship Id="rId11" Type="http://schemas.openxmlformats.org/officeDocument/2006/relationships/hyperlink" Target="../../../../../../../../../../:f:/g/personal/jchaparro_mincit_gov_co/Et9itDaGgFlCr03xDuGwyCsBKS9DIhWW6BkKb9zAlOTCxQ?e=kdCRcZ" TargetMode="External"/><Relationship Id="rId24" Type="http://schemas.openxmlformats.org/officeDocument/2006/relationships/hyperlink" Target="../../../../../../../../../../:f:/g/personal/jchaparro_mincit_gov_co/EgpbrzMp7hRFvC_ghucAwvMB9dTw6EU-riIsHc8LfY9j3A?e=0G8rTm" TargetMode="External"/><Relationship Id="rId5" Type="http://schemas.openxmlformats.org/officeDocument/2006/relationships/hyperlink" Target="../../../../../../../../../../:f:/g/personal/jchaparro_mincit_gov_co/Esj20iQBpmxBuh2kvAV3Tv0BfXzUoV2gMadwFFZ9ONx6Ig?e=33fVdI" TargetMode="External"/><Relationship Id="rId15" Type="http://schemas.openxmlformats.org/officeDocument/2006/relationships/hyperlink" Target="../../../../../../../../../../:f:/g/personal/jchaparro_mincit_gov_co/ElnxWFWLiu5Kv9NUAZRt1C0BZGjpRdTMhQCR1bmiYy47Ag?e=uvE1hi" TargetMode="External"/><Relationship Id="rId23" Type="http://schemas.openxmlformats.org/officeDocument/2006/relationships/hyperlink" Target="../../../../../../../../../../:f:/g/personal/jchaparro_mincit_gov_co/Em0p8up10u1NmiTqv90XbwkBinVL0Rz93qYbXBgW4wYhcA?e=GYKMl2" TargetMode="External"/><Relationship Id="rId28" Type="http://schemas.openxmlformats.org/officeDocument/2006/relationships/drawing" Target="../drawings/drawing1.xml"/><Relationship Id="rId10" Type="http://schemas.openxmlformats.org/officeDocument/2006/relationships/hyperlink" Target="../../../../../../../../../../:f:/g/personal/jchaparro_mincit_gov_co/ElVjmdMdS-ZKvQTJMWhS2lgBBCeiSruw_vi4CaUfOZegYQ?e=5tnMOn" TargetMode="External"/><Relationship Id="rId19" Type="http://schemas.openxmlformats.org/officeDocument/2006/relationships/hyperlink" Target="../../../../../../../../../../:f:/g/personal/jchaparro_mincit_gov_co/Em-xw3059-xDvGLlZy2HZwwBt1j3oo-S9ZdZQkGNzQwhmQ?e=Ub7gho" TargetMode="External"/><Relationship Id="rId4" Type="http://schemas.openxmlformats.org/officeDocument/2006/relationships/hyperlink" Target="../../../../../../../../../../:f:/g/personal/jchaparro_mincit_gov_co/Epy7mzjcaChItTCaGXxzEj4BzJ85y03tRTU0_-8H4IYuEw?e=rIHX2z" TargetMode="External"/><Relationship Id="rId9" Type="http://schemas.openxmlformats.org/officeDocument/2006/relationships/hyperlink" Target="../../../../../../../../../../:f:/g/personal/jchaparro_mincit_gov_co/EqShj8l-tVZBh85ZLBTij0MBoNObv1FhFweWCM6iezTIDg?e=nhjQZv" TargetMode="External"/><Relationship Id="rId14" Type="http://schemas.openxmlformats.org/officeDocument/2006/relationships/hyperlink" Target="../../../../../../../../../../:f:/g/personal/jchaparro_mincit_gov_co/EuiOKT79uIFLs-_X6j6ZY50Bt9QcMamXrSO3fSw-L9ikVQ?e=duMtPC" TargetMode="External"/><Relationship Id="rId22" Type="http://schemas.openxmlformats.org/officeDocument/2006/relationships/hyperlink" Target="../../../../../../../../../../:f:/g/personal/jchaparro_mincit_gov_co/EvDADcGtL1NKrEsWdGYYXAUB540_L3bzXnx7HyQBfWpdhA?e=7JE0JP" TargetMode="External"/><Relationship Id="rId27" Type="http://schemas.openxmlformats.org/officeDocument/2006/relationships/hyperlink" Target="../../../../../../../../../../:f:/g/personal/jchaparro_mincit_gov_co/Ei98SRRnTcFPnhbAdV1DiJ4Blhni-CmoOFHm_XkOs_3Ixw?e=rzOYA4" TargetMode="Externa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f:/g/personal/jchaparro_mincit_gov_co/Eps1hPFDcXFDgvGJY5rOiJ0BdtGACf-55M8rXL362SfOXA?e=YUysLP" TargetMode="External"/><Relationship Id="rId13" Type="http://schemas.openxmlformats.org/officeDocument/2006/relationships/hyperlink" Target="../../../../../../../../../../:f:/g/personal/jchaparro_mincit_gov_co/Epu13DwtUWBKiWMg9QkFOfgBGalU63BtfyvD86L2d0kWUQ?e=3nQMzL" TargetMode="External"/><Relationship Id="rId18" Type="http://schemas.openxmlformats.org/officeDocument/2006/relationships/hyperlink" Target="../../../../../../../../../../:f:/g/personal/jchaparro_mincit_gov_co/EuolQrqW64lFkD5ZsU2MxXsBOxhhLoTbsml2HLaF0Piyuw?e=fannvM" TargetMode="External"/><Relationship Id="rId26" Type="http://schemas.openxmlformats.org/officeDocument/2006/relationships/vmlDrawing" Target="../drawings/vmlDrawing3.vml"/><Relationship Id="rId3" Type="http://schemas.openxmlformats.org/officeDocument/2006/relationships/hyperlink" Target="../../../../../../../../../../:f:/g/personal/jchaparro_mincit_gov_co/EkhLUPraxH9Bkn1inmfz4nsBiEX755Pfm_kcKP_V3o23Ow?e=LnKLWm" TargetMode="External"/><Relationship Id="rId21" Type="http://schemas.openxmlformats.org/officeDocument/2006/relationships/hyperlink" Target="../../../../../../../../../../:f:/g/personal/jchaparro_mincit_gov_co/EqSb0jRIsPtIiPdutJMs1O0B6bsRERnx0k5rEFQLOhPkbQ?e=FhEDZ5" TargetMode="External"/><Relationship Id="rId7" Type="http://schemas.openxmlformats.org/officeDocument/2006/relationships/hyperlink" Target="../../../../../../../../../../:f:/g/personal/jchaparro_mincit_gov_co/EiUW2zoF9DZChZuJv0sHGo0BoPW8JyI1wV0rfzL1TEEZMg?e=m5NXdu" TargetMode="External"/><Relationship Id="rId12" Type="http://schemas.openxmlformats.org/officeDocument/2006/relationships/hyperlink" Target="../../../../../../../../../../:f:/g/personal/jchaparro_mincit_gov_co/Er_tRs_M31JDkDsFtlYg2ikBIdgM3aKNqRWNWXMao8s-Ww?e=c1Hscs" TargetMode="External"/><Relationship Id="rId17" Type="http://schemas.openxmlformats.org/officeDocument/2006/relationships/hyperlink" Target="../../../../../../../../../../:f:/g/personal/jchaparro_mincit_gov_co/EruZDYtwZmBAn_J--ics24YB_-RNlf1GLNw7tGKTV42zyg?e=SL7xee" TargetMode="External"/><Relationship Id="rId25" Type="http://schemas.openxmlformats.org/officeDocument/2006/relationships/vmlDrawing" Target="../drawings/vmlDrawing2.vml"/><Relationship Id="rId2" Type="http://schemas.openxmlformats.org/officeDocument/2006/relationships/hyperlink" Target="../../../../../../../../../../:f:/g/personal/jchaparro_mincit_gov_co/EqfPxh-c_tpMvhYpl3vZ-xIBR2MuIgZIiS-Eb8agXQBpLA?e=0uHwZD" TargetMode="External"/><Relationship Id="rId16" Type="http://schemas.openxmlformats.org/officeDocument/2006/relationships/hyperlink" Target="../../../../../../../../../../:f:/g/personal/jchaparro_mincit_gov_co/EsxBMnkOIbNJiZNkoufZJlIBQgfVlLNUJR81aCqNTTRsrg?e=aS2zjc" TargetMode="External"/><Relationship Id="rId20" Type="http://schemas.openxmlformats.org/officeDocument/2006/relationships/hyperlink" Target="../../../../../../../../../../:f:/g/personal/jchaparro_mincit_gov_co/Ev4SOfYu1PtFi5GUpIZCigcBHyFRe3w80-OKR7PH1ZOXpw?e=hfMxrE" TargetMode="External"/><Relationship Id="rId1" Type="http://schemas.openxmlformats.org/officeDocument/2006/relationships/hyperlink" Target="../../../../../../../../../../:f:/g/personal/jchaparro_mincit_gov_co/EoiY0OZmVydEl03aP8BF8R0BqpBeXTaqA-NB1ILjI8dUxA?e=q6ftb2" TargetMode="External"/><Relationship Id="rId6" Type="http://schemas.openxmlformats.org/officeDocument/2006/relationships/hyperlink" Target="../../../../../../../../../../:f:/g/personal/jchaparro_mincit_gov_co/EuTqhVbFFghKluYM5y7_UFwBLP4092iJ0wSP8UxSjd5xXg?e=W1MDlw" TargetMode="External"/><Relationship Id="rId11" Type="http://schemas.openxmlformats.org/officeDocument/2006/relationships/hyperlink" Target="../../../../../../../../../../:f:/g/personal/jchaparro_mincit_gov_co/EgRsWRSAh1pKtA3lHhy2dtIBlqxrow9PNvW9GfWBI-RTZg?e=dvItbf" TargetMode="External"/><Relationship Id="rId24" Type="http://schemas.openxmlformats.org/officeDocument/2006/relationships/drawing" Target="../drawings/drawing2.xml"/><Relationship Id="rId5" Type="http://schemas.openxmlformats.org/officeDocument/2006/relationships/hyperlink" Target="../../../../../../../../../../:f:/g/personal/jchaparro_mincit_gov_co/EsQxvBDQqZRApNbsDuZ3n_gBEgSKtLECE4Q6jUIta2Pl_g?e=ePOBko" TargetMode="External"/><Relationship Id="rId15" Type="http://schemas.openxmlformats.org/officeDocument/2006/relationships/hyperlink" Target="../../../../../../../../../../:f:/g/personal/jchaparro_mincit_gov_co/EtViIZAYnrlCiIO9e3iG150BsOUOotmEkz_mBYJFzUgxsg?e=2faP6f" TargetMode="External"/><Relationship Id="rId23" Type="http://schemas.openxmlformats.org/officeDocument/2006/relationships/printerSettings" Target="../printerSettings/printerSettings1.bin"/><Relationship Id="rId10" Type="http://schemas.openxmlformats.org/officeDocument/2006/relationships/hyperlink" Target="../../../../../../../../../../:f:/g/personal/jchaparro_mincit_gov_co/ErykXLstR6FDsYrTd-Dc5TEBPP-MOiN6J4Iw_kYlQejmjA?e=4bloYR" TargetMode="External"/><Relationship Id="rId19" Type="http://schemas.openxmlformats.org/officeDocument/2006/relationships/hyperlink" Target="../../../../../../../../../../:f:/g/personal/jchaparro_mincit_gov_co/Ehc-yqgZ07ZFkIqGX54eyVEBCxFUvsBWRVnfef7s2A8npw?e=Q9vIgg" TargetMode="External"/><Relationship Id="rId4" Type="http://schemas.openxmlformats.org/officeDocument/2006/relationships/hyperlink" Target="../../../../../../../../../../:f:/g/personal/jchaparro_mincit_gov_co/EhGatYMcIjNNi_255eQWZNABIi1d_Jog_ThWSJTQ0VcJkQ?e=DQzZ9W" TargetMode="External"/><Relationship Id="rId9" Type="http://schemas.openxmlformats.org/officeDocument/2006/relationships/hyperlink" Target="../../../../../../../../../../:f:/g/personal/jchaparro_mincit_gov_co/EtQCTAoI0bZKoGQ3UvztR2wBdsy1scJtxHzMMSukcSNsCA?e=w5NGm6" TargetMode="External"/><Relationship Id="rId14" Type="http://schemas.openxmlformats.org/officeDocument/2006/relationships/hyperlink" Target="../../../../../../../../../../:f:/g/personal/jchaparro_mincit_gov_co/EnB2F12mRNRNpCudqvMpwnoBsRxgdsd6zFa7RDxQ-OgJLw?e=qZD7aF" TargetMode="External"/><Relationship Id="rId22" Type="http://schemas.openxmlformats.org/officeDocument/2006/relationships/hyperlink" Target="../../../../../../../../../../:f:/g/personal/jchaparro_mincit_gov_co/EjzDHa0JgHROr9_yoPC0nyEBqk2pgVRoqDGGTkwzzfEiGQ?e=mju7TJ" TargetMode="External"/><Relationship Id="rId27"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F9FA-B8C4-43CC-A6BB-17537388D8D4}">
  <sheetPr>
    <tabColor rgb="FFFFFF00"/>
  </sheetPr>
  <dimension ref="A1:BI49"/>
  <sheetViews>
    <sheetView topLeftCell="J48" zoomScale="70" zoomScaleNormal="70" workbookViewId="0">
      <selection activeCell="R36" sqref="A36:XFD36"/>
    </sheetView>
  </sheetViews>
  <sheetFormatPr baseColWidth="10" defaultColWidth="11.453125" defaultRowHeight="15.5" customHeight="1" x14ac:dyDescent="0.3"/>
  <cols>
    <col min="1" max="1" width="9.54296875" style="10" customWidth="1"/>
    <col min="2" max="2" width="9.08984375" style="10" customWidth="1"/>
    <col min="3" max="3" width="29.1796875" style="10" customWidth="1"/>
    <col min="4" max="4" width="23.26953125" style="10" customWidth="1"/>
    <col min="5" max="5" width="26.36328125" style="10" customWidth="1"/>
    <col min="6" max="6" width="20.54296875" style="55" customWidth="1"/>
    <col min="7" max="7" width="52.1796875" style="10" customWidth="1"/>
    <col min="8" max="8" width="8.81640625" style="10" customWidth="1"/>
    <col min="9" max="9" width="55.7265625" style="10" customWidth="1"/>
    <col min="10" max="10" width="32.54296875" style="55" customWidth="1"/>
    <col min="11" max="11" width="47.1796875" style="10" customWidth="1"/>
    <col min="12" max="12" width="28.54296875" style="55" customWidth="1"/>
    <col min="13" max="13" width="18.81640625" style="64" hidden="1" customWidth="1"/>
    <col min="14" max="14" width="21" style="55" customWidth="1"/>
    <col min="15" max="15" width="15.1796875" style="65" hidden="1" customWidth="1"/>
    <col min="16" max="16" width="31.08984375" style="10" customWidth="1"/>
    <col min="17" max="17" width="18.26953125" style="55" customWidth="1"/>
    <col min="18" max="18" width="68.1796875" style="10" customWidth="1"/>
    <col min="19" max="19" width="19.1796875" style="10" hidden="1" customWidth="1"/>
    <col min="20" max="20" width="33.453125" style="10" customWidth="1"/>
    <col min="21" max="21" width="26" style="10" hidden="1" customWidth="1"/>
    <col min="22" max="22" width="8.54296875" style="10" hidden="1" customWidth="1"/>
    <col min="23" max="23" width="5.1796875" style="64" hidden="1" customWidth="1"/>
    <col min="24" max="24" width="10.81640625" style="10" hidden="1" customWidth="1"/>
    <col min="25" max="25" width="5.1796875" style="64" hidden="1" customWidth="1"/>
    <col min="26" max="26" width="17" style="10" hidden="1" customWidth="1"/>
    <col min="27" max="27" width="68.7265625" style="10" hidden="1" customWidth="1"/>
    <col min="28" max="28" width="15.81640625" style="55" hidden="1" customWidth="1"/>
    <col min="29" max="29" width="59.81640625" style="10" customWidth="1"/>
    <col min="30" max="30" width="32.54296875" style="36" customWidth="1"/>
    <col min="31" max="31" width="28" style="10" hidden="1" customWidth="1"/>
    <col min="32" max="32" width="15.26953125" style="55" hidden="1" customWidth="1"/>
    <col min="33" max="33" width="18.81640625" style="10" hidden="1" customWidth="1"/>
    <col min="34" max="34" width="15.54296875" style="10" hidden="1" customWidth="1"/>
    <col min="35" max="35" width="16.1796875" style="10" hidden="1" customWidth="1"/>
    <col min="36" max="36" width="24.1796875" style="10" customWidth="1"/>
    <col min="37" max="37" width="29.54296875" style="10" customWidth="1"/>
    <col min="38" max="38" width="17.81640625" style="55" hidden="1" customWidth="1"/>
    <col min="39" max="39" width="49" style="10" hidden="1" customWidth="1"/>
    <col min="40" max="40" width="29.1796875" style="10" customWidth="1"/>
    <col min="41" max="41" width="43.81640625" style="10" customWidth="1"/>
    <col min="42" max="42" width="7.453125" style="10" customWidth="1"/>
    <col min="43" max="43" width="8.26953125" style="10" customWidth="1"/>
    <col min="44" max="44" width="43.81640625" style="10" customWidth="1"/>
    <col min="45" max="46" width="8.26953125" style="10" customWidth="1"/>
    <col min="47" max="47" width="43.81640625" style="10" customWidth="1"/>
    <col min="48" max="49" width="8.26953125" style="10" customWidth="1"/>
    <col min="50" max="50" width="43.81640625" style="10" customWidth="1"/>
    <col min="51" max="52" width="8.26953125" style="10" customWidth="1"/>
    <col min="53" max="53" width="43.81640625" style="10" customWidth="1"/>
    <col min="54" max="55" width="8.26953125" style="10" customWidth="1"/>
    <col min="56" max="56" width="43.81640625" style="10" customWidth="1"/>
    <col min="57" max="58" width="8.26953125" style="10" customWidth="1"/>
    <col min="59" max="59" width="43.81640625" style="10" customWidth="1"/>
    <col min="60" max="60" width="64.81640625" style="10" customWidth="1"/>
    <col min="61" max="61" width="67.7265625" style="10" customWidth="1"/>
    <col min="62" max="16384" width="11.453125" style="10"/>
  </cols>
  <sheetData>
    <row r="1" spans="1:61" ht="75" customHeight="1" x14ac:dyDescent="0.3">
      <c r="A1" s="373"/>
      <c r="B1" s="373"/>
      <c r="C1" s="373"/>
      <c r="D1" s="373"/>
      <c r="E1" s="631" t="s">
        <v>0</v>
      </c>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c r="AW1" s="631"/>
      <c r="AX1" s="631"/>
      <c r="AY1" s="631"/>
      <c r="AZ1" s="631"/>
      <c r="BA1" s="631"/>
      <c r="BB1" s="631"/>
      <c r="BC1" s="631"/>
      <c r="BD1" s="631"/>
      <c r="BE1" s="631"/>
      <c r="BF1" s="631"/>
      <c r="BG1" s="631"/>
      <c r="BH1" s="631"/>
      <c r="BI1" s="632" t="s">
        <v>1</v>
      </c>
    </row>
    <row r="2" spans="1:61" ht="15.5" customHeight="1" thickBot="1" x14ac:dyDescent="0.35">
      <c r="A2" s="205"/>
      <c r="B2" s="205"/>
      <c r="C2" s="205"/>
      <c r="D2" s="205"/>
      <c r="E2" s="205"/>
      <c r="F2" s="206"/>
      <c r="G2" s="205"/>
      <c r="H2" s="205"/>
      <c r="I2" s="205"/>
      <c r="J2" s="206"/>
      <c r="K2" s="205"/>
      <c r="L2" s="206"/>
      <c r="M2" s="207"/>
      <c r="N2" s="206"/>
      <c r="O2" s="208"/>
      <c r="P2" s="205"/>
      <c r="Q2" s="206"/>
      <c r="R2" s="205"/>
      <c r="S2" s="205"/>
      <c r="T2" s="205"/>
      <c r="U2" s="205"/>
      <c r="V2" s="205"/>
      <c r="W2" s="207"/>
      <c r="X2" s="205"/>
      <c r="Y2" s="207"/>
      <c r="Z2" s="205"/>
      <c r="AA2" s="205"/>
      <c r="AB2" s="206"/>
      <c r="AC2" s="205"/>
      <c r="AD2" s="260"/>
      <c r="AE2" s="205"/>
      <c r="AF2" s="206"/>
      <c r="AG2" s="205"/>
      <c r="AH2" s="205"/>
      <c r="AI2" s="205"/>
      <c r="AJ2" s="205"/>
      <c r="AK2" s="205"/>
      <c r="AL2" s="206"/>
      <c r="AM2" s="205"/>
    </row>
    <row r="3" spans="1:61" s="3" customFormat="1" ht="15.5" customHeight="1" thickBot="1" x14ac:dyDescent="0.3">
      <c r="A3" s="209"/>
      <c r="B3" s="209"/>
      <c r="C3" s="393" t="s">
        <v>2</v>
      </c>
      <c r="D3" s="338" t="s">
        <v>3</v>
      </c>
      <c r="E3" s="338"/>
      <c r="F3" s="212"/>
      <c r="G3" s="394" t="s">
        <v>4</v>
      </c>
      <c r="H3" s="395"/>
      <c r="I3" s="396" t="s">
        <v>5</v>
      </c>
      <c r="J3" s="396"/>
      <c r="K3" s="396"/>
      <c r="L3" s="214"/>
      <c r="M3" s="215"/>
      <c r="N3" s="214"/>
      <c r="O3" s="216"/>
      <c r="P3" s="217"/>
      <c r="Q3" s="214"/>
      <c r="R3" s="217"/>
      <c r="S3" s="209"/>
      <c r="T3" s="217"/>
      <c r="U3" s="217"/>
      <c r="V3" s="233"/>
      <c r="W3" s="234"/>
      <c r="X3" s="219"/>
      <c r="Y3" s="235"/>
      <c r="Z3" s="219"/>
      <c r="AA3" s="219"/>
      <c r="AB3" s="224"/>
      <c r="AC3" s="219"/>
      <c r="AD3" s="224"/>
      <c r="AE3" s="219"/>
      <c r="AF3" s="220"/>
      <c r="AG3" s="217"/>
      <c r="AH3" s="217"/>
      <c r="AI3" s="217"/>
      <c r="AJ3" s="217"/>
      <c r="AK3" s="219"/>
      <c r="AL3" s="59"/>
      <c r="AM3" s="59"/>
    </row>
    <row r="4" spans="1:61" s="3" customFormat="1" ht="15.5" hidden="1" customHeight="1" x14ac:dyDescent="0.25">
      <c r="A4" s="209"/>
      <c r="B4" s="209"/>
      <c r="C4" s="393"/>
      <c r="D4" s="211"/>
      <c r="E4" s="211"/>
      <c r="F4" s="218"/>
      <c r="G4" s="395" t="s">
        <v>6</v>
      </c>
      <c r="H4" s="395"/>
      <c r="I4" s="397"/>
      <c r="J4" s="397"/>
      <c r="K4" s="397"/>
      <c r="L4" s="397"/>
      <c r="M4" s="397"/>
      <c r="N4" s="397"/>
      <c r="O4" s="397"/>
      <c r="P4" s="397"/>
      <c r="Q4" s="214"/>
      <c r="R4" s="217"/>
      <c r="S4" s="209"/>
      <c r="T4" s="217"/>
      <c r="U4" s="217"/>
      <c r="V4" s="233"/>
      <c r="W4" s="234"/>
      <c r="X4" s="236"/>
      <c r="Y4" s="237"/>
      <c r="Z4" s="236"/>
      <c r="AA4" s="236"/>
      <c r="AB4" s="224"/>
      <c r="AC4" s="236"/>
      <c r="AD4" s="224"/>
      <c r="AE4" s="236"/>
      <c r="AF4" s="224"/>
      <c r="AG4" s="236"/>
      <c r="AH4" s="209"/>
      <c r="AI4" s="217"/>
      <c r="AJ4" s="217"/>
      <c r="AK4" s="236"/>
      <c r="AL4" s="59"/>
      <c r="AM4" s="59"/>
    </row>
    <row r="5" spans="1:61" s="3" customFormat="1" ht="15.5" customHeight="1" x14ac:dyDescent="0.25">
      <c r="A5" s="209"/>
      <c r="B5" s="209"/>
      <c r="C5" s="393"/>
      <c r="D5" s="211"/>
      <c r="E5" s="211"/>
      <c r="F5" s="218"/>
      <c r="G5" s="219"/>
      <c r="H5" s="213"/>
      <c r="I5" s="220"/>
      <c r="J5" s="220"/>
      <c r="K5" s="217"/>
      <c r="L5" s="214"/>
      <c r="M5" s="215"/>
      <c r="N5" s="214"/>
      <c r="O5" s="216"/>
      <c r="P5" s="217"/>
      <c r="Q5" s="214"/>
      <c r="R5" s="217"/>
      <c r="S5" s="209"/>
      <c r="T5" s="217"/>
      <c r="U5" s="217"/>
      <c r="V5" s="233"/>
      <c r="W5" s="234"/>
      <c r="X5" s="236"/>
      <c r="Y5" s="237"/>
      <c r="Z5" s="236"/>
      <c r="AA5" s="236"/>
      <c r="AB5" s="224"/>
      <c r="AC5" s="236"/>
      <c r="AD5" s="224"/>
      <c r="AE5" s="236"/>
      <c r="AF5" s="220"/>
      <c r="AG5" s="217"/>
      <c r="AH5" s="217"/>
      <c r="AI5" s="217"/>
      <c r="AJ5" s="217"/>
      <c r="AK5" s="236"/>
      <c r="AL5" s="59"/>
      <c r="AM5" s="59"/>
    </row>
    <row r="6" spans="1:61" s="3" customFormat="1" ht="15.5" hidden="1" customHeight="1" thickBot="1" x14ac:dyDescent="0.3">
      <c r="A6" s="209"/>
      <c r="B6" s="209"/>
      <c r="C6" s="393"/>
      <c r="D6" s="338" t="s">
        <v>7</v>
      </c>
      <c r="E6" s="338"/>
      <c r="F6" s="212"/>
      <c r="G6" s="219"/>
      <c r="H6" s="58"/>
      <c r="I6" s="221"/>
      <c r="J6" s="214"/>
      <c r="K6" s="221"/>
      <c r="L6" s="214"/>
      <c r="M6" s="222"/>
      <c r="N6" s="214"/>
      <c r="O6" s="216"/>
      <c r="P6" s="221"/>
      <c r="Q6" s="214"/>
      <c r="R6" s="221"/>
      <c r="S6" s="209"/>
      <c r="T6" s="221"/>
      <c r="U6" s="221"/>
      <c r="V6" s="233"/>
      <c r="W6" s="234"/>
      <c r="X6" s="219"/>
      <c r="Y6" s="235"/>
      <c r="Z6" s="219"/>
      <c r="AA6" s="219"/>
      <c r="AB6" s="224"/>
      <c r="AC6" s="219"/>
      <c r="AD6" s="224"/>
      <c r="AE6" s="219"/>
      <c r="AF6" s="224"/>
      <c r="AG6" s="219"/>
      <c r="AH6" s="219"/>
      <c r="AI6" s="219"/>
      <c r="AJ6" s="219"/>
      <c r="AK6" s="219"/>
      <c r="AL6" s="226"/>
      <c r="AM6" s="226"/>
    </row>
    <row r="7" spans="1:61" s="3" customFormat="1" ht="15.5" customHeight="1" thickBot="1" x14ac:dyDescent="0.3">
      <c r="A7" s="209"/>
      <c r="B7" s="209"/>
      <c r="C7" s="210"/>
      <c r="D7" s="211"/>
      <c r="E7" s="211"/>
      <c r="F7" s="218"/>
      <c r="G7" s="219"/>
      <c r="H7" s="58"/>
      <c r="I7" s="221"/>
      <c r="J7" s="214"/>
      <c r="K7" s="221"/>
      <c r="L7" s="214"/>
      <c r="M7" s="222"/>
      <c r="N7" s="214"/>
      <c r="O7" s="216"/>
      <c r="P7" s="221"/>
      <c r="Q7" s="214"/>
      <c r="R7" s="221"/>
      <c r="S7" s="209"/>
      <c r="T7" s="221"/>
      <c r="U7" s="221"/>
      <c r="V7" s="233"/>
      <c r="W7" s="234"/>
      <c r="X7" s="219"/>
      <c r="Y7" s="235"/>
      <c r="Z7" s="219"/>
      <c r="AA7" s="219"/>
      <c r="AB7" s="224"/>
      <c r="AC7" s="219"/>
      <c r="AD7" s="224"/>
      <c r="AE7" s="219"/>
      <c r="AF7" s="224"/>
      <c r="AG7" s="219"/>
      <c r="AH7" s="219"/>
      <c r="AI7" s="219"/>
      <c r="AJ7" s="219"/>
      <c r="AK7" s="219"/>
      <c r="AL7" s="226"/>
      <c r="AM7" s="226"/>
    </row>
    <row r="8" spans="1:61" s="3" customFormat="1" ht="15.5" customHeight="1" thickBot="1" x14ac:dyDescent="0.3">
      <c r="A8" s="209"/>
      <c r="B8" s="209"/>
      <c r="C8" s="210"/>
      <c r="D8" s="338" t="s">
        <v>8</v>
      </c>
      <c r="E8" s="390"/>
      <c r="F8" s="212" t="s">
        <v>9</v>
      </c>
      <c r="G8" s="337" t="s">
        <v>937</v>
      </c>
      <c r="H8" s="338"/>
      <c r="I8" s="250" t="s">
        <v>10</v>
      </c>
      <c r="J8" s="214"/>
      <c r="K8" s="221"/>
      <c r="L8" s="214"/>
      <c r="M8" s="222"/>
      <c r="N8" s="214"/>
      <c r="O8" s="216"/>
      <c r="P8" s="221"/>
      <c r="Q8" s="214"/>
      <c r="R8" s="221"/>
      <c r="S8" s="209"/>
      <c r="T8" s="221"/>
      <c r="U8" s="221"/>
      <c r="V8" s="233"/>
      <c r="W8" s="234"/>
      <c r="X8" s="219"/>
      <c r="Y8" s="235"/>
      <c r="Z8" s="219"/>
      <c r="AA8" s="219"/>
      <c r="AB8" s="224"/>
      <c r="AC8" s="219"/>
      <c r="AD8" s="224"/>
      <c r="AE8" s="219"/>
      <c r="AF8" s="224"/>
      <c r="AG8" s="219"/>
      <c r="AH8" s="219"/>
      <c r="AI8" s="219"/>
      <c r="AJ8" s="219"/>
      <c r="AK8" s="219"/>
      <c r="AL8" s="226"/>
      <c r="AM8" s="226"/>
    </row>
    <row r="9" spans="1:61" s="3" customFormat="1" ht="15.5" customHeight="1" x14ac:dyDescent="0.25">
      <c r="A9" s="209"/>
      <c r="B9" s="209"/>
      <c r="C9" s="223"/>
      <c r="D9" s="219"/>
      <c r="E9" s="219"/>
      <c r="F9" s="224"/>
      <c r="G9" s="219"/>
      <c r="H9" s="219"/>
      <c r="I9" s="58"/>
      <c r="J9" s="210"/>
      <c r="K9" s="225"/>
      <c r="L9" s="226"/>
      <c r="M9" s="227"/>
      <c r="N9" s="226"/>
      <c r="O9" s="228"/>
      <c r="P9" s="225"/>
      <c r="Q9" s="226"/>
      <c r="R9" s="225"/>
      <c r="S9" s="225"/>
      <c r="T9" s="225"/>
      <c r="U9" s="225"/>
      <c r="V9" s="226"/>
      <c r="W9" s="228"/>
      <c r="X9" s="219"/>
      <c r="Y9" s="235"/>
      <c r="Z9" s="219"/>
      <c r="AA9" s="219"/>
      <c r="AB9" s="224"/>
      <c r="AC9" s="219"/>
      <c r="AD9" s="224"/>
      <c r="AE9" s="219"/>
      <c r="AF9" s="226"/>
      <c r="AG9" s="225"/>
      <c r="AH9" s="225"/>
      <c r="AI9" s="225"/>
      <c r="AJ9" s="225"/>
      <c r="AK9" s="219"/>
      <c r="AL9" s="226"/>
      <c r="AM9" s="226"/>
    </row>
    <row r="10" spans="1:61" s="39" customFormat="1" ht="17" customHeight="1" x14ac:dyDescent="0.35">
      <c r="A10" s="57"/>
      <c r="B10" s="57"/>
      <c r="C10" s="229" t="s">
        <v>11</v>
      </c>
      <c r="D10" s="229"/>
      <c r="E10" s="229"/>
      <c r="F10" s="194">
        <v>46021</v>
      </c>
      <c r="G10" s="391" t="s">
        <v>12</v>
      </c>
      <c r="H10" s="391"/>
      <c r="I10" s="204">
        <v>16</v>
      </c>
      <c r="J10" s="59"/>
      <c r="K10" s="230"/>
      <c r="L10" s="226"/>
      <c r="M10" s="231"/>
      <c r="N10" s="226"/>
      <c r="O10" s="228"/>
      <c r="P10" s="230"/>
      <c r="Q10" s="226"/>
      <c r="R10" s="230"/>
      <c r="S10" s="225"/>
      <c r="T10" s="225"/>
      <c r="U10" s="226"/>
      <c r="V10" s="400"/>
      <c r="W10" s="400"/>
      <c r="X10" s="400"/>
      <c r="Y10" s="400"/>
      <c r="Z10" s="400"/>
      <c r="AA10" s="400"/>
      <c r="AB10" s="400"/>
      <c r="AC10" s="400"/>
      <c r="AD10" s="400"/>
      <c r="AE10" s="400"/>
      <c r="AF10" s="400"/>
      <c r="AG10" s="400"/>
      <c r="AH10" s="400"/>
      <c r="AI10" s="400"/>
      <c r="AJ10" s="400"/>
      <c r="AK10" s="226"/>
      <c r="AL10" s="226"/>
      <c r="AM10" s="226"/>
    </row>
    <row r="11" spans="1:61" s="3" customFormat="1" ht="15.5" customHeight="1" x14ac:dyDescent="0.25">
      <c r="A11" s="209"/>
      <c r="B11" s="209"/>
      <c r="C11" s="229"/>
      <c r="D11" s="232"/>
      <c r="E11" s="226"/>
      <c r="F11" s="226"/>
      <c r="G11" s="226"/>
      <c r="H11" s="226"/>
      <c r="I11" s="226"/>
      <c r="J11" s="226"/>
      <c r="K11" s="226"/>
      <c r="L11" s="226"/>
      <c r="M11" s="228"/>
      <c r="N11" s="226"/>
      <c r="O11" s="228"/>
      <c r="P11" s="226"/>
      <c r="Q11" s="226"/>
      <c r="R11" s="226"/>
      <c r="S11" s="226"/>
      <c r="T11" s="226"/>
      <c r="U11" s="226"/>
      <c r="V11" s="226"/>
      <c r="W11" s="228"/>
      <c r="X11" s="226"/>
      <c r="Y11" s="228"/>
      <c r="Z11" s="226"/>
      <c r="AA11" s="226"/>
      <c r="AB11" s="226"/>
      <c r="AC11" s="226"/>
      <c r="AD11" s="226"/>
      <c r="AE11" s="226"/>
      <c r="AF11" s="226"/>
      <c r="AG11" s="226"/>
      <c r="AH11" s="226"/>
      <c r="AI11" s="226"/>
      <c r="AJ11" s="226"/>
      <c r="AK11" s="226"/>
      <c r="AL11" s="226"/>
      <c r="AM11" s="226"/>
    </row>
    <row r="12" spans="1:61" ht="35.5" customHeight="1" x14ac:dyDescent="0.3">
      <c r="A12" s="392" t="s">
        <v>13</v>
      </c>
      <c r="B12" s="392"/>
      <c r="C12" s="392"/>
      <c r="D12" s="392"/>
      <c r="E12" s="392"/>
      <c r="F12" s="392"/>
      <c r="G12" s="392"/>
      <c r="H12" s="392"/>
      <c r="I12" s="392"/>
      <c r="J12" s="392"/>
      <c r="K12" s="392"/>
      <c r="L12" s="382" t="s">
        <v>14</v>
      </c>
      <c r="M12" s="382"/>
      <c r="N12" s="382"/>
      <c r="O12" s="382"/>
      <c r="P12" s="382"/>
      <c r="Q12" s="382"/>
      <c r="R12" s="383" t="s">
        <v>15</v>
      </c>
      <c r="S12" s="383"/>
      <c r="T12" s="383"/>
      <c r="U12" s="383"/>
      <c r="V12" s="383"/>
      <c r="W12" s="383"/>
      <c r="X12" s="383"/>
      <c r="Y12" s="383"/>
      <c r="Z12" s="383"/>
      <c r="AA12" s="383"/>
      <c r="AB12" s="383"/>
      <c r="AC12" s="383"/>
      <c r="AD12" s="383"/>
      <c r="AE12" s="383"/>
      <c r="AF12" s="402" t="s">
        <v>16</v>
      </c>
      <c r="AG12" s="402"/>
      <c r="AH12" s="402"/>
      <c r="AI12" s="402"/>
      <c r="AJ12" s="402"/>
      <c r="AK12" s="402"/>
      <c r="AL12" s="388" t="s">
        <v>17</v>
      </c>
      <c r="AM12" s="389" t="s">
        <v>18</v>
      </c>
      <c r="AN12" s="339" t="s">
        <v>19</v>
      </c>
      <c r="AO12" s="340"/>
      <c r="AP12" s="340"/>
      <c r="AQ12" s="340"/>
      <c r="AR12" s="340"/>
      <c r="AS12" s="340"/>
      <c r="AT12" s="340"/>
      <c r="AU12" s="340"/>
      <c r="AV12" s="340"/>
      <c r="AW12" s="340"/>
      <c r="AX12" s="340"/>
      <c r="AY12" s="340"/>
      <c r="AZ12" s="340"/>
      <c r="BA12" s="340"/>
      <c r="BB12" s="340"/>
      <c r="BC12" s="340"/>
      <c r="BD12" s="340"/>
      <c r="BE12" s="340"/>
      <c r="BF12" s="340"/>
      <c r="BG12" s="340"/>
      <c r="BH12" s="340"/>
      <c r="BI12" s="341" t="s">
        <v>20</v>
      </c>
    </row>
    <row r="13" spans="1:61" ht="23" customHeight="1" x14ac:dyDescent="0.3">
      <c r="A13" s="398" t="s">
        <v>23</v>
      </c>
      <c r="B13" s="398"/>
      <c r="C13" s="399" t="s">
        <v>24</v>
      </c>
      <c r="D13" s="376" t="s">
        <v>25</v>
      </c>
      <c r="E13" s="376" t="s">
        <v>26</v>
      </c>
      <c r="F13" s="376" t="s">
        <v>933</v>
      </c>
      <c r="G13" s="376" t="s">
        <v>27</v>
      </c>
      <c r="H13" s="377" t="s">
        <v>28</v>
      </c>
      <c r="I13" s="376" t="s">
        <v>29</v>
      </c>
      <c r="J13" s="376" t="s">
        <v>30</v>
      </c>
      <c r="K13" s="376" t="s">
        <v>31</v>
      </c>
      <c r="L13" s="379" t="s">
        <v>32</v>
      </c>
      <c r="M13" s="378" t="s">
        <v>33</v>
      </c>
      <c r="N13" s="379" t="s">
        <v>34</v>
      </c>
      <c r="O13" s="378" t="s">
        <v>35</v>
      </c>
      <c r="P13" s="379" t="s">
        <v>36</v>
      </c>
      <c r="Q13" s="380" t="s">
        <v>37</v>
      </c>
      <c r="R13" s="381" t="s">
        <v>38</v>
      </c>
      <c r="S13" s="401" t="s">
        <v>39</v>
      </c>
      <c r="T13" s="401"/>
      <c r="U13" s="381" t="s">
        <v>40</v>
      </c>
      <c r="V13" s="381" t="s">
        <v>41</v>
      </c>
      <c r="W13" s="381"/>
      <c r="X13" s="381" t="s">
        <v>42</v>
      </c>
      <c r="Y13" s="381"/>
      <c r="Z13" s="381" t="s">
        <v>43</v>
      </c>
      <c r="AA13" s="381"/>
      <c r="AB13" s="385" t="s">
        <v>44</v>
      </c>
      <c r="AC13" s="386"/>
      <c r="AD13" s="387"/>
      <c r="AE13" s="381" t="s">
        <v>45</v>
      </c>
      <c r="AF13" s="404" t="s">
        <v>32</v>
      </c>
      <c r="AG13" s="403" t="s">
        <v>33</v>
      </c>
      <c r="AH13" s="404" t="s">
        <v>34</v>
      </c>
      <c r="AI13" s="403" t="s">
        <v>35</v>
      </c>
      <c r="AJ13" s="405" t="s">
        <v>46</v>
      </c>
      <c r="AK13" s="406" t="s">
        <v>47</v>
      </c>
      <c r="AL13" s="388"/>
      <c r="AM13" s="389"/>
      <c r="AN13" s="342" t="s">
        <v>48</v>
      </c>
      <c r="AO13" s="340" t="s">
        <v>49</v>
      </c>
      <c r="AP13" s="340" t="s">
        <v>50</v>
      </c>
      <c r="AQ13" s="340"/>
      <c r="AR13" s="340"/>
      <c r="AS13" s="343" t="s">
        <v>51</v>
      </c>
      <c r="AT13" s="340"/>
      <c r="AU13" s="340"/>
      <c r="AV13" s="340" t="s">
        <v>52</v>
      </c>
      <c r="AW13" s="340"/>
      <c r="AX13" s="340"/>
      <c r="AY13" s="340" t="s">
        <v>53</v>
      </c>
      <c r="AZ13" s="340"/>
      <c r="BA13" s="340"/>
      <c r="BB13" s="340" t="s">
        <v>54</v>
      </c>
      <c r="BC13" s="340"/>
      <c r="BD13" s="340"/>
      <c r="BE13" s="340" t="s">
        <v>55</v>
      </c>
      <c r="BF13" s="340"/>
      <c r="BG13" s="340"/>
      <c r="BH13" s="340" t="s">
        <v>56</v>
      </c>
      <c r="BI13" s="341"/>
    </row>
    <row r="14" spans="1:61" s="36" customFormat="1" ht="23" customHeight="1" x14ac:dyDescent="0.35">
      <c r="A14" s="238" t="s">
        <v>57</v>
      </c>
      <c r="B14" s="238" t="s">
        <v>58</v>
      </c>
      <c r="C14" s="399"/>
      <c r="D14" s="376"/>
      <c r="E14" s="376"/>
      <c r="F14" s="376"/>
      <c r="G14" s="376"/>
      <c r="H14" s="377"/>
      <c r="I14" s="376"/>
      <c r="J14" s="376"/>
      <c r="K14" s="376"/>
      <c r="L14" s="379"/>
      <c r="M14" s="378"/>
      <c r="N14" s="379"/>
      <c r="O14" s="378"/>
      <c r="P14" s="379"/>
      <c r="Q14" s="380"/>
      <c r="R14" s="381"/>
      <c r="S14" s="239" t="s">
        <v>59</v>
      </c>
      <c r="T14" s="239" t="s">
        <v>60</v>
      </c>
      <c r="U14" s="381"/>
      <c r="V14" s="384" t="s">
        <v>61</v>
      </c>
      <c r="W14" s="384"/>
      <c r="X14" s="384" t="s">
        <v>62</v>
      </c>
      <c r="Y14" s="384"/>
      <c r="Z14" s="239" t="s">
        <v>63</v>
      </c>
      <c r="AA14" s="239" t="s">
        <v>64</v>
      </c>
      <c r="AB14" s="239" t="s">
        <v>65</v>
      </c>
      <c r="AC14" s="239" t="s">
        <v>66</v>
      </c>
      <c r="AD14" s="272" t="s">
        <v>67</v>
      </c>
      <c r="AE14" s="381"/>
      <c r="AF14" s="404"/>
      <c r="AG14" s="403"/>
      <c r="AH14" s="404"/>
      <c r="AI14" s="403"/>
      <c r="AJ14" s="405"/>
      <c r="AK14" s="406"/>
      <c r="AL14" s="388"/>
      <c r="AM14" s="389"/>
      <c r="AN14" s="342" t="s">
        <v>48</v>
      </c>
      <c r="AO14" s="340"/>
      <c r="AP14" s="249" t="s">
        <v>21</v>
      </c>
      <c r="AQ14" s="249" t="s">
        <v>22</v>
      </c>
      <c r="AR14" s="249" t="s">
        <v>68</v>
      </c>
      <c r="AS14" s="249" t="s">
        <v>21</v>
      </c>
      <c r="AT14" s="249" t="s">
        <v>22</v>
      </c>
      <c r="AU14" s="249" t="s">
        <v>68</v>
      </c>
      <c r="AV14" s="249" t="s">
        <v>21</v>
      </c>
      <c r="AW14" s="249" t="s">
        <v>22</v>
      </c>
      <c r="AX14" s="249" t="s">
        <v>68</v>
      </c>
      <c r="AY14" s="249" t="s">
        <v>21</v>
      </c>
      <c r="AZ14" s="249" t="s">
        <v>22</v>
      </c>
      <c r="BA14" s="249" t="s">
        <v>68</v>
      </c>
      <c r="BB14" s="249" t="s">
        <v>21</v>
      </c>
      <c r="BC14" s="249" t="s">
        <v>22</v>
      </c>
      <c r="BD14" s="249" t="s">
        <v>68</v>
      </c>
      <c r="BE14" s="249" t="s">
        <v>21</v>
      </c>
      <c r="BF14" s="249" t="s">
        <v>22</v>
      </c>
      <c r="BG14" s="249" t="s">
        <v>68</v>
      </c>
      <c r="BH14" s="340"/>
      <c r="BI14" s="341"/>
    </row>
    <row r="15" spans="1:61" ht="65" customHeight="1" x14ac:dyDescent="0.3">
      <c r="A15" s="349" t="s">
        <v>9</v>
      </c>
      <c r="B15" s="348"/>
      <c r="C15" s="350" t="s">
        <v>69</v>
      </c>
      <c r="D15" s="333" t="s">
        <v>70</v>
      </c>
      <c r="E15" s="333" t="s">
        <v>71</v>
      </c>
      <c r="F15" s="35" t="s">
        <v>72</v>
      </c>
      <c r="G15" s="198" t="s">
        <v>73</v>
      </c>
      <c r="H15" s="332" t="s">
        <v>74</v>
      </c>
      <c r="I15" s="375" t="s">
        <v>75</v>
      </c>
      <c r="J15" s="332" t="s">
        <v>76</v>
      </c>
      <c r="K15" s="332" t="s">
        <v>77</v>
      </c>
      <c r="L15" s="332" t="s">
        <v>78</v>
      </c>
      <c r="M15" s="334">
        <f>VLOOKUP(L15,'[2]Datos Validacion'!$C$6:$D$10,2,0)</f>
        <v>0.6</v>
      </c>
      <c r="N15" s="335" t="s">
        <v>79</v>
      </c>
      <c r="O15" s="336">
        <f>VLOOKUP(N15,'[2]Datos Validacion'!$E$6:$F$15,2,0)</f>
        <v>0.8</v>
      </c>
      <c r="P15" s="345" t="s">
        <v>80</v>
      </c>
      <c r="Q15" s="346" t="s">
        <v>81</v>
      </c>
      <c r="R15" s="197" t="s">
        <v>82</v>
      </c>
      <c r="S15" s="34" t="s">
        <v>83</v>
      </c>
      <c r="T15" s="196" t="s">
        <v>84</v>
      </c>
      <c r="U15" s="34" t="s">
        <v>85</v>
      </c>
      <c r="V15" s="34" t="s">
        <v>86</v>
      </c>
      <c r="W15" s="129">
        <f>VLOOKUP(V15,'[2]Datos Validacion'!$K$6:$L$8,2,0)</f>
        <v>0.25</v>
      </c>
      <c r="X15" s="196" t="s">
        <v>87</v>
      </c>
      <c r="Y15" s="129">
        <f>VLOOKUP(X15,'[2]Datos Validacion'!$M$6:$N$7,2,0)</f>
        <v>0.15</v>
      </c>
      <c r="Z15" s="34" t="s">
        <v>88</v>
      </c>
      <c r="AA15" s="353" t="s">
        <v>89</v>
      </c>
      <c r="AB15" s="34" t="s">
        <v>90</v>
      </c>
      <c r="AC15" s="263" t="s">
        <v>91</v>
      </c>
      <c r="AD15" s="261" t="s">
        <v>92</v>
      </c>
      <c r="AE15" s="270">
        <f t="shared" ref="AE15:AE24" si="0">+W15+Y15</f>
        <v>0.4</v>
      </c>
      <c r="AF15" s="43" t="str">
        <f t="shared" ref="AF15:AF48" si="1">IF(AG15&lt;=20%,"MUY BAJA",IF(AG15&lt;=40%,"BAJA",IF(AG15&lt;=60%,"MEDIA",IF(AG15&lt;=80%,"ALTA","MUY ALTA"))))</f>
        <v>BAJA</v>
      </c>
      <c r="AG15" s="43">
        <f>IF(OR(V15="prevenir",V15="detectar"),(M15-(M15*AE15)), M15)</f>
        <v>0.36</v>
      </c>
      <c r="AH15" s="347" t="str">
        <f>IF(AI15&lt;=20%,"LEVE",IF(AI15&lt;=40%,"MENOR",IF(AI15&lt;=60%,"MODERADO",IF(AI15&lt;=80%,"MAYOR","CATASTROFICO"))))</f>
        <v>MAYOR</v>
      </c>
      <c r="AI15" s="347">
        <f>IF(V15="corregir",(O15-(O15*AE15)), O15)</f>
        <v>0.8</v>
      </c>
      <c r="AJ15" s="346" t="s">
        <v>93</v>
      </c>
      <c r="AK15" s="332" t="s">
        <v>94</v>
      </c>
      <c r="AL15" s="361" t="s">
        <v>95</v>
      </c>
      <c r="AM15" s="344"/>
      <c r="AN15" s="319" t="s">
        <v>96</v>
      </c>
      <c r="AO15" s="319" t="s">
        <v>97</v>
      </c>
      <c r="AP15" s="316"/>
      <c r="AQ15" s="316" t="s">
        <v>9</v>
      </c>
      <c r="AR15" s="319" t="s">
        <v>98</v>
      </c>
      <c r="AS15" s="316" t="s">
        <v>9</v>
      </c>
      <c r="AT15" s="316"/>
      <c r="AU15" s="319" t="s">
        <v>99</v>
      </c>
      <c r="AV15" s="316" t="s">
        <v>9</v>
      </c>
      <c r="AW15" s="316"/>
      <c r="AX15" s="319" t="s">
        <v>100</v>
      </c>
      <c r="AY15" s="316" t="s">
        <v>9</v>
      </c>
      <c r="AZ15" s="316"/>
      <c r="BA15" s="319" t="s">
        <v>101</v>
      </c>
      <c r="BB15" s="316"/>
      <c r="BC15" s="316"/>
      <c r="BD15" s="319" t="s">
        <v>102</v>
      </c>
      <c r="BE15" s="316" t="s">
        <v>9</v>
      </c>
      <c r="BF15" s="316"/>
      <c r="BG15" s="319" t="s">
        <v>101</v>
      </c>
      <c r="BH15" s="316"/>
      <c r="BI15" s="634" t="s">
        <v>935</v>
      </c>
    </row>
    <row r="16" spans="1:61" ht="65" customHeight="1" x14ac:dyDescent="0.3">
      <c r="A16" s="349"/>
      <c r="B16" s="348"/>
      <c r="C16" s="350"/>
      <c r="D16" s="333"/>
      <c r="E16" s="333"/>
      <c r="F16" s="35" t="s">
        <v>72</v>
      </c>
      <c r="G16" s="198" t="s">
        <v>103</v>
      </c>
      <c r="H16" s="332"/>
      <c r="I16" s="375"/>
      <c r="J16" s="332"/>
      <c r="K16" s="332"/>
      <c r="L16" s="332"/>
      <c r="M16" s="334"/>
      <c r="N16" s="335"/>
      <c r="O16" s="336"/>
      <c r="P16" s="345"/>
      <c r="Q16" s="346"/>
      <c r="R16" s="197" t="s">
        <v>104</v>
      </c>
      <c r="S16" s="34" t="s">
        <v>83</v>
      </c>
      <c r="T16" s="196" t="s">
        <v>105</v>
      </c>
      <c r="U16" s="34" t="s">
        <v>85</v>
      </c>
      <c r="V16" s="34" t="s">
        <v>86</v>
      </c>
      <c r="W16" s="129">
        <f>VLOOKUP(V16,'[2]Datos Validacion'!$K$6:$L$8,2,0)</f>
        <v>0.25</v>
      </c>
      <c r="X16" s="196" t="s">
        <v>87</v>
      </c>
      <c r="Y16" s="129">
        <f>VLOOKUP(X16,'[2]Datos Validacion'!$M$6:$N$7,2,0)</f>
        <v>0.15</v>
      </c>
      <c r="Z16" s="34" t="s">
        <v>88</v>
      </c>
      <c r="AA16" s="353"/>
      <c r="AB16" s="34" t="s">
        <v>90</v>
      </c>
      <c r="AC16" s="263" t="s">
        <v>91</v>
      </c>
      <c r="AD16" s="261" t="s">
        <v>106</v>
      </c>
      <c r="AE16" s="270">
        <f t="shared" si="0"/>
        <v>0.4</v>
      </c>
      <c r="AF16" s="43" t="str">
        <f t="shared" si="1"/>
        <v>BAJA</v>
      </c>
      <c r="AG16" s="43">
        <f>+AG15-(AG15*AE16)</f>
        <v>0.216</v>
      </c>
      <c r="AH16" s="347"/>
      <c r="AI16" s="347"/>
      <c r="AJ16" s="346"/>
      <c r="AK16" s="332"/>
      <c r="AL16" s="361"/>
      <c r="AM16" s="344"/>
      <c r="AN16" s="317"/>
      <c r="AO16" s="320"/>
      <c r="AP16" s="317"/>
      <c r="AQ16" s="317"/>
      <c r="AR16" s="317"/>
      <c r="AS16" s="317"/>
      <c r="AT16" s="317"/>
      <c r="AU16" s="317"/>
      <c r="AV16" s="317"/>
      <c r="AW16" s="317"/>
      <c r="AX16" s="317"/>
      <c r="AY16" s="317"/>
      <c r="AZ16" s="317"/>
      <c r="BA16" s="317"/>
      <c r="BB16" s="317"/>
      <c r="BC16" s="317"/>
      <c r="BD16" s="317"/>
      <c r="BE16" s="317"/>
      <c r="BF16" s="317"/>
      <c r="BG16" s="317"/>
      <c r="BH16" s="317"/>
      <c r="BI16" s="633"/>
    </row>
    <row r="17" spans="1:61" ht="65" customHeight="1" x14ac:dyDescent="0.3">
      <c r="A17" s="349"/>
      <c r="B17" s="348"/>
      <c r="C17" s="350"/>
      <c r="D17" s="333"/>
      <c r="E17" s="333"/>
      <c r="F17" s="35" t="s">
        <v>72</v>
      </c>
      <c r="G17" s="123" t="s">
        <v>107</v>
      </c>
      <c r="H17" s="332"/>
      <c r="I17" s="375"/>
      <c r="J17" s="332"/>
      <c r="K17" s="332"/>
      <c r="L17" s="332"/>
      <c r="M17" s="334"/>
      <c r="N17" s="335"/>
      <c r="O17" s="336"/>
      <c r="P17" s="345"/>
      <c r="Q17" s="346"/>
      <c r="R17" s="197" t="s">
        <v>108</v>
      </c>
      <c r="S17" s="34" t="s">
        <v>83</v>
      </c>
      <c r="T17" s="196" t="s">
        <v>105</v>
      </c>
      <c r="U17" s="34" t="s">
        <v>85</v>
      </c>
      <c r="V17" s="34" t="s">
        <v>86</v>
      </c>
      <c r="W17" s="129">
        <f>VLOOKUP(V17,'[2]Datos Validacion'!$K$6:$L$8,2,0)</f>
        <v>0.25</v>
      </c>
      <c r="X17" s="196" t="s">
        <v>87</v>
      </c>
      <c r="Y17" s="129">
        <f>VLOOKUP(X17,'[2]Datos Validacion'!$M$6:$N$7,2,0)</f>
        <v>0.15</v>
      </c>
      <c r="Z17" s="34" t="s">
        <v>88</v>
      </c>
      <c r="AA17" s="198" t="s">
        <v>109</v>
      </c>
      <c r="AB17" s="34" t="s">
        <v>90</v>
      </c>
      <c r="AC17" s="263" t="s">
        <v>110</v>
      </c>
      <c r="AD17" s="261" t="s">
        <v>111</v>
      </c>
      <c r="AE17" s="270">
        <f t="shared" si="0"/>
        <v>0.4</v>
      </c>
      <c r="AF17" s="43" t="str">
        <f t="shared" si="1"/>
        <v>MUY BAJA</v>
      </c>
      <c r="AG17" s="200">
        <f>+AG16-(AG16*AE17)</f>
        <v>0.12959999999999999</v>
      </c>
      <c r="AH17" s="347"/>
      <c r="AI17" s="347"/>
      <c r="AJ17" s="346"/>
      <c r="AK17" s="332"/>
      <c r="AL17" s="361"/>
      <c r="AM17" s="344"/>
      <c r="AN17" s="318"/>
      <c r="AO17" s="321"/>
      <c r="AP17" s="318"/>
      <c r="AQ17" s="318"/>
      <c r="AR17" s="318"/>
      <c r="AS17" s="318"/>
      <c r="AT17" s="318"/>
      <c r="AU17" s="318"/>
      <c r="AV17" s="318"/>
      <c r="AW17" s="318"/>
      <c r="AX17" s="318"/>
      <c r="AY17" s="318"/>
      <c r="AZ17" s="318"/>
      <c r="BA17" s="318"/>
      <c r="BB17" s="318"/>
      <c r="BC17" s="318"/>
      <c r="BD17" s="318"/>
      <c r="BE17" s="318"/>
      <c r="BF17" s="318"/>
      <c r="BG17" s="318"/>
      <c r="BH17" s="318"/>
      <c r="BI17" s="633"/>
    </row>
    <row r="18" spans="1:61" ht="43.5" customHeight="1" x14ac:dyDescent="0.3">
      <c r="A18" s="349" t="s">
        <v>9</v>
      </c>
      <c r="B18" s="348"/>
      <c r="C18" s="350" t="s">
        <v>112</v>
      </c>
      <c r="D18" s="332" t="s">
        <v>113</v>
      </c>
      <c r="E18" s="332" t="s">
        <v>114</v>
      </c>
      <c r="F18" s="332" t="s">
        <v>72</v>
      </c>
      <c r="G18" s="353" t="s">
        <v>115</v>
      </c>
      <c r="H18" s="332" t="s">
        <v>116</v>
      </c>
      <c r="I18" s="351" t="s">
        <v>117</v>
      </c>
      <c r="J18" s="332" t="s">
        <v>76</v>
      </c>
      <c r="K18" s="332" t="s">
        <v>118</v>
      </c>
      <c r="L18" s="332" t="s">
        <v>119</v>
      </c>
      <c r="M18" s="334">
        <f>VLOOKUP(L18,'[2]Datos Validacion'!$C$6:$D$10,2,0)</f>
        <v>0.4</v>
      </c>
      <c r="N18" s="335" t="s">
        <v>79</v>
      </c>
      <c r="O18" s="336">
        <f>VLOOKUP(N18,'[2]Datos Validacion'!$E$6:$F$15,2,0)</f>
        <v>0.8</v>
      </c>
      <c r="P18" s="345" t="s">
        <v>80</v>
      </c>
      <c r="Q18" s="346" t="s">
        <v>93</v>
      </c>
      <c r="R18" s="197" t="s">
        <v>120</v>
      </c>
      <c r="S18" s="34" t="s">
        <v>83</v>
      </c>
      <c r="T18" s="196" t="s">
        <v>121</v>
      </c>
      <c r="U18" s="34" t="s">
        <v>85</v>
      </c>
      <c r="V18" s="34" t="s">
        <v>86</v>
      </c>
      <c r="W18" s="129">
        <f>VLOOKUP(V18,'[2]Datos Validacion'!$K$6:$L$8,2,0)</f>
        <v>0.25</v>
      </c>
      <c r="X18" s="196" t="s">
        <v>87</v>
      </c>
      <c r="Y18" s="129">
        <f>VLOOKUP(X18,'[2]Datos Validacion'!$M$6:$N$7,2,0)</f>
        <v>0.15</v>
      </c>
      <c r="Z18" s="34" t="s">
        <v>88</v>
      </c>
      <c r="AA18" s="198" t="s">
        <v>122</v>
      </c>
      <c r="AB18" s="34" t="s">
        <v>90</v>
      </c>
      <c r="AC18" s="264" t="s">
        <v>123</v>
      </c>
      <c r="AD18" s="261" t="s">
        <v>92</v>
      </c>
      <c r="AE18" s="270">
        <f t="shared" si="0"/>
        <v>0.4</v>
      </c>
      <c r="AF18" s="43" t="str">
        <f t="shared" si="1"/>
        <v>BAJA</v>
      </c>
      <c r="AG18" s="43">
        <f>IF(OR(V18="prevenir",V18="detectar"),(M18-(M18*AE18)), M18)</f>
        <v>0.24</v>
      </c>
      <c r="AH18" s="347" t="str">
        <f>IF(AI18&lt;=20%,"LEVE",IF(AI18&lt;=40%,"MENOR",IF(AI18&lt;=60%,"MODERADO",IF(AI18&lt;=80%,"MAYOR","CATASTROFICO"))))</f>
        <v>MAYOR</v>
      </c>
      <c r="AI18" s="347">
        <f>IF(V18="corregir",(O18-(O18*AE18)), O18)</f>
        <v>0.8</v>
      </c>
      <c r="AJ18" s="346" t="s">
        <v>93</v>
      </c>
      <c r="AK18" s="332" t="s">
        <v>94</v>
      </c>
      <c r="AL18" s="361" t="s">
        <v>124</v>
      </c>
      <c r="AM18" s="344"/>
      <c r="AN18" s="319" t="s">
        <v>96</v>
      </c>
      <c r="AO18" s="319" t="s">
        <v>125</v>
      </c>
      <c r="AP18" s="316"/>
      <c r="AQ18" s="316" t="s">
        <v>9</v>
      </c>
      <c r="AR18" s="331" t="s">
        <v>126</v>
      </c>
      <c r="AS18" s="316" t="s">
        <v>9</v>
      </c>
      <c r="AT18" s="316"/>
      <c r="AU18" s="331" t="s">
        <v>127</v>
      </c>
      <c r="AV18" s="316" t="s">
        <v>9</v>
      </c>
      <c r="AW18" s="316"/>
      <c r="AX18" s="331" t="s">
        <v>127</v>
      </c>
      <c r="AY18" s="316"/>
      <c r="AZ18" s="316" t="s">
        <v>9</v>
      </c>
      <c r="BA18" s="319" t="s">
        <v>128</v>
      </c>
      <c r="BB18" s="316" t="s">
        <v>129</v>
      </c>
      <c r="BC18" s="316"/>
      <c r="BD18" s="316" t="s">
        <v>130</v>
      </c>
      <c r="BE18" s="316"/>
      <c r="BF18" s="316" t="s">
        <v>129</v>
      </c>
      <c r="BG18" s="319" t="s">
        <v>128</v>
      </c>
      <c r="BH18" s="316"/>
      <c r="BI18" s="634" t="s">
        <v>936</v>
      </c>
    </row>
    <row r="19" spans="1:61" ht="43.5" customHeight="1" x14ac:dyDescent="0.3">
      <c r="A19" s="349"/>
      <c r="B19" s="348"/>
      <c r="C19" s="350"/>
      <c r="D19" s="332"/>
      <c r="E19" s="332"/>
      <c r="F19" s="332"/>
      <c r="G19" s="353"/>
      <c r="H19" s="332"/>
      <c r="I19" s="351"/>
      <c r="J19" s="332"/>
      <c r="K19" s="332"/>
      <c r="L19" s="332"/>
      <c r="M19" s="334"/>
      <c r="N19" s="335"/>
      <c r="O19" s="336"/>
      <c r="P19" s="345"/>
      <c r="Q19" s="346"/>
      <c r="R19" s="197" t="s">
        <v>131</v>
      </c>
      <c r="S19" s="34" t="s">
        <v>83</v>
      </c>
      <c r="T19" s="196" t="s">
        <v>132</v>
      </c>
      <c r="U19" s="34" t="s">
        <v>85</v>
      </c>
      <c r="V19" s="34" t="s">
        <v>86</v>
      </c>
      <c r="W19" s="129">
        <f>VLOOKUP(V19,'[2]Datos Validacion'!$K$6:$L$8,2,0)</f>
        <v>0.25</v>
      </c>
      <c r="X19" s="196" t="s">
        <v>87</v>
      </c>
      <c r="Y19" s="129">
        <f>VLOOKUP(X19,'[2]Datos Validacion'!$M$6:$N$7,2,0)</f>
        <v>0.15</v>
      </c>
      <c r="Z19" s="34" t="s">
        <v>88</v>
      </c>
      <c r="AA19" s="198" t="s">
        <v>122</v>
      </c>
      <c r="AB19" s="34" t="s">
        <v>90</v>
      </c>
      <c r="AC19" s="265" t="s">
        <v>133</v>
      </c>
      <c r="AD19" s="261" t="s">
        <v>106</v>
      </c>
      <c r="AE19" s="270">
        <f t="shared" si="0"/>
        <v>0.4</v>
      </c>
      <c r="AF19" s="43" t="str">
        <f t="shared" si="1"/>
        <v>MUY BAJA</v>
      </c>
      <c r="AG19" s="43">
        <f>+AG18-(AG18*AE19)</f>
        <v>0.14399999999999999</v>
      </c>
      <c r="AH19" s="347"/>
      <c r="AI19" s="347"/>
      <c r="AJ19" s="346"/>
      <c r="AK19" s="332"/>
      <c r="AL19" s="374"/>
      <c r="AM19" s="344"/>
      <c r="AN19" s="317"/>
      <c r="AO19" s="317"/>
      <c r="AP19" s="317"/>
      <c r="AQ19" s="317"/>
      <c r="AR19" s="320"/>
      <c r="AS19" s="317"/>
      <c r="AT19" s="317"/>
      <c r="AU19" s="320"/>
      <c r="AV19" s="317"/>
      <c r="AW19" s="317"/>
      <c r="AX19" s="320"/>
      <c r="AY19" s="317"/>
      <c r="AZ19" s="317"/>
      <c r="BA19" s="320"/>
      <c r="BB19" s="317"/>
      <c r="BC19" s="317"/>
      <c r="BD19" s="317"/>
      <c r="BE19" s="317"/>
      <c r="BF19" s="317"/>
      <c r="BG19" s="320"/>
      <c r="BH19" s="317"/>
      <c r="BI19" s="633"/>
    </row>
    <row r="20" spans="1:61" ht="43.5" customHeight="1" x14ac:dyDescent="0.3">
      <c r="A20" s="349"/>
      <c r="B20" s="348"/>
      <c r="C20" s="350"/>
      <c r="D20" s="332"/>
      <c r="E20" s="332"/>
      <c r="F20" s="332"/>
      <c r="G20" s="353"/>
      <c r="H20" s="332"/>
      <c r="I20" s="351"/>
      <c r="J20" s="332"/>
      <c r="K20" s="332"/>
      <c r="L20" s="332"/>
      <c r="M20" s="334"/>
      <c r="N20" s="335"/>
      <c r="O20" s="336"/>
      <c r="P20" s="345"/>
      <c r="Q20" s="346"/>
      <c r="R20" s="197" t="s">
        <v>134</v>
      </c>
      <c r="S20" s="34" t="s">
        <v>83</v>
      </c>
      <c r="T20" s="196" t="s">
        <v>135</v>
      </c>
      <c r="U20" s="34" t="s">
        <v>85</v>
      </c>
      <c r="V20" s="34" t="s">
        <v>86</v>
      </c>
      <c r="W20" s="129">
        <f>VLOOKUP(V20,'[2]Datos Validacion'!$K$6:$L$8,2,0)</f>
        <v>0.25</v>
      </c>
      <c r="X20" s="196" t="s">
        <v>87</v>
      </c>
      <c r="Y20" s="129">
        <f>VLOOKUP(X20,'[2]Datos Validacion'!$M$6:$N$7,2,0)</f>
        <v>0.15</v>
      </c>
      <c r="Z20" s="34" t="s">
        <v>88</v>
      </c>
      <c r="AA20" s="198" t="s">
        <v>136</v>
      </c>
      <c r="AB20" s="34" t="s">
        <v>90</v>
      </c>
      <c r="AC20" s="264" t="s">
        <v>137</v>
      </c>
      <c r="AD20" s="261" t="s">
        <v>111</v>
      </c>
      <c r="AE20" s="270">
        <f t="shared" si="0"/>
        <v>0.4</v>
      </c>
      <c r="AF20" s="43" t="str">
        <f t="shared" si="1"/>
        <v>MUY BAJA</v>
      </c>
      <c r="AG20" s="43">
        <f>+AG19-(AG19*AE20)</f>
        <v>8.6399999999999991E-2</v>
      </c>
      <c r="AH20" s="347"/>
      <c r="AI20" s="347"/>
      <c r="AJ20" s="346"/>
      <c r="AK20" s="332"/>
      <c r="AL20" s="374"/>
      <c r="AM20" s="344"/>
      <c r="AN20" s="317"/>
      <c r="AO20" s="317"/>
      <c r="AP20" s="317"/>
      <c r="AQ20" s="317"/>
      <c r="AR20" s="320"/>
      <c r="AS20" s="317"/>
      <c r="AT20" s="317"/>
      <c r="AU20" s="320"/>
      <c r="AV20" s="317"/>
      <c r="AW20" s="317"/>
      <c r="AX20" s="320"/>
      <c r="AY20" s="317"/>
      <c r="AZ20" s="317"/>
      <c r="BA20" s="320"/>
      <c r="BB20" s="317"/>
      <c r="BC20" s="317"/>
      <c r="BD20" s="317"/>
      <c r="BE20" s="317"/>
      <c r="BF20" s="317"/>
      <c r="BG20" s="320"/>
      <c r="BH20" s="317"/>
      <c r="BI20" s="633"/>
    </row>
    <row r="21" spans="1:61" ht="43.5" customHeight="1" x14ac:dyDescent="0.3">
      <c r="A21" s="349"/>
      <c r="B21" s="348"/>
      <c r="C21" s="350"/>
      <c r="D21" s="332"/>
      <c r="E21" s="332"/>
      <c r="F21" s="332" t="s">
        <v>72</v>
      </c>
      <c r="G21" s="353" t="s">
        <v>138</v>
      </c>
      <c r="H21" s="332"/>
      <c r="I21" s="351"/>
      <c r="J21" s="332"/>
      <c r="K21" s="332"/>
      <c r="L21" s="332"/>
      <c r="M21" s="334"/>
      <c r="N21" s="335"/>
      <c r="O21" s="336"/>
      <c r="P21" s="345"/>
      <c r="Q21" s="346"/>
      <c r="R21" s="197" t="s">
        <v>139</v>
      </c>
      <c r="S21" s="34" t="s">
        <v>83</v>
      </c>
      <c r="T21" s="196" t="s">
        <v>140</v>
      </c>
      <c r="U21" s="34" t="s">
        <v>85</v>
      </c>
      <c r="V21" s="34" t="s">
        <v>86</v>
      </c>
      <c r="W21" s="129">
        <f>VLOOKUP(V21,'[2]Datos Validacion'!$K$6:$L$8,2,0)</f>
        <v>0.25</v>
      </c>
      <c r="X21" s="196" t="s">
        <v>87</v>
      </c>
      <c r="Y21" s="129">
        <f>VLOOKUP(X21,'[2]Datos Validacion'!$M$6:$N$7,2,0)</f>
        <v>0.15</v>
      </c>
      <c r="Z21" s="34" t="s">
        <v>88</v>
      </c>
      <c r="AA21" s="198" t="s">
        <v>122</v>
      </c>
      <c r="AB21" s="34" t="s">
        <v>90</v>
      </c>
      <c r="AC21" s="265" t="s">
        <v>141</v>
      </c>
      <c r="AD21" s="261" t="s">
        <v>142</v>
      </c>
      <c r="AE21" s="270">
        <f t="shared" si="0"/>
        <v>0.4</v>
      </c>
      <c r="AF21" s="43" t="str">
        <f t="shared" si="1"/>
        <v>MUY BAJA</v>
      </c>
      <c r="AG21" s="43">
        <f>+AG20-(AG20*AE21)</f>
        <v>5.183999999999999E-2</v>
      </c>
      <c r="AH21" s="347"/>
      <c r="AI21" s="347"/>
      <c r="AJ21" s="346"/>
      <c r="AK21" s="332"/>
      <c r="AL21" s="374"/>
      <c r="AM21" s="344"/>
      <c r="AN21" s="317"/>
      <c r="AO21" s="317"/>
      <c r="AP21" s="317"/>
      <c r="AQ21" s="317"/>
      <c r="AR21" s="320"/>
      <c r="AS21" s="317"/>
      <c r="AT21" s="317"/>
      <c r="AU21" s="320"/>
      <c r="AV21" s="317"/>
      <c r="AW21" s="317"/>
      <c r="AX21" s="320"/>
      <c r="AY21" s="317"/>
      <c r="AZ21" s="317"/>
      <c r="BA21" s="320"/>
      <c r="BB21" s="317"/>
      <c r="BC21" s="317"/>
      <c r="BD21" s="317"/>
      <c r="BE21" s="317"/>
      <c r="BF21" s="317"/>
      <c r="BG21" s="320"/>
      <c r="BH21" s="317"/>
      <c r="BI21" s="633"/>
    </row>
    <row r="22" spans="1:61" ht="43.5" customHeight="1" x14ac:dyDescent="0.3">
      <c r="A22" s="349"/>
      <c r="B22" s="348"/>
      <c r="C22" s="350"/>
      <c r="D22" s="332"/>
      <c r="E22" s="332"/>
      <c r="F22" s="332"/>
      <c r="G22" s="353"/>
      <c r="H22" s="332"/>
      <c r="I22" s="351"/>
      <c r="J22" s="332"/>
      <c r="K22" s="332"/>
      <c r="L22" s="332"/>
      <c r="M22" s="334"/>
      <c r="N22" s="335"/>
      <c r="O22" s="336"/>
      <c r="P22" s="345"/>
      <c r="Q22" s="346"/>
      <c r="R22" s="197" t="s">
        <v>143</v>
      </c>
      <c r="S22" s="34" t="s">
        <v>83</v>
      </c>
      <c r="T22" s="196" t="s">
        <v>135</v>
      </c>
      <c r="U22" s="34" t="s">
        <v>85</v>
      </c>
      <c r="V22" s="34" t="s">
        <v>86</v>
      </c>
      <c r="W22" s="129">
        <f>VLOOKUP(V22,'[2]Datos Validacion'!$K$6:$L$8,2,0)</f>
        <v>0.25</v>
      </c>
      <c r="X22" s="196" t="s">
        <v>87</v>
      </c>
      <c r="Y22" s="129">
        <f>VLOOKUP(X22,'[2]Datos Validacion'!$M$6:$N$7,2,0)</f>
        <v>0.15</v>
      </c>
      <c r="Z22" s="34" t="s">
        <v>88</v>
      </c>
      <c r="AA22" s="198" t="s">
        <v>122</v>
      </c>
      <c r="AB22" s="34" t="s">
        <v>90</v>
      </c>
      <c r="AC22" s="265" t="s">
        <v>144</v>
      </c>
      <c r="AD22" s="261" t="s">
        <v>145</v>
      </c>
      <c r="AE22" s="270">
        <f t="shared" si="0"/>
        <v>0.4</v>
      </c>
      <c r="AF22" s="43" t="str">
        <f t="shared" si="1"/>
        <v>MUY BAJA</v>
      </c>
      <c r="AG22" s="43">
        <f>+AG21-(AG21*AE22)</f>
        <v>3.1103999999999993E-2</v>
      </c>
      <c r="AH22" s="347"/>
      <c r="AI22" s="347"/>
      <c r="AJ22" s="346"/>
      <c r="AK22" s="332"/>
      <c r="AL22" s="374"/>
      <c r="AM22" s="344"/>
      <c r="AN22" s="317"/>
      <c r="AO22" s="317"/>
      <c r="AP22" s="317"/>
      <c r="AQ22" s="317"/>
      <c r="AR22" s="320"/>
      <c r="AS22" s="317"/>
      <c r="AT22" s="317"/>
      <c r="AU22" s="320"/>
      <c r="AV22" s="317"/>
      <c r="AW22" s="317"/>
      <c r="AX22" s="320"/>
      <c r="AY22" s="317"/>
      <c r="AZ22" s="317"/>
      <c r="BA22" s="320"/>
      <c r="BB22" s="317"/>
      <c r="BC22" s="317"/>
      <c r="BD22" s="317"/>
      <c r="BE22" s="317"/>
      <c r="BF22" s="317"/>
      <c r="BG22" s="320"/>
      <c r="BH22" s="317"/>
      <c r="BI22" s="633"/>
    </row>
    <row r="23" spans="1:61" ht="43.5" customHeight="1" x14ac:dyDescent="0.3">
      <c r="A23" s="349"/>
      <c r="B23" s="348"/>
      <c r="C23" s="350"/>
      <c r="D23" s="332"/>
      <c r="E23" s="332"/>
      <c r="F23" s="332"/>
      <c r="G23" s="353"/>
      <c r="H23" s="332"/>
      <c r="I23" s="351"/>
      <c r="J23" s="332"/>
      <c r="K23" s="332"/>
      <c r="L23" s="332"/>
      <c r="M23" s="334"/>
      <c r="N23" s="335"/>
      <c r="O23" s="336"/>
      <c r="P23" s="345"/>
      <c r="Q23" s="346"/>
      <c r="R23" s="197" t="s">
        <v>146</v>
      </c>
      <c r="S23" s="34" t="s">
        <v>83</v>
      </c>
      <c r="T23" s="196" t="s">
        <v>135</v>
      </c>
      <c r="U23" s="34" t="s">
        <v>85</v>
      </c>
      <c r="V23" s="34" t="s">
        <v>86</v>
      </c>
      <c r="W23" s="129">
        <f>VLOOKUP(V23,'[2]Datos Validacion'!$K$6:$L$8,2,0)</f>
        <v>0.25</v>
      </c>
      <c r="X23" s="196" t="s">
        <v>87</v>
      </c>
      <c r="Y23" s="129">
        <f>VLOOKUP(X23,'[2]Datos Validacion'!$M$6:$N$7,2,0)</f>
        <v>0.15</v>
      </c>
      <c r="Z23" s="34" t="s">
        <v>88</v>
      </c>
      <c r="AA23" s="198" t="s">
        <v>122</v>
      </c>
      <c r="AB23" s="34" t="s">
        <v>90</v>
      </c>
      <c r="AC23" s="265" t="s">
        <v>144</v>
      </c>
      <c r="AD23" s="261" t="s">
        <v>147</v>
      </c>
      <c r="AE23" s="270">
        <f t="shared" si="0"/>
        <v>0.4</v>
      </c>
      <c r="AF23" s="43" t="str">
        <f t="shared" si="1"/>
        <v>MUY BAJA</v>
      </c>
      <c r="AG23" s="200">
        <f>+AG22-(AG22*AE23)</f>
        <v>1.8662399999999996E-2</v>
      </c>
      <c r="AH23" s="347"/>
      <c r="AI23" s="347"/>
      <c r="AJ23" s="346"/>
      <c r="AK23" s="332"/>
      <c r="AL23" s="374"/>
      <c r="AM23" s="344"/>
      <c r="AN23" s="318"/>
      <c r="AO23" s="318"/>
      <c r="AP23" s="318"/>
      <c r="AQ23" s="318"/>
      <c r="AR23" s="321"/>
      <c r="AS23" s="318"/>
      <c r="AT23" s="318"/>
      <c r="AU23" s="321"/>
      <c r="AV23" s="318"/>
      <c r="AW23" s="318"/>
      <c r="AX23" s="321"/>
      <c r="AY23" s="318"/>
      <c r="AZ23" s="318"/>
      <c r="BA23" s="321"/>
      <c r="BB23" s="318"/>
      <c r="BC23" s="318"/>
      <c r="BD23" s="318"/>
      <c r="BE23" s="318"/>
      <c r="BF23" s="318"/>
      <c r="BG23" s="321"/>
      <c r="BH23" s="318"/>
      <c r="BI23" s="633"/>
    </row>
    <row r="24" spans="1:61" ht="44" customHeight="1" x14ac:dyDescent="0.3">
      <c r="A24" s="349" t="s">
        <v>9</v>
      </c>
      <c r="B24" s="348"/>
      <c r="C24" s="350" t="s">
        <v>112</v>
      </c>
      <c r="D24" s="361" t="s">
        <v>148</v>
      </c>
      <c r="E24" s="361" t="s">
        <v>149</v>
      </c>
      <c r="F24" s="35" t="s">
        <v>72</v>
      </c>
      <c r="G24" s="198" t="s">
        <v>150</v>
      </c>
      <c r="H24" s="332" t="s">
        <v>151</v>
      </c>
      <c r="I24" s="351" t="s">
        <v>152</v>
      </c>
      <c r="J24" s="332" t="s">
        <v>76</v>
      </c>
      <c r="K24" s="332" t="s">
        <v>153</v>
      </c>
      <c r="L24" s="332" t="s">
        <v>154</v>
      </c>
      <c r="M24" s="334">
        <f>VLOOKUP(L24,'[2]Datos Validacion'!$C$6:$D$10,2,0)</f>
        <v>0.2</v>
      </c>
      <c r="N24" s="335" t="s">
        <v>155</v>
      </c>
      <c r="O24" s="336">
        <f>VLOOKUP(N24,'[2]Datos Validacion'!$E$6:$F$15,2,0)</f>
        <v>0.6</v>
      </c>
      <c r="P24" s="345" t="s">
        <v>156</v>
      </c>
      <c r="Q24" s="346" t="s">
        <v>157</v>
      </c>
      <c r="R24" s="359" t="s">
        <v>158</v>
      </c>
      <c r="S24" s="348" t="s">
        <v>83</v>
      </c>
      <c r="T24" s="333" t="s">
        <v>159</v>
      </c>
      <c r="U24" s="348" t="s">
        <v>85</v>
      </c>
      <c r="V24" s="348" t="s">
        <v>86</v>
      </c>
      <c r="W24" s="334">
        <f>VLOOKUP(V24,'[2]Datos Validacion'!$K$6:$L$8,2,0)</f>
        <v>0.25</v>
      </c>
      <c r="X24" s="333" t="s">
        <v>87</v>
      </c>
      <c r="Y24" s="334">
        <f>VLOOKUP(X24,'[2]Datos Validacion'!$M$6:$N$7,2,0)</f>
        <v>0.15</v>
      </c>
      <c r="Z24" s="348" t="s">
        <v>88</v>
      </c>
      <c r="AA24" s="353" t="s">
        <v>160</v>
      </c>
      <c r="AB24" s="348" t="s">
        <v>90</v>
      </c>
      <c r="AC24" s="354" t="s">
        <v>161</v>
      </c>
      <c r="AD24" s="322" t="s">
        <v>92</v>
      </c>
      <c r="AE24" s="352">
        <f t="shared" si="0"/>
        <v>0.4</v>
      </c>
      <c r="AF24" s="347" t="str">
        <f t="shared" si="1"/>
        <v>MUY BAJA</v>
      </c>
      <c r="AG24" s="347">
        <f>IF(OR(V24="prevenir",V24="detectar"),(M24-(M24*AE24)), M24)</f>
        <v>0.12</v>
      </c>
      <c r="AH24" s="347" t="str">
        <f>IF(AI24&lt;=20%,"LEVE",IF(AI24&lt;=40%,"MENOR",IF(AI24&lt;=60%,"MODERADO",IF(AI24&lt;=80%,"MAYOR","CATASTROFICO"))))</f>
        <v>MODERADO</v>
      </c>
      <c r="AI24" s="347">
        <f>IF(V24="corregir",(O24-(O24*AE24)), O24)</f>
        <v>0.6</v>
      </c>
      <c r="AJ24" s="346" t="s">
        <v>157</v>
      </c>
      <c r="AK24" s="332" t="s">
        <v>94</v>
      </c>
      <c r="AL24" s="344"/>
      <c r="AM24" s="373"/>
      <c r="AN24" s="319" t="s">
        <v>96</v>
      </c>
      <c r="AO24" s="316" t="s">
        <v>162</v>
      </c>
      <c r="AP24" s="316"/>
      <c r="AQ24" s="316" t="s">
        <v>129</v>
      </c>
      <c r="AR24" s="319" t="s">
        <v>163</v>
      </c>
      <c r="AS24" s="316"/>
      <c r="AT24" s="316" t="s">
        <v>129</v>
      </c>
      <c r="AU24" s="319" t="s">
        <v>164</v>
      </c>
      <c r="AV24" s="316" t="s">
        <v>129</v>
      </c>
      <c r="AW24" s="316"/>
      <c r="AX24" s="319" t="s">
        <v>165</v>
      </c>
      <c r="AY24" s="316" t="s">
        <v>129</v>
      </c>
      <c r="AZ24" s="316"/>
      <c r="BA24" s="319" t="s">
        <v>166</v>
      </c>
      <c r="BB24" s="316" t="s">
        <v>129</v>
      </c>
      <c r="BC24" s="316"/>
      <c r="BD24" s="319" t="s">
        <v>167</v>
      </c>
      <c r="BE24" s="316" t="s">
        <v>129</v>
      </c>
      <c r="BF24" s="316"/>
      <c r="BG24" s="319" t="s">
        <v>168</v>
      </c>
      <c r="BH24" s="319" t="s">
        <v>934</v>
      </c>
      <c r="BI24" s="634" t="s">
        <v>286</v>
      </c>
    </row>
    <row r="25" spans="1:61" ht="49" customHeight="1" x14ac:dyDescent="0.3">
      <c r="A25" s="349"/>
      <c r="B25" s="348"/>
      <c r="C25" s="350"/>
      <c r="D25" s="361"/>
      <c r="E25" s="361"/>
      <c r="F25" s="35" t="s">
        <v>72</v>
      </c>
      <c r="G25" s="198" t="s">
        <v>169</v>
      </c>
      <c r="H25" s="332"/>
      <c r="I25" s="351"/>
      <c r="J25" s="332"/>
      <c r="K25" s="332"/>
      <c r="L25" s="332"/>
      <c r="M25" s="334"/>
      <c r="N25" s="335"/>
      <c r="O25" s="336"/>
      <c r="P25" s="345"/>
      <c r="Q25" s="346"/>
      <c r="R25" s="359"/>
      <c r="S25" s="348"/>
      <c r="T25" s="333"/>
      <c r="U25" s="348"/>
      <c r="V25" s="348"/>
      <c r="W25" s="334"/>
      <c r="X25" s="333"/>
      <c r="Y25" s="334"/>
      <c r="Z25" s="348"/>
      <c r="AA25" s="353"/>
      <c r="AB25" s="348"/>
      <c r="AC25" s="354"/>
      <c r="AD25" s="323"/>
      <c r="AE25" s="352"/>
      <c r="AF25" s="347"/>
      <c r="AG25" s="347"/>
      <c r="AH25" s="347"/>
      <c r="AI25" s="347"/>
      <c r="AJ25" s="346"/>
      <c r="AK25" s="332"/>
      <c r="AL25" s="344"/>
      <c r="AM25" s="373"/>
      <c r="AN25" s="317"/>
      <c r="AO25" s="317"/>
      <c r="AP25" s="317"/>
      <c r="AQ25" s="317"/>
      <c r="AR25" s="320"/>
      <c r="AS25" s="317"/>
      <c r="AT25" s="317"/>
      <c r="AU25" s="320"/>
      <c r="AV25" s="317"/>
      <c r="AW25" s="317"/>
      <c r="AX25" s="320"/>
      <c r="AY25" s="317"/>
      <c r="AZ25" s="317"/>
      <c r="BA25" s="320"/>
      <c r="BB25" s="317"/>
      <c r="BC25" s="317"/>
      <c r="BD25" s="320"/>
      <c r="BE25" s="317"/>
      <c r="BF25" s="317"/>
      <c r="BG25" s="320"/>
      <c r="BH25" s="320"/>
      <c r="BI25" s="356"/>
    </row>
    <row r="26" spans="1:61" ht="54" customHeight="1" x14ac:dyDescent="0.3">
      <c r="A26" s="349"/>
      <c r="B26" s="348"/>
      <c r="C26" s="350"/>
      <c r="D26" s="361"/>
      <c r="E26" s="361"/>
      <c r="F26" s="35" t="s">
        <v>72</v>
      </c>
      <c r="G26" s="198" t="s">
        <v>170</v>
      </c>
      <c r="H26" s="332"/>
      <c r="I26" s="351"/>
      <c r="J26" s="332"/>
      <c r="K26" s="332"/>
      <c r="L26" s="332"/>
      <c r="M26" s="334"/>
      <c r="N26" s="335"/>
      <c r="O26" s="336"/>
      <c r="P26" s="345"/>
      <c r="Q26" s="346"/>
      <c r="R26" s="198" t="s">
        <v>171</v>
      </c>
      <c r="S26" s="34" t="s">
        <v>83</v>
      </c>
      <c r="T26" s="196" t="s">
        <v>172</v>
      </c>
      <c r="U26" s="34" t="s">
        <v>85</v>
      </c>
      <c r="V26" s="34" t="s">
        <v>86</v>
      </c>
      <c r="W26" s="129">
        <f>VLOOKUP(V26,'[2]Datos Validacion'!$K$6:$L$8,2,0)</f>
        <v>0.25</v>
      </c>
      <c r="X26" s="196" t="s">
        <v>87</v>
      </c>
      <c r="Y26" s="129">
        <f>VLOOKUP(X26,'[2]Datos Validacion'!$M$6:$N$7,2,0)</f>
        <v>0.15</v>
      </c>
      <c r="Z26" s="34" t="s">
        <v>88</v>
      </c>
      <c r="AA26" s="198" t="s">
        <v>173</v>
      </c>
      <c r="AB26" s="34" t="s">
        <v>90</v>
      </c>
      <c r="AC26" s="56" t="s">
        <v>174</v>
      </c>
      <c r="AD26" s="261" t="s">
        <v>106</v>
      </c>
      <c r="AE26" s="270">
        <f t="shared" ref="AE26:AE33" si="2">+W26+Y26</f>
        <v>0.4</v>
      </c>
      <c r="AF26" s="43" t="str">
        <f t="shared" si="1"/>
        <v>MUY BAJA</v>
      </c>
      <c r="AG26" s="200">
        <f>+AG24-(AG24*AE26)</f>
        <v>7.1999999999999995E-2</v>
      </c>
      <c r="AH26" s="347"/>
      <c r="AI26" s="347"/>
      <c r="AJ26" s="346"/>
      <c r="AK26" s="332"/>
      <c r="AL26" s="344"/>
      <c r="AM26" s="373"/>
      <c r="AN26" s="318"/>
      <c r="AO26" s="318"/>
      <c r="AP26" s="318"/>
      <c r="AQ26" s="318"/>
      <c r="AR26" s="321"/>
      <c r="AS26" s="318"/>
      <c r="AT26" s="318"/>
      <c r="AU26" s="321"/>
      <c r="AV26" s="318"/>
      <c r="AW26" s="318"/>
      <c r="AX26" s="321"/>
      <c r="AY26" s="318"/>
      <c r="AZ26" s="318"/>
      <c r="BA26" s="321"/>
      <c r="BB26" s="318"/>
      <c r="BC26" s="318"/>
      <c r="BD26" s="321"/>
      <c r="BE26" s="318"/>
      <c r="BF26" s="318"/>
      <c r="BG26" s="321"/>
      <c r="BH26" s="321"/>
      <c r="BI26" s="356"/>
    </row>
    <row r="27" spans="1:61" ht="75.5" customHeight="1" x14ac:dyDescent="0.3">
      <c r="A27" s="349" t="s">
        <v>9</v>
      </c>
      <c r="B27" s="348"/>
      <c r="C27" s="370" t="s">
        <v>175</v>
      </c>
      <c r="D27" s="332" t="s">
        <v>176</v>
      </c>
      <c r="E27" s="332" t="s">
        <v>177</v>
      </c>
      <c r="F27" s="332" t="s">
        <v>72</v>
      </c>
      <c r="G27" s="371" t="s">
        <v>178</v>
      </c>
      <c r="H27" s="332" t="s">
        <v>179</v>
      </c>
      <c r="I27" s="371" t="s">
        <v>180</v>
      </c>
      <c r="J27" s="332" t="s">
        <v>76</v>
      </c>
      <c r="K27" s="372" t="s">
        <v>181</v>
      </c>
      <c r="L27" s="332" t="s">
        <v>119</v>
      </c>
      <c r="M27" s="334">
        <f>VLOOKUP(L27,'[2]Datos Validacion'!$C$6:$D$10,2,0)</f>
        <v>0.4</v>
      </c>
      <c r="N27" s="335" t="s">
        <v>155</v>
      </c>
      <c r="O27" s="336">
        <f>VLOOKUP(N27,'[2]Datos Validacion'!$E$6:$F$15,2,0)</f>
        <v>0.6</v>
      </c>
      <c r="P27" s="345" t="s">
        <v>156</v>
      </c>
      <c r="Q27" s="346" t="s">
        <v>157</v>
      </c>
      <c r="R27" s="241" t="s">
        <v>182</v>
      </c>
      <c r="S27" s="34" t="s">
        <v>83</v>
      </c>
      <c r="T27" s="196" t="s">
        <v>183</v>
      </c>
      <c r="U27" s="34" t="s">
        <v>85</v>
      </c>
      <c r="V27" s="34" t="s">
        <v>86</v>
      </c>
      <c r="W27" s="129">
        <f>VLOOKUP(V27,'[2]Datos Validacion'!$K$6:$L$8,2,0)</f>
        <v>0.25</v>
      </c>
      <c r="X27" s="196" t="s">
        <v>87</v>
      </c>
      <c r="Y27" s="129">
        <f>VLOOKUP(X27,'[2]Datos Validacion'!$M$6:$N$7,2,0)</f>
        <v>0.15</v>
      </c>
      <c r="Z27" s="34" t="s">
        <v>88</v>
      </c>
      <c r="AA27" s="198" t="s">
        <v>184</v>
      </c>
      <c r="AB27" s="34" t="s">
        <v>90</v>
      </c>
      <c r="AC27" s="266" t="s">
        <v>185</v>
      </c>
      <c r="AD27" s="261" t="s">
        <v>92</v>
      </c>
      <c r="AE27" s="270">
        <f t="shared" si="2"/>
        <v>0.4</v>
      </c>
      <c r="AF27" s="43" t="str">
        <f t="shared" si="1"/>
        <v>BAJA</v>
      </c>
      <c r="AG27" s="43">
        <f>IF(OR(V27="prevenir",V27="detectar"),(M27-(M27*AE27)), M27)</f>
        <v>0.24</v>
      </c>
      <c r="AH27" s="347" t="str">
        <f>IF(AI27&lt;=20%,"LEVE",IF(AI27&lt;=40%,"MENOR",IF(AI27&lt;=60%,"MODERADO",IF(AI27&lt;=80%,"MAYOR","CATASTROFICO"))))</f>
        <v>MODERADO</v>
      </c>
      <c r="AI27" s="347">
        <f>IF(V27="corregir",(O27-(O27*AE27)), O27)</f>
        <v>0.6</v>
      </c>
      <c r="AJ27" s="346" t="s">
        <v>157</v>
      </c>
      <c r="AK27" s="332" t="s">
        <v>94</v>
      </c>
      <c r="AL27" s="344"/>
      <c r="AM27" s="332" t="s">
        <v>186</v>
      </c>
      <c r="AN27" s="319" t="s">
        <v>96</v>
      </c>
      <c r="AO27" s="319" t="s">
        <v>187</v>
      </c>
      <c r="AP27" s="316"/>
      <c r="AQ27" s="316" t="s">
        <v>9</v>
      </c>
      <c r="AR27" s="319" t="s">
        <v>188</v>
      </c>
      <c r="AS27" s="316" t="s">
        <v>9</v>
      </c>
      <c r="AT27" s="316"/>
      <c r="AU27" s="319" t="s">
        <v>189</v>
      </c>
      <c r="AV27" s="316" t="s">
        <v>9</v>
      </c>
      <c r="AW27" s="316"/>
      <c r="AX27" s="313" t="s">
        <v>189</v>
      </c>
      <c r="AY27" s="316" t="s">
        <v>9</v>
      </c>
      <c r="AZ27" s="316"/>
      <c r="BA27" s="319" t="s">
        <v>190</v>
      </c>
      <c r="BB27" s="316"/>
      <c r="BC27" s="316" t="s">
        <v>9</v>
      </c>
      <c r="BD27" s="319" t="s">
        <v>191</v>
      </c>
      <c r="BE27" s="316"/>
      <c r="BF27" s="316" t="s">
        <v>9</v>
      </c>
      <c r="BG27" s="319" t="s">
        <v>192</v>
      </c>
      <c r="BH27" s="316" t="s">
        <v>193</v>
      </c>
      <c r="BI27" s="634" t="s">
        <v>286</v>
      </c>
    </row>
    <row r="28" spans="1:61" ht="75.5" customHeight="1" x14ac:dyDescent="0.3">
      <c r="A28" s="349"/>
      <c r="B28" s="348"/>
      <c r="C28" s="370"/>
      <c r="D28" s="332"/>
      <c r="E28" s="332"/>
      <c r="F28" s="332"/>
      <c r="G28" s="371"/>
      <c r="H28" s="332"/>
      <c r="I28" s="371"/>
      <c r="J28" s="332"/>
      <c r="K28" s="372"/>
      <c r="L28" s="332"/>
      <c r="M28" s="334"/>
      <c r="N28" s="335"/>
      <c r="O28" s="336"/>
      <c r="P28" s="345"/>
      <c r="Q28" s="346"/>
      <c r="R28" s="242" t="s">
        <v>194</v>
      </c>
      <c r="S28" s="70" t="s">
        <v>83</v>
      </c>
      <c r="T28" s="69" t="s">
        <v>195</v>
      </c>
      <c r="U28" s="70" t="s">
        <v>85</v>
      </c>
      <c r="V28" s="70" t="s">
        <v>196</v>
      </c>
      <c r="W28" s="243">
        <f>VLOOKUP(V28,'[3]Datos Validacion'!$K$6:$L$8,2,0)</f>
        <v>0.15</v>
      </c>
      <c r="X28" s="69" t="s">
        <v>87</v>
      </c>
      <c r="Y28" s="243">
        <f>VLOOKUP(X28,'[3]Datos Validacion'!$M$6:$N$7,2,0)</f>
        <v>0.15</v>
      </c>
      <c r="Z28" s="70" t="s">
        <v>88</v>
      </c>
      <c r="AA28" s="244" t="s">
        <v>197</v>
      </c>
      <c r="AB28" s="70" t="s">
        <v>90</v>
      </c>
      <c r="AC28" s="298" t="s">
        <v>198</v>
      </c>
      <c r="AD28" s="261" t="s">
        <v>106</v>
      </c>
      <c r="AE28" s="271">
        <f t="shared" si="2"/>
        <v>0.3</v>
      </c>
      <c r="AF28" s="43" t="str">
        <f t="shared" si="1"/>
        <v>MUY BAJA</v>
      </c>
      <c r="AG28" s="245">
        <f>+AG27-(AG27*AE28)</f>
        <v>0.16799999999999998</v>
      </c>
      <c r="AH28" s="347"/>
      <c r="AI28" s="347"/>
      <c r="AJ28" s="346"/>
      <c r="AK28" s="332"/>
      <c r="AL28" s="344"/>
      <c r="AM28" s="332"/>
      <c r="AN28" s="318"/>
      <c r="AO28" s="321"/>
      <c r="AP28" s="318"/>
      <c r="AQ28" s="318"/>
      <c r="AR28" s="321"/>
      <c r="AS28" s="318"/>
      <c r="AT28" s="318"/>
      <c r="AU28" s="321"/>
      <c r="AV28" s="318"/>
      <c r="AW28" s="318"/>
      <c r="AX28" s="321"/>
      <c r="AY28" s="318"/>
      <c r="AZ28" s="318"/>
      <c r="BA28" s="321"/>
      <c r="BB28" s="318"/>
      <c r="BC28" s="318"/>
      <c r="BD28" s="321"/>
      <c r="BE28" s="318"/>
      <c r="BF28" s="318"/>
      <c r="BG28" s="321"/>
      <c r="BH28" s="318"/>
      <c r="BI28" s="356"/>
    </row>
    <row r="29" spans="1:61" ht="67" customHeight="1" x14ac:dyDescent="0.3">
      <c r="A29" s="349" t="s">
        <v>9</v>
      </c>
      <c r="B29" s="348"/>
      <c r="C29" s="370" t="s">
        <v>175</v>
      </c>
      <c r="D29" s="332" t="s">
        <v>199</v>
      </c>
      <c r="E29" s="332" t="s">
        <v>200</v>
      </c>
      <c r="F29" s="35" t="s">
        <v>201</v>
      </c>
      <c r="G29" s="242" t="s">
        <v>202</v>
      </c>
      <c r="H29" s="332" t="s">
        <v>203</v>
      </c>
      <c r="I29" s="369" t="s">
        <v>204</v>
      </c>
      <c r="J29" s="332" t="s">
        <v>76</v>
      </c>
      <c r="K29" s="370" t="s">
        <v>205</v>
      </c>
      <c r="L29" s="332" t="s">
        <v>78</v>
      </c>
      <c r="M29" s="334">
        <f>VLOOKUP(L29,'[2]Datos Validacion'!$C$6:$D$10,2,0)</f>
        <v>0.6</v>
      </c>
      <c r="N29" s="335" t="s">
        <v>155</v>
      </c>
      <c r="O29" s="336">
        <f>VLOOKUP(N29,'[2]Datos Validacion'!$E$6:$F$15,2,0)</f>
        <v>0.6</v>
      </c>
      <c r="P29" s="345" t="s">
        <v>206</v>
      </c>
      <c r="Q29" s="346" t="s">
        <v>157</v>
      </c>
      <c r="R29" s="197" t="s">
        <v>207</v>
      </c>
      <c r="S29" s="34" t="s">
        <v>83</v>
      </c>
      <c r="T29" s="196" t="s">
        <v>208</v>
      </c>
      <c r="U29" s="34" t="s">
        <v>85</v>
      </c>
      <c r="V29" s="34" t="s">
        <v>86</v>
      </c>
      <c r="W29" s="129">
        <f>VLOOKUP(V29,'[2]Datos Validacion'!$K$6:$L$8,2,0)</f>
        <v>0.25</v>
      </c>
      <c r="X29" s="196" t="s">
        <v>209</v>
      </c>
      <c r="Y29" s="129">
        <f>VLOOKUP(X29,'[2]Datos Validacion'!$M$6:$N$7,2,0)</f>
        <v>0.25</v>
      </c>
      <c r="Z29" s="34" t="s">
        <v>88</v>
      </c>
      <c r="AA29" s="198" t="s">
        <v>210</v>
      </c>
      <c r="AB29" s="34" t="s">
        <v>90</v>
      </c>
      <c r="AC29" s="266" t="s">
        <v>211</v>
      </c>
      <c r="AD29" s="261" t="s">
        <v>92</v>
      </c>
      <c r="AE29" s="270">
        <f t="shared" si="2"/>
        <v>0.5</v>
      </c>
      <c r="AF29" s="43" t="str">
        <f t="shared" si="1"/>
        <v>BAJA</v>
      </c>
      <c r="AG29" s="43">
        <f>IF(OR(V29="prevenir",V29="detectar"),(M29-(M29*AE29)), M29)</f>
        <v>0.3</v>
      </c>
      <c r="AH29" s="347" t="str">
        <f>IF(AI29&lt;=20%,"LEVE",IF(AI29&lt;=40%,"MENOR",IF(AI29&lt;=60%,"MODERADO",IF(AI29&lt;=80%,"MAYOR","CATASTROFICO"))))</f>
        <v>MODERADO</v>
      </c>
      <c r="AI29" s="347">
        <f>IF(V29="corregir",(O29-(O29*AE29)), O29)</f>
        <v>0.6</v>
      </c>
      <c r="AJ29" s="346" t="s">
        <v>157</v>
      </c>
      <c r="AK29" s="332" t="s">
        <v>94</v>
      </c>
      <c r="AL29" s="344"/>
      <c r="AM29" s="344"/>
      <c r="AN29" s="319" t="s">
        <v>96</v>
      </c>
      <c r="AO29" s="316" t="s">
        <v>212</v>
      </c>
      <c r="AP29" s="316"/>
      <c r="AQ29" s="316" t="s">
        <v>9</v>
      </c>
      <c r="AR29" s="319" t="s">
        <v>213</v>
      </c>
      <c r="AS29" s="316"/>
      <c r="AT29" s="316" t="s">
        <v>9</v>
      </c>
      <c r="AU29" s="319" t="s">
        <v>214</v>
      </c>
      <c r="AV29" s="316" t="s">
        <v>9</v>
      </c>
      <c r="AW29" s="316"/>
      <c r="AX29" s="319" t="s">
        <v>215</v>
      </c>
      <c r="AY29" s="316" t="s">
        <v>9</v>
      </c>
      <c r="AZ29" s="316"/>
      <c r="BA29" s="319" t="s">
        <v>216</v>
      </c>
      <c r="BB29" s="316" t="s">
        <v>9</v>
      </c>
      <c r="BC29" s="316"/>
      <c r="BD29" s="316" t="s">
        <v>217</v>
      </c>
      <c r="BE29" s="316" t="s">
        <v>9</v>
      </c>
      <c r="BF29" s="316"/>
      <c r="BG29" s="319" t="s">
        <v>218</v>
      </c>
      <c r="BH29" s="330" t="s">
        <v>219</v>
      </c>
      <c r="BI29" s="634" t="s">
        <v>286</v>
      </c>
    </row>
    <row r="30" spans="1:61" ht="67" customHeight="1" x14ac:dyDescent="0.3">
      <c r="A30" s="349"/>
      <c r="B30" s="348"/>
      <c r="C30" s="370"/>
      <c r="D30" s="332"/>
      <c r="E30" s="332"/>
      <c r="F30" s="35" t="s">
        <v>201</v>
      </c>
      <c r="G30" s="198" t="s">
        <v>220</v>
      </c>
      <c r="H30" s="332"/>
      <c r="I30" s="369"/>
      <c r="J30" s="332"/>
      <c r="K30" s="370"/>
      <c r="L30" s="332"/>
      <c r="M30" s="334"/>
      <c r="N30" s="335"/>
      <c r="O30" s="336"/>
      <c r="P30" s="345"/>
      <c r="Q30" s="346"/>
      <c r="R30" s="197" t="s">
        <v>221</v>
      </c>
      <c r="S30" s="34" t="s">
        <v>83</v>
      </c>
      <c r="T30" s="196" t="s">
        <v>222</v>
      </c>
      <c r="U30" s="34" t="s">
        <v>85</v>
      </c>
      <c r="V30" s="34" t="s">
        <v>86</v>
      </c>
      <c r="W30" s="129">
        <f>VLOOKUP(V30,'[2]Datos Validacion'!$K$6:$L$8,2,0)</f>
        <v>0.25</v>
      </c>
      <c r="X30" s="196" t="s">
        <v>87</v>
      </c>
      <c r="Y30" s="129">
        <f>VLOOKUP(X30,'[2]Datos Validacion'!$M$6:$N$7,2,0)</f>
        <v>0.15</v>
      </c>
      <c r="Z30" s="34" t="s">
        <v>88</v>
      </c>
      <c r="AA30" s="198" t="s">
        <v>210</v>
      </c>
      <c r="AB30" s="34" t="s">
        <v>90</v>
      </c>
      <c r="AC30" s="266" t="s">
        <v>223</v>
      </c>
      <c r="AD30" s="261" t="s">
        <v>106</v>
      </c>
      <c r="AE30" s="270">
        <f t="shared" si="2"/>
        <v>0.4</v>
      </c>
      <c r="AF30" s="43" t="str">
        <f t="shared" si="1"/>
        <v>MUY BAJA</v>
      </c>
      <c r="AG30" s="245">
        <f>+AG29-(AG29*AE30)</f>
        <v>0.18</v>
      </c>
      <c r="AH30" s="347"/>
      <c r="AI30" s="347"/>
      <c r="AJ30" s="346"/>
      <c r="AK30" s="332"/>
      <c r="AL30" s="344"/>
      <c r="AM30" s="344"/>
      <c r="AN30" s="318"/>
      <c r="AO30" s="318"/>
      <c r="AP30" s="318"/>
      <c r="AQ30" s="318"/>
      <c r="AR30" s="321"/>
      <c r="AS30" s="318"/>
      <c r="AT30" s="318"/>
      <c r="AU30" s="321"/>
      <c r="AV30" s="318"/>
      <c r="AW30" s="318"/>
      <c r="AX30" s="321"/>
      <c r="AY30" s="318"/>
      <c r="AZ30" s="318"/>
      <c r="BA30" s="321"/>
      <c r="BB30" s="318"/>
      <c r="BC30" s="318"/>
      <c r="BD30" s="318"/>
      <c r="BE30" s="318"/>
      <c r="BF30" s="318"/>
      <c r="BG30" s="321"/>
      <c r="BH30" s="318"/>
      <c r="BI30" s="633"/>
    </row>
    <row r="31" spans="1:61" ht="44" customHeight="1" x14ac:dyDescent="0.3">
      <c r="A31" s="349" t="s">
        <v>9</v>
      </c>
      <c r="B31" s="348"/>
      <c r="C31" s="350" t="s">
        <v>224</v>
      </c>
      <c r="D31" s="332" t="s">
        <v>225</v>
      </c>
      <c r="E31" s="332" t="s">
        <v>226</v>
      </c>
      <c r="F31" s="35" t="s">
        <v>72</v>
      </c>
      <c r="G31" s="198" t="s">
        <v>227</v>
      </c>
      <c r="H31" s="332" t="s">
        <v>228</v>
      </c>
      <c r="I31" s="366" t="s">
        <v>229</v>
      </c>
      <c r="J31" s="332" t="s">
        <v>76</v>
      </c>
      <c r="K31" s="345" t="s">
        <v>230</v>
      </c>
      <c r="L31" s="332" t="s">
        <v>231</v>
      </c>
      <c r="M31" s="334">
        <f>VLOOKUP(L31,'[2]Datos Validacion'!$C$6:$D$10,2,0)</f>
        <v>1</v>
      </c>
      <c r="N31" s="335" t="s">
        <v>79</v>
      </c>
      <c r="O31" s="336">
        <f>VLOOKUP(N31,'[2]Datos Validacion'!$E$6:$F$15,2,0)</f>
        <v>0.8</v>
      </c>
      <c r="P31" s="345" t="s">
        <v>80</v>
      </c>
      <c r="Q31" s="346" t="s">
        <v>93</v>
      </c>
      <c r="R31" s="123" t="s">
        <v>232</v>
      </c>
      <c r="S31" s="34" t="s">
        <v>83</v>
      </c>
      <c r="T31" s="196" t="s">
        <v>233</v>
      </c>
      <c r="U31" s="34" t="s">
        <v>85</v>
      </c>
      <c r="V31" s="34" t="s">
        <v>196</v>
      </c>
      <c r="W31" s="201">
        <f>VLOOKUP(V31,'[2]Datos Validacion'!$K$6:$L$8,2,0)</f>
        <v>0.15</v>
      </c>
      <c r="X31" s="196" t="s">
        <v>209</v>
      </c>
      <c r="Y31" s="201">
        <f>VLOOKUP(X31,'[2]Datos Validacion'!$M$6:$N$7,2,0)</f>
        <v>0.25</v>
      </c>
      <c r="Z31" s="34" t="s">
        <v>88</v>
      </c>
      <c r="AA31" s="33" t="s">
        <v>234</v>
      </c>
      <c r="AB31" s="34" t="s">
        <v>90</v>
      </c>
      <c r="AC31" s="268" t="s">
        <v>235</v>
      </c>
      <c r="AD31" s="261" t="s">
        <v>92</v>
      </c>
      <c r="AE31" s="270">
        <f t="shared" si="2"/>
        <v>0.4</v>
      </c>
      <c r="AF31" s="43" t="str">
        <f t="shared" si="1"/>
        <v>MEDIA</v>
      </c>
      <c r="AG31" s="43">
        <f>IF(OR(V31="prevenir",V31="detectar"),(M31-(M31*AE31)), M31)</f>
        <v>0.6</v>
      </c>
      <c r="AH31" s="347" t="str">
        <f>IF(AI31&lt;=20%,"LEVE",IF(AI31&lt;=40%,"MENOR",IF(AI31&lt;=60%,"MODERADO",IF(AI31&lt;=80%,"MAYOR","CATASTROFICO"))))</f>
        <v>MAYOR</v>
      </c>
      <c r="AI31" s="347">
        <f>IF(V31="corregir",(O31-(O31*AE31)), O31)</f>
        <v>0.8</v>
      </c>
      <c r="AJ31" s="346" t="s">
        <v>93</v>
      </c>
      <c r="AK31" s="332" t="s">
        <v>94</v>
      </c>
      <c r="AL31" s="361" t="s">
        <v>236</v>
      </c>
      <c r="AM31" s="344"/>
      <c r="AN31" s="327" t="s">
        <v>96</v>
      </c>
      <c r="AO31" s="327" t="s">
        <v>237</v>
      </c>
      <c r="AP31" s="327"/>
      <c r="AQ31" s="327" t="s">
        <v>9</v>
      </c>
      <c r="AR31" s="327" t="s">
        <v>238</v>
      </c>
      <c r="AS31" s="327" t="s">
        <v>9</v>
      </c>
      <c r="AT31" s="327"/>
      <c r="AU31" s="327" t="s">
        <v>239</v>
      </c>
      <c r="AV31" s="327" t="s">
        <v>9</v>
      </c>
      <c r="AW31" s="327"/>
      <c r="AX31" s="327" t="s">
        <v>240</v>
      </c>
      <c r="AY31" s="327" t="s">
        <v>9</v>
      </c>
      <c r="AZ31" s="327"/>
      <c r="BA31" s="327" t="s">
        <v>241</v>
      </c>
      <c r="BB31" s="327" t="s">
        <v>9</v>
      </c>
      <c r="BC31" s="327"/>
      <c r="BD31" s="327" t="s">
        <v>242</v>
      </c>
      <c r="BE31" s="327" t="s">
        <v>9</v>
      </c>
      <c r="BF31" s="327"/>
      <c r="BG31" s="327" t="s">
        <v>243</v>
      </c>
      <c r="BH31" s="327"/>
      <c r="BI31" s="634" t="s">
        <v>357</v>
      </c>
    </row>
    <row r="32" spans="1:61" ht="44" customHeight="1" x14ac:dyDescent="0.3">
      <c r="A32" s="349"/>
      <c r="B32" s="348"/>
      <c r="C32" s="350"/>
      <c r="D32" s="332"/>
      <c r="E32" s="332"/>
      <c r="F32" s="35" t="s">
        <v>72</v>
      </c>
      <c r="G32" s="198" t="s">
        <v>244</v>
      </c>
      <c r="H32" s="332"/>
      <c r="I32" s="366"/>
      <c r="J32" s="332"/>
      <c r="K32" s="345"/>
      <c r="L32" s="332"/>
      <c r="M32" s="334"/>
      <c r="N32" s="335"/>
      <c r="O32" s="336"/>
      <c r="P32" s="345"/>
      <c r="Q32" s="346"/>
      <c r="R32" s="123" t="s">
        <v>245</v>
      </c>
      <c r="S32" s="34" t="s">
        <v>83</v>
      </c>
      <c r="T32" s="118" t="s">
        <v>233</v>
      </c>
      <c r="U32" s="34" t="s">
        <v>85</v>
      </c>
      <c r="V32" s="34" t="s">
        <v>196</v>
      </c>
      <c r="W32" s="201">
        <v>0.15</v>
      </c>
      <c r="X32" s="196" t="s">
        <v>209</v>
      </c>
      <c r="Y32" s="201">
        <v>0.25</v>
      </c>
      <c r="Z32" s="34" t="s">
        <v>88</v>
      </c>
      <c r="AA32" s="33" t="s">
        <v>234</v>
      </c>
      <c r="AB32" s="34" t="s">
        <v>90</v>
      </c>
      <c r="AC32" s="268" t="s">
        <v>235</v>
      </c>
      <c r="AD32" s="261" t="s">
        <v>106</v>
      </c>
      <c r="AE32" s="270">
        <f t="shared" si="2"/>
        <v>0.4</v>
      </c>
      <c r="AF32" s="43" t="str">
        <f t="shared" si="1"/>
        <v>BAJA</v>
      </c>
      <c r="AG32" s="43">
        <f>+AG31-(AG31*AE32)</f>
        <v>0.36</v>
      </c>
      <c r="AH32" s="347"/>
      <c r="AI32" s="347"/>
      <c r="AJ32" s="346"/>
      <c r="AK32" s="332"/>
      <c r="AL32" s="361"/>
      <c r="AM32" s="344"/>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633"/>
    </row>
    <row r="33" spans="1:61" ht="44" customHeight="1" x14ac:dyDescent="0.3">
      <c r="A33" s="349"/>
      <c r="B33" s="348"/>
      <c r="C33" s="350"/>
      <c r="D33" s="332"/>
      <c r="E33" s="332"/>
      <c r="F33" s="35" t="s">
        <v>72</v>
      </c>
      <c r="G33" s="198" t="s">
        <v>246</v>
      </c>
      <c r="H33" s="332"/>
      <c r="I33" s="366"/>
      <c r="J33" s="332"/>
      <c r="K33" s="345"/>
      <c r="L33" s="332"/>
      <c r="M33" s="334"/>
      <c r="N33" s="335"/>
      <c r="O33" s="336"/>
      <c r="P33" s="345"/>
      <c r="Q33" s="346"/>
      <c r="R33" s="359" t="s">
        <v>247</v>
      </c>
      <c r="S33" s="348" t="s">
        <v>83</v>
      </c>
      <c r="T33" s="345" t="s">
        <v>248</v>
      </c>
      <c r="U33" s="348" t="s">
        <v>85</v>
      </c>
      <c r="V33" s="348" t="s">
        <v>86</v>
      </c>
      <c r="W33" s="334">
        <f>VLOOKUP(V33,'[2]Datos Validacion'!$K$6:$L$8,2,0)</f>
        <v>0.25</v>
      </c>
      <c r="X33" s="333" t="s">
        <v>209</v>
      </c>
      <c r="Y33" s="334">
        <f>VLOOKUP(X33,'[2]Datos Validacion'!$M$6:$N$7,2,0)</f>
        <v>0.25</v>
      </c>
      <c r="Z33" s="348" t="s">
        <v>88</v>
      </c>
      <c r="AA33" s="367" t="s">
        <v>249</v>
      </c>
      <c r="AB33" s="348" t="s">
        <v>90</v>
      </c>
      <c r="AC33" s="368" t="s">
        <v>250</v>
      </c>
      <c r="AD33" s="322" t="s">
        <v>111</v>
      </c>
      <c r="AE33" s="352">
        <f t="shared" si="2"/>
        <v>0.5</v>
      </c>
      <c r="AF33" s="347" t="str">
        <f t="shared" si="1"/>
        <v>MUY BAJA</v>
      </c>
      <c r="AG33" s="347">
        <f>+AG32-(AG32*AE33)</f>
        <v>0.18</v>
      </c>
      <c r="AH33" s="347"/>
      <c r="AI33" s="347"/>
      <c r="AJ33" s="346"/>
      <c r="AK33" s="332"/>
      <c r="AL33" s="361"/>
      <c r="AM33" s="344"/>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633"/>
    </row>
    <row r="34" spans="1:61" ht="44" customHeight="1" x14ac:dyDescent="0.3">
      <c r="A34" s="349"/>
      <c r="B34" s="348"/>
      <c r="C34" s="350"/>
      <c r="D34" s="332"/>
      <c r="E34" s="332"/>
      <c r="F34" s="35" t="s">
        <v>72</v>
      </c>
      <c r="G34" s="198" t="s">
        <v>251</v>
      </c>
      <c r="H34" s="332"/>
      <c r="I34" s="366"/>
      <c r="J34" s="332"/>
      <c r="K34" s="345"/>
      <c r="L34" s="332"/>
      <c r="M34" s="334"/>
      <c r="N34" s="335"/>
      <c r="O34" s="336"/>
      <c r="P34" s="345"/>
      <c r="Q34" s="346"/>
      <c r="R34" s="359"/>
      <c r="S34" s="348"/>
      <c r="T34" s="345"/>
      <c r="U34" s="348"/>
      <c r="V34" s="348"/>
      <c r="W34" s="334"/>
      <c r="X34" s="333"/>
      <c r="Y34" s="334"/>
      <c r="Z34" s="348"/>
      <c r="AA34" s="367"/>
      <c r="AB34" s="348"/>
      <c r="AC34" s="368"/>
      <c r="AD34" s="324"/>
      <c r="AE34" s="352"/>
      <c r="AF34" s="347"/>
      <c r="AG34" s="347"/>
      <c r="AH34" s="347"/>
      <c r="AI34" s="347"/>
      <c r="AJ34" s="346"/>
      <c r="AK34" s="332"/>
      <c r="AL34" s="361"/>
      <c r="AM34" s="344"/>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633"/>
    </row>
    <row r="35" spans="1:61" ht="44" customHeight="1" x14ac:dyDescent="0.3">
      <c r="A35" s="349"/>
      <c r="B35" s="348"/>
      <c r="C35" s="350"/>
      <c r="D35" s="332"/>
      <c r="E35" s="332"/>
      <c r="F35" s="35" t="s">
        <v>72</v>
      </c>
      <c r="G35" s="198" t="s">
        <v>252</v>
      </c>
      <c r="H35" s="332"/>
      <c r="I35" s="366"/>
      <c r="J35" s="332"/>
      <c r="K35" s="345"/>
      <c r="L35" s="332"/>
      <c r="M35" s="334"/>
      <c r="N35" s="335"/>
      <c r="O35" s="336"/>
      <c r="P35" s="345"/>
      <c r="Q35" s="346"/>
      <c r="R35" s="359"/>
      <c r="S35" s="348"/>
      <c r="T35" s="345"/>
      <c r="U35" s="348"/>
      <c r="V35" s="348"/>
      <c r="W35" s="334"/>
      <c r="X35" s="333"/>
      <c r="Y35" s="334"/>
      <c r="Z35" s="348"/>
      <c r="AA35" s="367"/>
      <c r="AB35" s="348"/>
      <c r="AC35" s="368"/>
      <c r="AD35" s="324"/>
      <c r="AE35" s="352"/>
      <c r="AF35" s="347"/>
      <c r="AG35" s="347"/>
      <c r="AH35" s="347"/>
      <c r="AI35" s="347"/>
      <c r="AJ35" s="346"/>
      <c r="AK35" s="332"/>
      <c r="AL35" s="361"/>
      <c r="AM35" s="344"/>
      <c r="AN35" s="328"/>
      <c r="AO35" s="328"/>
      <c r="AP35" s="328"/>
      <c r="AQ35" s="328"/>
      <c r="AR35" s="328"/>
      <c r="AS35" s="328"/>
      <c r="AT35" s="328"/>
      <c r="AU35" s="328"/>
      <c r="AV35" s="328"/>
      <c r="AW35" s="328"/>
      <c r="AX35" s="328"/>
      <c r="AY35" s="328"/>
      <c r="AZ35" s="328"/>
      <c r="BA35" s="328"/>
      <c r="BB35" s="328"/>
      <c r="BC35" s="328"/>
      <c r="BD35" s="328"/>
      <c r="BE35" s="328"/>
      <c r="BF35" s="328"/>
      <c r="BG35" s="328"/>
      <c r="BH35" s="328"/>
      <c r="BI35" s="633"/>
    </row>
    <row r="36" spans="1:61" ht="44" customHeight="1" x14ac:dyDescent="0.3">
      <c r="A36" s="349"/>
      <c r="B36" s="348"/>
      <c r="C36" s="350"/>
      <c r="D36" s="332"/>
      <c r="E36" s="332"/>
      <c r="F36" s="35" t="s">
        <v>72</v>
      </c>
      <c r="G36" s="198" t="s">
        <v>253</v>
      </c>
      <c r="H36" s="332"/>
      <c r="I36" s="366"/>
      <c r="J36" s="332"/>
      <c r="K36" s="345"/>
      <c r="L36" s="332"/>
      <c r="M36" s="334"/>
      <c r="N36" s="335"/>
      <c r="O36" s="336"/>
      <c r="P36" s="345"/>
      <c r="Q36" s="346"/>
      <c r="R36" s="123" t="s">
        <v>254</v>
      </c>
      <c r="S36" s="34" t="s">
        <v>83</v>
      </c>
      <c r="T36" s="118" t="s">
        <v>248</v>
      </c>
      <c r="U36" s="34" t="s">
        <v>85</v>
      </c>
      <c r="V36" s="34" t="s">
        <v>86</v>
      </c>
      <c r="W36" s="129">
        <f>VLOOKUP(V36,'[2]Datos Validacion'!$K$6:$L$8,2,0)</f>
        <v>0.25</v>
      </c>
      <c r="X36" s="196" t="s">
        <v>209</v>
      </c>
      <c r="Y36" s="129">
        <f>VLOOKUP(X36,'[2]Datos Validacion'!$M$6:$N$7,2,0)</f>
        <v>0.25</v>
      </c>
      <c r="Z36" s="34" t="s">
        <v>88</v>
      </c>
      <c r="AA36" s="123" t="s">
        <v>255</v>
      </c>
      <c r="AB36" s="34" t="s">
        <v>90</v>
      </c>
      <c r="AC36" s="269" t="s">
        <v>256</v>
      </c>
      <c r="AD36" s="261" t="s">
        <v>142</v>
      </c>
      <c r="AE36" s="270">
        <f>+W36+Y36</f>
        <v>0.5</v>
      </c>
      <c r="AF36" s="43" t="str">
        <f t="shared" si="1"/>
        <v>MUY BAJA</v>
      </c>
      <c r="AG36" s="245">
        <f>AG33-(AG33*AE36)</f>
        <v>0.09</v>
      </c>
      <c r="AH36" s="347"/>
      <c r="AI36" s="347"/>
      <c r="AJ36" s="346"/>
      <c r="AK36" s="332"/>
      <c r="AL36" s="361"/>
      <c r="AM36" s="344"/>
      <c r="AN36" s="329"/>
      <c r="AO36" s="329"/>
      <c r="AP36" s="329"/>
      <c r="AQ36" s="329"/>
      <c r="AR36" s="329"/>
      <c r="AS36" s="329"/>
      <c r="AT36" s="329"/>
      <c r="AU36" s="329"/>
      <c r="AV36" s="329"/>
      <c r="AW36" s="329"/>
      <c r="AX36" s="329"/>
      <c r="AY36" s="329"/>
      <c r="AZ36" s="329"/>
      <c r="BA36" s="329"/>
      <c r="BB36" s="329"/>
      <c r="BC36" s="329"/>
      <c r="BD36" s="329"/>
      <c r="BE36" s="329"/>
      <c r="BF36" s="329"/>
      <c r="BG36" s="329"/>
      <c r="BH36" s="329"/>
      <c r="BI36" s="633"/>
    </row>
    <row r="37" spans="1:61" ht="77.5" customHeight="1" x14ac:dyDescent="0.3">
      <c r="A37" s="349" t="s">
        <v>9</v>
      </c>
      <c r="B37" s="357"/>
      <c r="C37" s="365" t="s">
        <v>257</v>
      </c>
      <c r="D37" s="364" t="s">
        <v>258</v>
      </c>
      <c r="E37" s="364" t="s">
        <v>259</v>
      </c>
      <c r="F37" s="332" t="s">
        <v>72</v>
      </c>
      <c r="G37" s="353" t="s">
        <v>260</v>
      </c>
      <c r="H37" s="364" t="s">
        <v>261</v>
      </c>
      <c r="I37" s="351" t="s">
        <v>262</v>
      </c>
      <c r="J37" s="332" t="s">
        <v>76</v>
      </c>
      <c r="K37" s="364" t="s">
        <v>263</v>
      </c>
      <c r="L37" s="332" t="s">
        <v>78</v>
      </c>
      <c r="M37" s="334">
        <f>VLOOKUP(L37,'[2]Datos Validacion'!$C$6:$D$10,2,0)</f>
        <v>0.6</v>
      </c>
      <c r="N37" s="335" t="s">
        <v>264</v>
      </c>
      <c r="O37" s="336">
        <f>VLOOKUP(N37,'[2]Datos Validacion'!$E$6:$F$15,2,0)</f>
        <v>1</v>
      </c>
      <c r="P37" s="345" t="s">
        <v>265</v>
      </c>
      <c r="Q37" s="346" t="s">
        <v>266</v>
      </c>
      <c r="R37" s="351" t="s">
        <v>267</v>
      </c>
      <c r="S37" s="332" t="s">
        <v>83</v>
      </c>
      <c r="T37" s="332" t="s">
        <v>268</v>
      </c>
      <c r="U37" s="332" t="s">
        <v>85</v>
      </c>
      <c r="V37" s="332" t="s">
        <v>86</v>
      </c>
      <c r="W37" s="332">
        <f>VLOOKUP(V37,'[2]Datos Validacion'!$K$6:$L$8,2,0)</f>
        <v>0.25</v>
      </c>
      <c r="X37" s="332" t="s">
        <v>87</v>
      </c>
      <c r="Y37" s="332">
        <f>VLOOKUP(X37,'[2]Datos Validacion'!$M$6:$N$7,2,0)</f>
        <v>0.15</v>
      </c>
      <c r="Z37" s="332" t="s">
        <v>88</v>
      </c>
      <c r="AA37" s="332" t="s">
        <v>269</v>
      </c>
      <c r="AB37" s="332" t="s">
        <v>90</v>
      </c>
      <c r="AC37" s="362" t="s">
        <v>270</v>
      </c>
      <c r="AD37" s="325" t="s">
        <v>92</v>
      </c>
      <c r="AE37" s="352">
        <f>+W37+Y37</f>
        <v>0.4</v>
      </c>
      <c r="AF37" s="347" t="str">
        <f t="shared" si="1"/>
        <v>BAJA</v>
      </c>
      <c r="AG37" s="347">
        <f>IF(OR(V37="prevenir",V37="detectar"),(M37-(M37*AE37)), M37)</f>
        <v>0.36</v>
      </c>
      <c r="AH37" s="347" t="str">
        <f>IF(AI37&lt;=20%,"LEVE",IF(AI37&lt;=40%,"MENOR",IF(AI37&lt;=60%,"MODERADO",IF(AI37&lt;=80%,"MAYOR","CATASTROFICO"))))</f>
        <v>CATASTROFICO</v>
      </c>
      <c r="AI37" s="347">
        <f>IF(V37="corregir",(O37-(O37*AE37)), O37)</f>
        <v>1</v>
      </c>
      <c r="AJ37" s="346" t="s">
        <v>266</v>
      </c>
      <c r="AK37" s="332" t="s">
        <v>94</v>
      </c>
      <c r="AL37" s="361" t="s">
        <v>271</v>
      </c>
      <c r="AM37" s="332"/>
      <c r="AN37" s="319" t="s">
        <v>96</v>
      </c>
      <c r="AO37" s="319" t="s">
        <v>272</v>
      </c>
      <c r="AP37" s="316"/>
      <c r="AQ37" s="316" t="s">
        <v>9</v>
      </c>
      <c r="AR37" s="316" t="s">
        <v>126</v>
      </c>
      <c r="AS37" s="316" t="s">
        <v>9</v>
      </c>
      <c r="AT37" s="316"/>
      <c r="AU37" s="316" t="s">
        <v>127</v>
      </c>
      <c r="AV37" s="316" t="s">
        <v>9</v>
      </c>
      <c r="AW37" s="316"/>
      <c r="AX37" s="316" t="s">
        <v>273</v>
      </c>
      <c r="AY37" s="316"/>
      <c r="AZ37" s="316" t="s">
        <v>9</v>
      </c>
      <c r="BA37" s="319" t="s">
        <v>274</v>
      </c>
      <c r="BB37" s="316" t="s">
        <v>9</v>
      </c>
      <c r="BC37" s="316"/>
      <c r="BD37" s="316" t="s">
        <v>275</v>
      </c>
      <c r="BE37" s="316" t="s">
        <v>9</v>
      </c>
      <c r="BF37" s="316"/>
      <c r="BG37" s="319" t="s">
        <v>276</v>
      </c>
      <c r="BH37" s="316"/>
      <c r="BI37" s="634" t="s">
        <v>286</v>
      </c>
    </row>
    <row r="38" spans="1:61" ht="77.5" customHeight="1" x14ac:dyDescent="0.3">
      <c r="A38" s="349"/>
      <c r="B38" s="357"/>
      <c r="C38" s="365"/>
      <c r="D38" s="364"/>
      <c r="E38" s="364"/>
      <c r="F38" s="332"/>
      <c r="G38" s="353"/>
      <c r="H38" s="364"/>
      <c r="I38" s="351"/>
      <c r="J38" s="332"/>
      <c r="K38" s="364"/>
      <c r="L38" s="332"/>
      <c r="M38" s="334"/>
      <c r="N38" s="335"/>
      <c r="O38" s="336"/>
      <c r="P38" s="345"/>
      <c r="Q38" s="346"/>
      <c r="R38" s="351"/>
      <c r="S38" s="332"/>
      <c r="T38" s="332"/>
      <c r="U38" s="332"/>
      <c r="V38" s="332"/>
      <c r="W38" s="332"/>
      <c r="X38" s="332"/>
      <c r="Y38" s="332"/>
      <c r="Z38" s="332"/>
      <c r="AA38" s="332"/>
      <c r="AB38" s="332"/>
      <c r="AC38" s="362"/>
      <c r="AD38" s="326"/>
      <c r="AE38" s="352"/>
      <c r="AF38" s="347"/>
      <c r="AG38" s="347"/>
      <c r="AH38" s="347"/>
      <c r="AI38" s="347"/>
      <c r="AJ38" s="346"/>
      <c r="AK38" s="332"/>
      <c r="AL38" s="361"/>
      <c r="AM38" s="332"/>
      <c r="AN38" s="318"/>
      <c r="AO38" s="318"/>
      <c r="AP38" s="318"/>
      <c r="AQ38" s="318"/>
      <c r="AR38" s="318"/>
      <c r="AS38" s="318"/>
      <c r="AT38" s="318"/>
      <c r="AU38" s="318"/>
      <c r="AV38" s="318"/>
      <c r="AW38" s="318"/>
      <c r="AX38" s="318"/>
      <c r="AY38" s="318"/>
      <c r="AZ38" s="318"/>
      <c r="BA38" s="321"/>
      <c r="BB38" s="318"/>
      <c r="BC38" s="318"/>
      <c r="BD38" s="318"/>
      <c r="BE38" s="318"/>
      <c r="BF38" s="318"/>
      <c r="BG38" s="321"/>
      <c r="BH38" s="318"/>
      <c r="BI38" s="633"/>
    </row>
    <row r="39" spans="1:61" ht="77.5" customHeight="1" x14ac:dyDescent="0.3">
      <c r="A39" s="349" t="s">
        <v>9</v>
      </c>
      <c r="B39" s="357"/>
      <c r="C39" s="365" t="s">
        <v>257</v>
      </c>
      <c r="D39" s="364" t="s">
        <v>258</v>
      </c>
      <c r="E39" s="364" t="s">
        <v>259</v>
      </c>
      <c r="F39" s="332" t="s">
        <v>201</v>
      </c>
      <c r="G39" s="353" t="s">
        <v>277</v>
      </c>
      <c r="H39" s="364" t="s">
        <v>278</v>
      </c>
      <c r="I39" s="351" t="s">
        <v>279</v>
      </c>
      <c r="J39" s="332" t="s">
        <v>76</v>
      </c>
      <c r="K39" s="364" t="s">
        <v>280</v>
      </c>
      <c r="L39" s="332" t="s">
        <v>78</v>
      </c>
      <c r="M39" s="334">
        <f>VLOOKUP(L39,'[2]Datos Validacion'!$C$6:$D$10,2,0)</f>
        <v>0.6</v>
      </c>
      <c r="N39" s="335" t="s">
        <v>264</v>
      </c>
      <c r="O39" s="336">
        <f>VLOOKUP(N39,'[2]Datos Validacion'!$E$6:$F$15,2,0)</f>
        <v>1</v>
      </c>
      <c r="P39" s="356" t="s">
        <v>281</v>
      </c>
      <c r="Q39" s="346" t="s">
        <v>266</v>
      </c>
      <c r="R39" s="351" t="s">
        <v>282</v>
      </c>
      <c r="S39" s="332" t="s">
        <v>83</v>
      </c>
      <c r="T39" s="332" t="s">
        <v>283</v>
      </c>
      <c r="U39" s="332" t="s">
        <v>85</v>
      </c>
      <c r="V39" s="332" t="s">
        <v>86</v>
      </c>
      <c r="W39" s="332">
        <f>VLOOKUP(V39,'[2]Datos Validacion'!$K$6:$L$8,2,0)</f>
        <v>0.25</v>
      </c>
      <c r="X39" s="332" t="s">
        <v>87</v>
      </c>
      <c r="Y39" s="332">
        <f>VLOOKUP(X39,'[2]Datos Validacion'!$M$6:$N$7,2,0)</f>
        <v>0.15</v>
      </c>
      <c r="Z39" s="332" t="s">
        <v>88</v>
      </c>
      <c r="AA39" s="332" t="s">
        <v>284</v>
      </c>
      <c r="AB39" s="332" t="s">
        <v>90</v>
      </c>
      <c r="AC39" s="362" t="s">
        <v>285</v>
      </c>
      <c r="AD39" s="325" t="s">
        <v>92</v>
      </c>
      <c r="AE39" s="363">
        <f>+W39+Y39</f>
        <v>0.4</v>
      </c>
      <c r="AF39" s="347" t="str">
        <f t="shared" si="1"/>
        <v>BAJA</v>
      </c>
      <c r="AG39" s="347">
        <f>IF(OR(V39="prevenir",V39="detectar"),(M39-(M39*AE39)), M39)</f>
        <v>0.36</v>
      </c>
      <c r="AH39" s="347" t="str">
        <f>IF(AI39&lt;=20%,"LEVE",IF(AI39&lt;=40%,"MENOR",IF(AI39&lt;=60%,"MODERADO",IF(AI39&lt;=80%,"MAYOR","CATASTROFICO"))))</f>
        <v>CATASTROFICO</v>
      </c>
      <c r="AI39" s="347">
        <f>IF(V39="corregir",(O39-(O39*AE39)), O39)</f>
        <v>1</v>
      </c>
      <c r="AJ39" s="346" t="s">
        <v>266</v>
      </c>
      <c r="AK39" s="360" t="s">
        <v>94</v>
      </c>
      <c r="AL39" s="361" t="s">
        <v>271</v>
      </c>
      <c r="AM39" s="360"/>
      <c r="AN39" s="319" t="s">
        <v>96</v>
      </c>
      <c r="AO39" s="319" t="s">
        <v>272</v>
      </c>
      <c r="AP39" s="316"/>
      <c r="AQ39" s="316" t="s">
        <v>9</v>
      </c>
      <c r="AR39" s="316" t="s">
        <v>126</v>
      </c>
      <c r="AS39" s="316" t="s">
        <v>9</v>
      </c>
      <c r="AT39" s="316"/>
      <c r="AU39" s="316" t="s">
        <v>127</v>
      </c>
      <c r="AV39" s="316" t="s">
        <v>9</v>
      </c>
      <c r="AW39" s="316"/>
      <c r="AX39" s="316" t="s">
        <v>273</v>
      </c>
      <c r="AY39" s="316"/>
      <c r="AZ39" s="316" t="s">
        <v>9</v>
      </c>
      <c r="BA39" s="316" t="s">
        <v>274</v>
      </c>
      <c r="BB39" s="316" t="s">
        <v>9</v>
      </c>
      <c r="BC39" s="316"/>
      <c r="BD39" s="316" t="s">
        <v>275</v>
      </c>
      <c r="BE39" s="316" t="s">
        <v>9</v>
      </c>
      <c r="BF39" s="316"/>
      <c r="BG39" s="319" t="s">
        <v>276</v>
      </c>
      <c r="BH39" s="316"/>
      <c r="BI39" s="356" t="s">
        <v>286</v>
      </c>
    </row>
    <row r="40" spans="1:61" ht="77.5" customHeight="1" x14ac:dyDescent="0.3">
      <c r="A40" s="349"/>
      <c r="B40" s="357"/>
      <c r="C40" s="365"/>
      <c r="D40" s="364"/>
      <c r="E40" s="364"/>
      <c r="F40" s="332"/>
      <c r="G40" s="353"/>
      <c r="H40" s="364"/>
      <c r="I40" s="351"/>
      <c r="J40" s="332"/>
      <c r="K40" s="364"/>
      <c r="L40" s="332"/>
      <c r="M40" s="334"/>
      <c r="N40" s="335"/>
      <c r="O40" s="336"/>
      <c r="P40" s="356"/>
      <c r="Q40" s="346"/>
      <c r="R40" s="351"/>
      <c r="S40" s="332"/>
      <c r="T40" s="332"/>
      <c r="U40" s="332"/>
      <c r="V40" s="332"/>
      <c r="W40" s="332"/>
      <c r="X40" s="332"/>
      <c r="Y40" s="332"/>
      <c r="Z40" s="332"/>
      <c r="AA40" s="332"/>
      <c r="AB40" s="332"/>
      <c r="AC40" s="362"/>
      <c r="AD40" s="326"/>
      <c r="AE40" s="363"/>
      <c r="AF40" s="347"/>
      <c r="AG40" s="347"/>
      <c r="AH40" s="347"/>
      <c r="AI40" s="347"/>
      <c r="AJ40" s="346"/>
      <c r="AK40" s="360"/>
      <c r="AL40" s="361"/>
      <c r="AM40" s="360"/>
      <c r="AN40" s="318"/>
      <c r="AO40" s="318"/>
      <c r="AP40" s="318"/>
      <c r="AQ40" s="318"/>
      <c r="AR40" s="318"/>
      <c r="AS40" s="318"/>
      <c r="AT40" s="318"/>
      <c r="AU40" s="318"/>
      <c r="AV40" s="318"/>
      <c r="AW40" s="318"/>
      <c r="AX40" s="318"/>
      <c r="AY40" s="318"/>
      <c r="AZ40" s="318"/>
      <c r="BA40" s="318"/>
      <c r="BB40" s="318"/>
      <c r="BC40" s="318"/>
      <c r="BD40" s="318"/>
      <c r="BE40" s="318"/>
      <c r="BF40" s="318"/>
      <c r="BG40" s="321"/>
      <c r="BH40" s="318"/>
      <c r="BI40" s="633"/>
    </row>
    <row r="41" spans="1:61" ht="78" customHeight="1" x14ac:dyDescent="0.3">
      <c r="A41" s="349" t="s">
        <v>9</v>
      </c>
      <c r="B41" s="357"/>
      <c r="C41" s="358" t="s">
        <v>257</v>
      </c>
      <c r="D41" s="332" t="s">
        <v>258</v>
      </c>
      <c r="E41" s="332" t="s">
        <v>259</v>
      </c>
      <c r="F41" s="332" t="s">
        <v>201</v>
      </c>
      <c r="G41" s="359" t="s">
        <v>287</v>
      </c>
      <c r="H41" s="332" t="s">
        <v>288</v>
      </c>
      <c r="I41" s="351" t="s">
        <v>289</v>
      </c>
      <c r="J41" s="332" t="s">
        <v>76</v>
      </c>
      <c r="K41" s="332" t="s">
        <v>290</v>
      </c>
      <c r="L41" s="332" t="s">
        <v>119</v>
      </c>
      <c r="M41" s="334">
        <f>VLOOKUP(L41,'[2]Datos Validacion'!$C$6:$D$10,2,0)</f>
        <v>0.4</v>
      </c>
      <c r="N41" s="335" t="s">
        <v>264</v>
      </c>
      <c r="O41" s="336">
        <f>VLOOKUP(N41,'[2]Datos Validacion'!$E$6:$F$15,2,0)</f>
        <v>1</v>
      </c>
      <c r="P41" s="356" t="s">
        <v>265</v>
      </c>
      <c r="Q41" s="346" t="s">
        <v>266</v>
      </c>
      <c r="R41" s="351" t="s">
        <v>291</v>
      </c>
      <c r="S41" s="348" t="s">
        <v>83</v>
      </c>
      <c r="T41" s="333" t="s">
        <v>292</v>
      </c>
      <c r="U41" s="348" t="s">
        <v>85</v>
      </c>
      <c r="V41" s="348" t="s">
        <v>86</v>
      </c>
      <c r="W41" s="334">
        <f>VLOOKUP(V41,'[2]Datos Validacion'!$K$6:$L$8,2,0)</f>
        <v>0.25</v>
      </c>
      <c r="X41" s="333" t="s">
        <v>87</v>
      </c>
      <c r="Y41" s="334">
        <f>VLOOKUP(X41,'[2]Datos Validacion'!$M$6:$N$7,2,0)</f>
        <v>0.15</v>
      </c>
      <c r="Z41" s="348" t="s">
        <v>88</v>
      </c>
      <c r="AA41" s="353" t="s">
        <v>293</v>
      </c>
      <c r="AB41" s="348" t="s">
        <v>90</v>
      </c>
      <c r="AC41" s="354" t="s">
        <v>294</v>
      </c>
      <c r="AD41" s="322" t="s">
        <v>92</v>
      </c>
      <c r="AE41" s="352">
        <f>+W41+Y41</f>
        <v>0.4</v>
      </c>
      <c r="AF41" s="347" t="str">
        <f t="shared" si="1"/>
        <v>BAJA</v>
      </c>
      <c r="AG41" s="347">
        <f>IF(OR(V41="prevenir",V41="detectar"),(M41-(M41*AE41)), M41)</f>
        <v>0.24</v>
      </c>
      <c r="AH41" s="347" t="str">
        <f>IF(AI41&lt;=20%,"LEVE",IF(AI41&lt;=40%,"MENOR",IF(AI41&lt;=60%,"MODERADO",IF(AI41&lt;=80%,"MAYOR","CATASTROFICO"))))</f>
        <v>CATASTROFICO</v>
      </c>
      <c r="AI41" s="347">
        <f>IF(V41="corregir",(O41-(O41*AE41)), O41)</f>
        <v>1</v>
      </c>
      <c r="AJ41" s="346" t="s">
        <v>266</v>
      </c>
      <c r="AK41" s="332" t="s">
        <v>94</v>
      </c>
      <c r="AL41" s="361" t="s">
        <v>271</v>
      </c>
      <c r="AM41" s="332"/>
      <c r="AN41" s="319" t="s">
        <v>96</v>
      </c>
      <c r="AO41" s="319" t="s">
        <v>272</v>
      </c>
      <c r="AP41" s="316"/>
      <c r="AQ41" s="316" t="s">
        <v>9</v>
      </c>
      <c r="AR41" s="316" t="s">
        <v>126</v>
      </c>
      <c r="AS41" s="316" t="s">
        <v>9</v>
      </c>
      <c r="AT41" s="316"/>
      <c r="AU41" s="316" t="s">
        <v>127</v>
      </c>
      <c r="AV41" s="316" t="s">
        <v>9</v>
      </c>
      <c r="AW41" s="316"/>
      <c r="AX41" s="316" t="s">
        <v>273</v>
      </c>
      <c r="AY41" s="316"/>
      <c r="AZ41" s="316" t="s">
        <v>9</v>
      </c>
      <c r="BA41" s="316" t="s">
        <v>274</v>
      </c>
      <c r="BB41" s="316" t="s">
        <v>9</v>
      </c>
      <c r="BC41" s="316"/>
      <c r="BD41" s="316" t="s">
        <v>275</v>
      </c>
      <c r="BE41" s="316" t="s">
        <v>9</v>
      </c>
      <c r="BF41" s="316"/>
      <c r="BG41" s="319" t="s">
        <v>276</v>
      </c>
      <c r="BH41" s="316"/>
      <c r="BI41" s="356" t="s">
        <v>286</v>
      </c>
    </row>
    <row r="42" spans="1:61" ht="78" customHeight="1" x14ac:dyDescent="0.3">
      <c r="A42" s="349"/>
      <c r="B42" s="357"/>
      <c r="C42" s="358"/>
      <c r="D42" s="332"/>
      <c r="E42" s="332"/>
      <c r="F42" s="332"/>
      <c r="G42" s="359"/>
      <c r="H42" s="332"/>
      <c r="I42" s="351"/>
      <c r="J42" s="332"/>
      <c r="K42" s="332"/>
      <c r="L42" s="332"/>
      <c r="M42" s="334"/>
      <c r="N42" s="335"/>
      <c r="O42" s="336"/>
      <c r="P42" s="356"/>
      <c r="Q42" s="346"/>
      <c r="R42" s="351"/>
      <c r="S42" s="348"/>
      <c r="T42" s="333"/>
      <c r="U42" s="348"/>
      <c r="V42" s="348"/>
      <c r="W42" s="334"/>
      <c r="X42" s="333"/>
      <c r="Y42" s="334"/>
      <c r="Z42" s="348"/>
      <c r="AA42" s="353"/>
      <c r="AB42" s="348"/>
      <c r="AC42" s="354"/>
      <c r="AD42" s="323"/>
      <c r="AE42" s="352"/>
      <c r="AF42" s="347"/>
      <c r="AG42" s="347"/>
      <c r="AH42" s="347"/>
      <c r="AI42" s="347"/>
      <c r="AJ42" s="346"/>
      <c r="AK42" s="332"/>
      <c r="AL42" s="361"/>
      <c r="AM42" s="332"/>
      <c r="AN42" s="318"/>
      <c r="AO42" s="318"/>
      <c r="AP42" s="318"/>
      <c r="AQ42" s="318"/>
      <c r="AR42" s="318"/>
      <c r="AS42" s="318"/>
      <c r="AT42" s="318"/>
      <c r="AU42" s="318"/>
      <c r="AV42" s="318"/>
      <c r="AW42" s="318"/>
      <c r="AX42" s="318"/>
      <c r="AY42" s="318"/>
      <c r="AZ42" s="318"/>
      <c r="BA42" s="318"/>
      <c r="BB42" s="318"/>
      <c r="BC42" s="318"/>
      <c r="BD42" s="318"/>
      <c r="BE42" s="318"/>
      <c r="BF42" s="318"/>
      <c r="BG42" s="321"/>
      <c r="BH42" s="318"/>
      <c r="BI42" s="633"/>
    </row>
    <row r="43" spans="1:61" ht="215" customHeight="1" x14ac:dyDescent="0.3">
      <c r="A43" s="240" t="s">
        <v>9</v>
      </c>
      <c r="B43" s="31"/>
      <c r="C43" s="69" t="s">
        <v>112</v>
      </c>
      <c r="D43" s="35" t="s">
        <v>113</v>
      </c>
      <c r="E43" s="32" t="s">
        <v>295</v>
      </c>
      <c r="F43" s="35" t="s">
        <v>72</v>
      </c>
      <c r="G43" s="198" t="s">
        <v>296</v>
      </c>
      <c r="H43" s="35" t="s">
        <v>297</v>
      </c>
      <c r="I43" s="251" t="s">
        <v>298</v>
      </c>
      <c r="J43" s="35" t="s">
        <v>76</v>
      </c>
      <c r="K43" s="35" t="s">
        <v>299</v>
      </c>
      <c r="L43" s="35" t="s">
        <v>78</v>
      </c>
      <c r="M43" s="129">
        <f>VLOOKUP(L43,'[2]Datos Validacion'!$C$6:$D$10,2,0)</f>
        <v>0.6</v>
      </c>
      <c r="N43" s="60" t="s">
        <v>79</v>
      </c>
      <c r="O43" s="195">
        <f>VLOOKUP(N43,'[2]Datos Validacion'!$E$6:$F$15,2,0)</f>
        <v>0.8</v>
      </c>
      <c r="P43" s="118" t="s">
        <v>80</v>
      </c>
      <c r="Q43" s="76" t="s">
        <v>93</v>
      </c>
      <c r="R43" s="197" t="s">
        <v>300</v>
      </c>
      <c r="S43" s="34" t="s">
        <v>83</v>
      </c>
      <c r="T43" s="246" t="s">
        <v>301</v>
      </c>
      <c r="U43" s="34" t="s">
        <v>85</v>
      </c>
      <c r="V43" s="34" t="s">
        <v>86</v>
      </c>
      <c r="W43" s="129">
        <f>VLOOKUP(V43,'[2]Datos Validacion'!$K$6:$L$8,2,0)</f>
        <v>0.25</v>
      </c>
      <c r="X43" s="196" t="s">
        <v>87</v>
      </c>
      <c r="Y43" s="129">
        <f>VLOOKUP(X43,'[2]Datos Validacion'!$M$6:$N$7,2,0)</f>
        <v>0.15</v>
      </c>
      <c r="Z43" s="34" t="s">
        <v>88</v>
      </c>
      <c r="AA43" s="198" t="s">
        <v>302</v>
      </c>
      <c r="AB43" s="34" t="s">
        <v>90</v>
      </c>
      <c r="AC43" s="72" t="s">
        <v>303</v>
      </c>
      <c r="AD43" s="261" t="s">
        <v>92</v>
      </c>
      <c r="AE43" s="270">
        <f>+W43+Y43</f>
        <v>0.4</v>
      </c>
      <c r="AF43" s="43" t="str">
        <f t="shared" si="1"/>
        <v>BAJA</v>
      </c>
      <c r="AG43" s="43">
        <f>IF(OR(V43="prevenir",V43="detectar"),(M43-(M43*AE43)), M43)</f>
        <v>0.36</v>
      </c>
      <c r="AH43" s="43" t="str">
        <f>IF(AI43&lt;=20%,"LEVE",IF(AI43&lt;=40%,"MENOR",IF(AI43&lt;=60%,"MODERADO",IF(AI43&lt;=80%,"MAYOR","CATASTROFICO"))))</f>
        <v>MAYOR</v>
      </c>
      <c r="AI43" s="43">
        <f>IF(V43="corregir",(O43-(O43*AE43)), O43)</f>
        <v>0.8</v>
      </c>
      <c r="AJ43" s="76" t="s">
        <v>93</v>
      </c>
      <c r="AK43" s="35" t="s">
        <v>94</v>
      </c>
      <c r="AL43" s="119" t="s">
        <v>304</v>
      </c>
      <c r="AM43" s="247"/>
      <c r="AN43" s="199" t="s">
        <v>96</v>
      </c>
      <c r="AO43" s="199" t="s">
        <v>305</v>
      </c>
      <c r="AP43" s="246"/>
      <c r="AQ43" s="246" t="s">
        <v>9</v>
      </c>
      <c r="AR43" s="297" t="s">
        <v>306</v>
      </c>
      <c r="AS43" s="246"/>
      <c r="AT43" s="246" t="s">
        <v>9</v>
      </c>
      <c r="AU43" s="297" t="s">
        <v>307</v>
      </c>
      <c r="AV43" s="246"/>
      <c r="AW43" s="246" t="s">
        <v>9</v>
      </c>
      <c r="AX43" s="297" t="s">
        <v>308</v>
      </c>
      <c r="AY43" s="246" t="s">
        <v>9</v>
      </c>
      <c r="AZ43" s="246"/>
      <c r="BA43" s="297" t="s">
        <v>309</v>
      </c>
      <c r="BB43" s="246"/>
      <c r="BC43" s="246" t="s">
        <v>9</v>
      </c>
      <c r="BD43" s="297" t="s">
        <v>310</v>
      </c>
      <c r="BE43" s="246"/>
      <c r="BF43" s="246" t="s">
        <v>9</v>
      </c>
      <c r="BG43" s="297" t="s">
        <v>311</v>
      </c>
      <c r="BH43" s="199" t="s">
        <v>312</v>
      </c>
      <c r="BI43" s="199" t="s">
        <v>313</v>
      </c>
    </row>
    <row r="44" spans="1:61" ht="51" customHeight="1" x14ac:dyDescent="0.3">
      <c r="A44" s="349" t="s">
        <v>9</v>
      </c>
      <c r="B44" s="348"/>
      <c r="C44" s="350" t="s">
        <v>314</v>
      </c>
      <c r="D44" s="332" t="s">
        <v>315</v>
      </c>
      <c r="E44" s="332" t="s">
        <v>316</v>
      </c>
      <c r="F44" s="35" t="s">
        <v>72</v>
      </c>
      <c r="G44" s="198" t="s">
        <v>317</v>
      </c>
      <c r="H44" s="332" t="s">
        <v>318</v>
      </c>
      <c r="I44" s="351" t="s">
        <v>319</v>
      </c>
      <c r="J44" s="332" t="s">
        <v>76</v>
      </c>
      <c r="K44" s="333" t="s">
        <v>320</v>
      </c>
      <c r="L44" s="332" t="s">
        <v>119</v>
      </c>
      <c r="M44" s="334">
        <f>VLOOKUP(L44,'[2]Datos Validacion'!$C$6:$D$10,2,0)</f>
        <v>0.4</v>
      </c>
      <c r="N44" s="335" t="s">
        <v>155</v>
      </c>
      <c r="O44" s="336">
        <f>VLOOKUP(N44,'[2]Datos Validacion'!$E$6:$F$15,2,0)</f>
        <v>0.6</v>
      </c>
      <c r="P44" s="345" t="s">
        <v>156</v>
      </c>
      <c r="Q44" s="346" t="s">
        <v>321</v>
      </c>
      <c r="R44" s="355" t="s">
        <v>322</v>
      </c>
      <c r="S44" s="348" t="s">
        <v>83</v>
      </c>
      <c r="T44" s="333" t="s">
        <v>323</v>
      </c>
      <c r="U44" s="348" t="s">
        <v>85</v>
      </c>
      <c r="V44" s="348" t="s">
        <v>196</v>
      </c>
      <c r="W44" s="334">
        <f>VLOOKUP(V44,'[2]Datos Validacion'!$K$6:$L$8,2,0)</f>
        <v>0.15</v>
      </c>
      <c r="X44" s="333" t="s">
        <v>87</v>
      </c>
      <c r="Y44" s="334">
        <f>VLOOKUP(X44,'[2]Datos Validacion'!$M$6:$N$7,2,0)</f>
        <v>0.15</v>
      </c>
      <c r="Z44" s="348" t="s">
        <v>88</v>
      </c>
      <c r="AA44" s="353" t="s">
        <v>324</v>
      </c>
      <c r="AB44" s="348" t="s">
        <v>90</v>
      </c>
      <c r="AC44" s="354" t="s">
        <v>325</v>
      </c>
      <c r="AD44" s="322" t="s">
        <v>92</v>
      </c>
      <c r="AE44" s="352">
        <f>+W44+Y44</f>
        <v>0.3</v>
      </c>
      <c r="AF44" s="347" t="str">
        <f t="shared" si="1"/>
        <v>BAJA</v>
      </c>
      <c r="AG44" s="347">
        <f>IF(OR(V44="prevenir",V44="detectar"),(M44-(M44*AE44)), M44)</f>
        <v>0.28000000000000003</v>
      </c>
      <c r="AH44" s="347" t="str">
        <f>IF(AI44&lt;=20%,"LEVE",IF(AI44&lt;=40%,"MENOR",IF(AI44&lt;=60%,"MODERADO",IF(AI44&lt;=80%,"MAYOR","CATASTROFICO"))))</f>
        <v>MODERADO</v>
      </c>
      <c r="AI44" s="347">
        <f>IF(V44="corregir",(O44-(O44*AE44)), O44)</f>
        <v>0.6</v>
      </c>
      <c r="AJ44" s="346" t="s">
        <v>157</v>
      </c>
      <c r="AK44" s="332" t="s">
        <v>94</v>
      </c>
      <c r="AL44" s="344"/>
      <c r="AM44" s="344"/>
      <c r="AN44" s="407">
        <v>45999</v>
      </c>
      <c r="AO44" s="316" t="s">
        <v>326</v>
      </c>
      <c r="AP44" s="316"/>
      <c r="AQ44" s="316" t="s">
        <v>9</v>
      </c>
      <c r="AR44" s="319" t="s">
        <v>327</v>
      </c>
      <c r="AS44" s="316" t="s">
        <v>9</v>
      </c>
      <c r="AT44" s="316"/>
      <c r="AU44" s="313" t="s">
        <v>328</v>
      </c>
      <c r="AV44" s="316" t="s">
        <v>9</v>
      </c>
      <c r="AW44" s="316"/>
      <c r="AX44" s="319" t="s">
        <v>329</v>
      </c>
      <c r="AY44" s="316" t="s">
        <v>9</v>
      </c>
      <c r="AZ44" s="316"/>
      <c r="BA44" s="319" t="s">
        <v>330</v>
      </c>
      <c r="BB44" s="319" t="s">
        <v>9</v>
      </c>
      <c r="BC44" s="319"/>
      <c r="BD44" s="319" t="s">
        <v>331</v>
      </c>
      <c r="BE44" s="316"/>
      <c r="BF44" s="316" t="s">
        <v>9</v>
      </c>
      <c r="BG44" s="319" t="s">
        <v>332</v>
      </c>
      <c r="BH44" s="319" t="s">
        <v>333</v>
      </c>
      <c r="BI44" s="634" t="s">
        <v>286</v>
      </c>
    </row>
    <row r="45" spans="1:61" ht="51" customHeight="1" x14ac:dyDescent="0.3">
      <c r="A45" s="349"/>
      <c r="B45" s="348"/>
      <c r="C45" s="350"/>
      <c r="D45" s="332"/>
      <c r="E45" s="332"/>
      <c r="F45" s="35" t="s">
        <v>201</v>
      </c>
      <c r="G45" s="198" t="s">
        <v>334</v>
      </c>
      <c r="H45" s="332"/>
      <c r="I45" s="351"/>
      <c r="J45" s="332"/>
      <c r="K45" s="333"/>
      <c r="L45" s="332"/>
      <c r="M45" s="334"/>
      <c r="N45" s="335"/>
      <c r="O45" s="336"/>
      <c r="P45" s="345"/>
      <c r="Q45" s="346"/>
      <c r="R45" s="355"/>
      <c r="S45" s="348"/>
      <c r="T45" s="333"/>
      <c r="U45" s="348"/>
      <c r="V45" s="348"/>
      <c r="W45" s="334"/>
      <c r="X45" s="333"/>
      <c r="Y45" s="334"/>
      <c r="Z45" s="348"/>
      <c r="AA45" s="353"/>
      <c r="AB45" s="348"/>
      <c r="AC45" s="354"/>
      <c r="AD45" s="323"/>
      <c r="AE45" s="352"/>
      <c r="AF45" s="347"/>
      <c r="AG45" s="347"/>
      <c r="AH45" s="347"/>
      <c r="AI45" s="347"/>
      <c r="AJ45" s="346"/>
      <c r="AK45" s="332"/>
      <c r="AL45" s="344"/>
      <c r="AM45" s="344"/>
      <c r="AN45" s="317"/>
      <c r="AO45" s="317"/>
      <c r="AP45" s="317"/>
      <c r="AQ45" s="317"/>
      <c r="AR45" s="317"/>
      <c r="AS45" s="317"/>
      <c r="AT45" s="317"/>
      <c r="AU45" s="314"/>
      <c r="AV45" s="317"/>
      <c r="AW45" s="317"/>
      <c r="AX45" s="320"/>
      <c r="AY45" s="317"/>
      <c r="AZ45" s="317"/>
      <c r="BA45" s="320"/>
      <c r="BB45" s="320"/>
      <c r="BC45" s="320"/>
      <c r="BD45" s="320"/>
      <c r="BE45" s="317"/>
      <c r="BF45" s="317"/>
      <c r="BG45" s="320"/>
      <c r="BH45" s="320"/>
      <c r="BI45" s="633"/>
    </row>
    <row r="46" spans="1:61" ht="51" customHeight="1" x14ac:dyDescent="0.3">
      <c r="A46" s="349"/>
      <c r="B46" s="348"/>
      <c r="C46" s="350"/>
      <c r="D46" s="332"/>
      <c r="E46" s="332"/>
      <c r="F46" s="35" t="s">
        <v>72</v>
      </c>
      <c r="G46" s="198" t="s">
        <v>335</v>
      </c>
      <c r="H46" s="332"/>
      <c r="I46" s="351"/>
      <c r="J46" s="332"/>
      <c r="K46" s="333"/>
      <c r="L46" s="332"/>
      <c r="M46" s="334"/>
      <c r="N46" s="335"/>
      <c r="O46" s="336"/>
      <c r="P46" s="345"/>
      <c r="Q46" s="346"/>
      <c r="R46" s="197" t="s">
        <v>336</v>
      </c>
      <c r="S46" s="34" t="s">
        <v>83</v>
      </c>
      <c r="T46" s="196" t="s">
        <v>337</v>
      </c>
      <c r="U46" s="34" t="s">
        <v>85</v>
      </c>
      <c r="V46" s="34" t="s">
        <v>86</v>
      </c>
      <c r="W46" s="129">
        <f>VLOOKUP(V46,'[2]Datos Validacion'!$K$6:$L$8,2,0)</f>
        <v>0.25</v>
      </c>
      <c r="X46" s="196" t="s">
        <v>87</v>
      </c>
      <c r="Y46" s="129">
        <f>VLOOKUP(X46,'[2]Datos Validacion'!$M$6:$N$7,2,0)</f>
        <v>0.15</v>
      </c>
      <c r="Z46" s="34" t="s">
        <v>88</v>
      </c>
      <c r="AA46" s="198" t="s">
        <v>338</v>
      </c>
      <c r="AB46" s="34" t="s">
        <v>90</v>
      </c>
      <c r="AC46" s="267" t="s">
        <v>339</v>
      </c>
      <c r="AD46" s="261" t="s">
        <v>106</v>
      </c>
      <c r="AE46" s="270">
        <f>+W46+Y46</f>
        <v>0.4</v>
      </c>
      <c r="AF46" s="43" t="str">
        <f t="shared" si="1"/>
        <v>MUY BAJA</v>
      </c>
      <c r="AG46" s="245">
        <f>+AG44-(AG44*AE46)</f>
        <v>0.16800000000000001</v>
      </c>
      <c r="AH46" s="347"/>
      <c r="AI46" s="347"/>
      <c r="AJ46" s="346"/>
      <c r="AK46" s="332"/>
      <c r="AL46" s="344"/>
      <c r="AM46" s="344"/>
      <c r="AN46" s="318"/>
      <c r="AO46" s="318"/>
      <c r="AP46" s="318"/>
      <c r="AQ46" s="318"/>
      <c r="AR46" s="318"/>
      <c r="AS46" s="318"/>
      <c r="AT46" s="318"/>
      <c r="AU46" s="315"/>
      <c r="AV46" s="318"/>
      <c r="AW46" s="318"/>
      <c r="AX46" s="321"/>
      <c r="AY46" s="318"/>
      <c r="AZ46" s="318"/>
      <c r="BA46" s="321"/>
      <c r="BB46" s="321"/>
      <c r="BC46" s="321"/>
      <c r="BD46" s="321"/>
      <c r="BE46" s="318"/>
      <c r="BF46" s="318"/>
      <c r="BG46" s="321"/>
      <c r="BH46" s="321"/>
      <c r="BI46" s="633"/>
    </row>
    <row r="47" spans="1:61" ht="77" customHeight="1" x14ac:dyDescent="0.3">
      <c r="A47" s="349" t="s">
        <v>9</v>
      </c>
      <c r="B47" s="348"/>
      <c r="C47" s="350" t="s">
        <v>314</v>
      </c>
      <c r="D47" s="332" t="s">
        <v>315</v>
      </c>
      <c r="E47" s="332" t="s">
        <v>316</v>
      </c>
      <c r="F47" s="35" t="s">
        <v>72</v>
      </c>
      <c r="G47" s="198" t="s">
        <v>340</v>
      </c>
      <c r="H47" s="332" t="s">
        <v>341</v>
      </c>
      <c r="I47" s="351" t="s">
        <v>342</v>
      </c>
      <c r="J47" s="332" t="s">
        <v>343</v>
      </c>
      <c r="K47" s="333" t="s">
        <v>344</v>
      </c>
      <c r="L47" s="332" t="s">
        <v>119</v>
      </c>
      <c r="M47" s="334">
        <f>VLOOKUP(L47,'[2]Datos Validacion'!$C$6:$D$10,2,0)</f>
        <v>0.4</v>
      </c>
      <c r="N47" s="335" t="s">
        <v>155</v>
      </c>
      <c r="O47" s="336">
        <f>VLOOKUP(N47,'[2]Datos Validacion'!$E$6:$F$15,2,0)</f>
        <v>0.6</v>
      </c>
      <c r="P47" s="345" t="s">
        <v>156</v>
      </c>
      <c r="Q47" s="346" t="s">
        <v>157</v>
      </c>
      <c r="R47" s="197" t="s">
        <v>345</v>
      </c>
      <c r="S47" s="34" t="s">
        <v>83</v>
      </c>
      <c r="T47" s="196" t="s">
        <v>346</v>
      </c>
      <c r="U47" s="34" t="s">
        <v>85</v>
      </c>
      <c r="V47" s="34" t="s">
        <v>86</v>
      </c>
      <c r="W47" s="129">
        <f>VLOOKUP(V47,'[2]Datos Validacion'!$K$6:$L$8,2,0)</f>
        <v>0.25</v>
      </c>
      <c r="X47" s="196" t="s">
        <v>87</v>
      </c>
      <c r="Y47" s="129">
        <f>VLOOKUP(X47,'[2]Datos Validacion'!$M$6:$N$7,2,0)</f>
        <v>0.15</v>
      </c>
      <c r="Z47" s="34" t="s">
        <v>88</v>
      </c>
      <c r="AA47" s="198" t="s">
        <v>347</v>
      </c>
      <c r="AB47" s="34" t="s">
        <v>90</v>
      </c>
      <c r="AC47" s="56" t="s">
        <v>348</v>
      </c>
      <c r="AD47" s="261" t="s">
        <v>92</v>
      </c>
      <c r="AE47" s="270">
        <f>+W47+Y47</f>
        <v>0.4</v>
      </c>
      <c r="AF47" s="43" t="str">
        <f t="shared" si="1"/>
        <v>BAJA</v>
      </c>
      <c r="AG47" s="43">
        <f>IF(OR(V47="prevenir",V47="detectar"),(M47-(M47*AE47)), M47)</f>
        <v>0.24</v>
      </c>
      <c r="AH47" s="347" t="str">
        <f>IF(AI47&lt;=20%,"LEVE",IF(AI47&lt;=40%,"MENOR",IF(AI47&lt;=60%,"MODERADO",IF(AI47&lt;=80%,"MAYOR","CATASTROFICO"))))</f>
        <v>MODERADO</v>
      </c>
      <c r="AI47" s="347">
        <f>IF(V47="corregir",(O47-(O47*AE47)), O47)</f>
        <v>0.6</v>
      </c>
      <c r="AJ47" s="346" t="s">
        <v>157</v>
      </c>
      <c r="AK47" s="332" t="s">
        <v>94</v>
      </c>
      <c r="AL47" s="344"/>
      <c r="AM47" s="344"/>
      <c r="AN47" s="407">
        <v>46009</v>
      </c>
      <c r="AO47" s="316" t="s">
        <v>326</v>
      </c>
      <c r="AP47" s="316"/>
      <c r="AQ47" s="311" t="s">
        <v>9</v>
      </c>
      <c r="AR47" s="309" t="s">
        <v>349</v>
      </c>
      <c r="AS47" s="311" t="s">
        <v>9</v>
      </c>
      <c r="AT47" s="311" t="s">
        <v>350</v>
      </c>
      <c r="AU47" s="309" t="s">
        <v>351</v>
      </c>
      <c r="AV47" s="311" t="s">
        <v>9</v>
      </c>
      <c r="AW47" s="311" t="s">
        <v>350</v>
      </c>
      <c r="AX47" s="309" t="s">
        <v>352</v>
      </c>
      <c r="AY47" s="311" t="s">
        <v>9</v>
      </c>
      <c r="AZ47" s="311" t="s">
        <v>350</v>
      </c>
      <c r="BA47" s="309" t="s">
        <v>353</v>
      </c>
      <c r="BB47" s="311" t="s">
        <v>9</v>
      </c>
      <c r="BC47" s="311" t="s">
        <v>350</v>
      </c>
      <c r="BD47" s="309" t="s">
        <v>354</v>
      </c>
      <c r="BE47" s="311" t="s">
        <v>350</v>
      </c>
      <c r="BF47" s="311" t="s">
        <v>9</v>
      </c>
      <c r="BG47" s="309" t="s">
        <v>355</v>
      </c>
      <c r="BH47" s="309" t="s">
        <v>356</v>
      </c>
      <c r="BI47" s="356" t="s">
        <v>286</v>
      </c>
    </row>
    <row r="48" spans="1:61" ht="77" customHeight="1" x14ac:dyDescent="0.3">
      <c r="A48" s="349"/>
      <c r="B48" s="348"/>
      <c r="C48" s="350"/>
      <c r="D48" s="332"/>
      <c r="E48" s="332"/>
      <c r="F48" s="35" t="s">
        <v>201</v>
      </c>
      <c r="G48" s="198" t="s">
        <v>358</v>
      </c>
      <c r="H48" s="332"/>
      <c r="I48" s="351"/>
      <c r="J48" s="332"/>
      <c r="K48" s="333"/>
      <c r="L48" s="332"/>
      <c r="M48" s="334"/>
      <c r="N48" s="335"/>
      <c r="O48" s="336"/>
      <c r="P48" s="345"/>
      <c r="Q48" s="346"/>
      <c r="R48" s="197" t="s">
        <v>359</v>
      </c>
      <c r="S48" s="34" t="s">
        <v>83</v>
      </c>
      <c r="T48" s="196" t="s">
        <v>346</v>
      </c>
      <c r="U48" s="34" t="s">
        <v>85</v>
      </c>
      <c r="V48" s="34" t="s">
        <v>86</v>
      </c>
      <c r="W48" s="129">
        <f>VLOOKUP(V48,'[2]Datos Validacion'!$K$6:$L$8,2,0)</f>
        <v>0.25</v>
      </c>
      <c r="X48" s="196" t="s">
        <v>87</v>
      </c>
      <c r="Y48" s="129">
        <f>VLOOKUP(X48,'[2]Datos Validacion'!$M$6:$N$7,2,0)</f>
        <v>0.15</v>
      </c>
      <c r="Z48" s="34" t="s">
        <v>88</v>
      </c>
      <c r="AA48" s="248"/>
      <c r="AB48" s="34" t="s">
        <v>90</v>
      </c>
      <c r="AC48" s="267" t="s">
        <v>360</v>
      </c>
      <c r="AD48" s="261" t="s">
        <v>106</v>
      </c>
      <c r="AE48" s="270">
        <f>+W48+Y48</f>
        <v>0.4</v>
      </c>
      <c r="AF48" s="43" t="str">
        <f t="shared" si="1"/>
        <v>MUY BAJA</v>
      </c>
      <c r="AG48" s="245">
        <f>+AG46-(AG46*AE48)</f>
        <v>0.1008</v>
      </c>
      <c r="AH48" s="347"/>
      <c r="AI48" s="347"/>
      <c r="AJ48" s="346"/>
      <c r="AK48" s="332"/>
      <c r="AL48" s="344"/>
      <c r="AM48" s="344"/>
      <c r="AN48" s="318"/>
      <c r="AO48" s="318"/>
      <c r="AP48" s="318"/>
      <c r="AQ48" s="312"/>
      <c r="AR48" s="310"/>
      <c r="AS48" s="312"/>
      <c r="AT48" s="312"/>
      <c r="AU48" s="310"/>
      <c r="AV48" s="312"/>
      <c r="AW48" s="312"/>
      <c r="AX48" s="310"/>
      <c r="AY48" s="312"/>
      <c r="AZ48" s="312"/>
      <c r="BA48" s="310"/>
      <c r="BB48" s="312"/>
      <c r="BC48" s="312"/>
      <c r="BD48" s="310"/>
      <c r="BE48" s="312"/>
      <c r="BF48" s="312"/>
      <c r="BG48" s="310"/>
      <c r="BH48" s="310"/>
      <c r="BI48" s="633"/>
    </row>
    <row r="49" ht="44" customHeight="1" x14ac:dyDescent="0.3"/>
  </sheetData>
  <autoFilter ref="A13:BI48" xr:uid="{BE66F9FA-B8C4-43CC-A6BB-17537388D8D4}">
    <filterColumn colId="0" showButton="0"/>
    <filterColumn colId="18" showButton="0"/>
    <filterColumn colId="21" showButton="0"/>
    <filterColumn colId="23" showButton="0"/>
    <filterColumn colId="25" showButton="0"/>
    <filterColumn colId="27" showButton="0"/>
    <filterColumn colId="28" showButton="0"/>
    <filterColumn colId="41" showButton="0"/>
    <filterColumn colId="42" showButton="0"/>
    <filterColumn colId="44" showButton="0"/>
    <filterColumn colId="45" showButton="0"/>
    <filterColumn colId="47" showButton="0"/>
    <filterColumn colId="48" showButton="0"/>
    <filterColumn colId="50" showButton="0"/>
    <filterColumn colId="51" showButton="0"/>
    <filterColumn colId="53" showButton="0"/>
    <filterColumn colId="54" showButton="0"/>
    <filterColumn colId="56" showButton="0"/>
    <filterColumn colId="57" showButton="0"/>
  </autoFilter>
  <mergeCells count="644">
    <mergeCell ref="AR44:AR46"/>
    <mergeCell ref="AS44:AS46"/>
    <mergeCell ref="AT44:AT46"/>
    <mergeCell ref="AN47:AN48"/>
    <mergeCell ref="AO47:AO48"/>
    <mergeCell ref="AP47:AP48"/>
    <mergeCell ref="AQ47:AQ48"/>
    <mergeCell ref="AR47:AR48"/>
    <mergeCell ref="AS47:AS48"/>
    <mergeCell ref="AT47:AT48"/>
    <mergeCell ref="AN44:AN46"/>
    <mergeCell ref="AO44:AO46"/>
    <mergeCell ref="AP44:AP46"/>
    <mergeCell ref="AQ44:AQ46"/>
    <mergeCell ref="X24:X25"/>
    <mergeCell ref="Y24:Y25"/>
    <mergeCell ref="N24:N26"/>
    <mergeCell ref="O24:O26"/>
    <mergeCell ref="P24:P26"/>
    <mergeCell ref="Q24:Q26"/>
    <mergeCell ref="R24:R25"/>
    <mergeCell ref="S24:S25"/>
    <mergeCell ref="L24:L26"/>
    <mergeCell ref="V10:AJ10"/>
    <mergeCell ref="S13:T13"/>
    <mergeCell ref="AF12:AK12"/>
    <mergeCell ref="AG13:AG14"/>
    <mergeCell ref="AH13:AH14"/>
    <mergeCell ref="AI13:AI14"/>
    <mergeCell ref="AJ13:AJ14"/>
    <mergeCell ref="AK13:AK14"/>
    <mergeCell ref="AF13:AF14"/>
    <mergeCell ref="E1:BH1"/>
    <mergeCell ref="AL12:AL14"/>
    <mergeCell ref="AM12:AM14"/>
    <mergeCell ref="AK15:AK17"/>
    <mergeCell ref="AL15:AL17"/>
    <mergeCell ref="D8:E8"/>
    <mergeCell ref="G10:H10"/>
    <mergeCell ref="A12:K12"/>
    <mergeCell ref="C3:C6"/>
    <mergeCell ref="D3:E3"/>
    <mergeCell ref="G3:H3"/>
    <mergeCell ref="I3:K3"/>
    <mergeCell ref="G4:H4"/>
    <mergeCell ref="I4:P4"/>
    <mergeCell ref="D6:E6"/>
    <mergeCell ref="I13:I14"/>
    <mergeCell ref="J13:J14"/>
    <mergeCell ref="K13:K14"/>
    <mergeCell ref="L13:L14"/>
    <mergeCell ref="M13:M14"/>
    <mergeCell ref="A13:B13"/>
    <mergeCell ref="C13:C14"/>
    <mergeCell ref="D13:D14"/>
    <mergeCell ref="E13:E14"/>
    <mergeCell ref="F13:F14"/>
    <mergeCell ref="O13:O14"/>
    <mergeCell ref="A1:D1"/>
    <mergeCell ref="P13:P14"/>
    <mergeCell ref="Q13:Q14"/>
    <mergeCell ref="R13:R14"/>
    <mergeCell ref="L12:Q12"/>
    <mergeCell ref="R12:AE12"/>
    <mergeCell ref="U13:U14"/>
    <mergeCell ref="V14:W14"/>
    <mergeCell ref="X14:Y14"/>
    <mergeCell ref="V13:W13"/>
    <mergeCell ref="X13:Y13"/>
    <mergeCell ref="Z13:AA13"/>
    <mergeCell ref="AE13:AE14"/>
    <mergeCell ref="N13:N14"/>
    <mergeCell ref="AB13:AD13"/>
    <mergeCell ref="H15:H17"/>
    <mergeCell ref="I15:I17"/>
    <mergeCell ref="J15:J17"/>
    <mergeCell ref="A15:A17"/>
    <mergeCell ref="B15:B17"/>
    <mergeCell ref="C15:C17"/>
    <mergeCell ref="D15:D17"/>
    <mergeCell ref="E15:E17"/>
    <mergeCell ref="G13:G14"/>
    <mergeCell ref="H13:H14"/>
    <mergeCell ref="K15:K17"/>
    <mergeCell ref="L15:L17"/>
    <mergeCell ref="M15:M17"/>
    <mergeCell ref="AM15:AM17"/>
    <mergeCell ref="N15:N17"/>
    <mergeCell ref="O15:O17"/>
    <mergeCell ref="P15:P17"/>
    <mergeCell ref="Q15:Q17"/>
    <mergeCell ref="AA15:AA16"/>
    <mergeCell ref="AH15:AH17"/>
    <mergeCell ref="AI15:AI17"/>
    <mergeCell ref="AJ15:AJ17"/>
    <mergeCell ref="A18:A23"/>
    <mergeCell ref="B18:B23"/>
    <mergeCell ref="C18:C23"/>
    <mergeCell ref="D18:D23"/>
    <mergeCell ref="E18:E23"/>
    <mergeCell ref="F18:F20"/>
    <mergeCell ref="G18:G20"/>
    <mergeCell ref="F21:F23"/>
    <mergeCell ref="G21:G23"/>
    <mergeCell ref="AL18:AL23"/>
    <mergeCell ref="AM18:AM23"/>
    <mergeCell ref="N18:N23"/>
    <mergeCell ref="O18:O23"/>
    <mergeCell ref="P18:P23"/>
    <mergeCell ref="Q18:Q23"/>
    <mergeCell ref="AH18:AH23"/>
    <mergeCell ref="AI18:AI23"/>
    <mergeCell ref="H18:H23"/>
    <mergeCell ref="I18:I23"/>
    <mergeCell ref="J18:J23"/>
    <mergeCell ref="K18:K23"/>
    <mergeCell ref="L18:L23"/>
    <mergeCell ref="M18:M23"/>
    <mergeCell ref="AJ18:AJ23"/>
    <mergeCell ref="AK18:AK23"/>
    <mergeCell ref="A24:A26"/>
    <mergeCell ref="B24:B26"/>
    <mergeCell ref="C24:C26"/>
    <mergeCell ref="D24:D26"/>
    <mergeCell ref="E24:E26"/>
    <mergeCell ref="H24:H26"/>
    <mergeCell ref="I24:I26"/>
    <mergeCell ref="J24:J26"/>
    <mergeCell ref="K24:K26"/>
    <mergeCell ref="A27:A28"/>
    <mergeCell ref="B27:B28"/>
    <mergeCell ref="C27:C28"/>
    <mergeCell ref="D27:D28"/>
    <mergeCell ref="E27:E28"/>
    <mergeCell ref="F27:F28"/>
    <mergeCell ref="AM24:AM26"/>
    <mergeCell ref="AG24:AG25"/>
    <mergeCell ref="AH24:AH26"/>
    <mergeCell ref="AI24:AI26"/>
    <mergeCell ref="AJ24:AJ26"/>
    <mergeCell ref="AK24:AK26"/>
    <mergeCell ref="AL24:AL26"/>
    <mergeCell ref="Z24:Z25"/>
    <mergeCell ref="AA24:AA25"/>
    <mergeCell ref="AB24:AB25"/>
    <mergeCell ref="AC24:AC25"/>
    <mergeCell ref="M24:M26"/>
    <mergeCell ref="AE24:AE25"/>
    <mergeCell ref="AF24:AF25"/>
    <mergeCell ref="T24:T25"/>
    <mergeCell ref="U24:U25"/>
    <mergeCell ref="V24:V25"/>
    <mergeCell ref="W24:W25"/>
    <mergeCell ref="M27:M28"/>
    <mergeCell ref="N27:N28"/>
    <mergeCell ref="O27:O28"/>
    <mergeCell ref="P27:P28"/>
    <mergeCell ref="Q27:Q28"/>
    <mergeCell ref="AH27:AH28"/>
    <mergeCell ref="G27:G28"/>
    <mergeCell ref="H27:H28"/>
    <mergeCell ref="I27:I28"/>
    <mergeCell ref="J27:J28"/>
    <mergeCell ref="K27:K28"/>
    <mergeCell ref="L27:L28"/>
    <mergeCell ref="AQ27:AQ28"/>
    <mergeCell ref="AR27:AR28"/>
    <mergeCell ref="AS27:AS28"/>
    <mergeCell ref="AT27:AT28"/>
    <mergeCell ref="AI27:AI28"/>
    <mergeCell ref="AJ27:AJ28"/>
    <mergeCell ref="AK27:AK28"/>
    <mergeCell ref="AL27:AL28"/>
    <mergeCell ref="AM27:AM28"/>
    <mergeCell ref="AN27:AN28"/>
    <mergeCell ref="AO27:AO28"/>
    <mergeCell ref="AP27:AP28"/>
    <mergeCell ref="L29:L30"/>
    <mergeCell ref="M29:M30"/>
    <mergeCell ref="N29:N30"/>
    <mergeCell ref="A29:A30"/>
    <mergeCell ref="B29:B30"/>
    <mergeCell ref="C29:C30"/>
    <mergeCell ref="D29:D30"/>
    <mergeCell ref="E29:E30"/>
    <mergeCell ref="H29:H30"/>
    <mergeCell ref="K29:K30"/>
    <mergeCell ref="AQ29:AQ30"/>
    <mergeCell ref="AR29:AR30"/>
    <mergeCell ref="AS29:AS30"/>
    <mergeCell ref="AT29:AT30"/>
    <mergeCell ref="A31:A36"/>
    <mergeCell ref="B31:B36"/>
    <mergeCell ref="C31:C36"/>
    <mergeCell ref="D31:D36"/>
    <mergeCell ref="E31:E36"/>
    <mergeCell ref="H31:H36"/>
    <mergeCell ref="AK29:AK30"/>
    <mergeCell ref="AL29:AL30"/>
    <mergeCell ref="AM29:AM30"/>
    <mergeCell ref="AN29:AN30"/>
    <mergeCell ref="AO29:AO30"/>
    <mergeCell ref="AP29:AP30"/>
    <mergeCell ref="O29:O30"/>
    <mergeCell ref="P29:P30"/>
    <mergeCell ref="Q29:Q30"/>
    <mergeCell ref="AH29:AH30"/>
    <mergeCell ref="AI29:AI30"/>
    <mergeCell ref="AJ29:AJ30"/>
    <mergeCell ref="I29:I30"/>
    <mergeCell ref="J29:J30"/>
    <mergeCell ref="AM31:AM36"/>
    <mergeCell ref="AN31:AN36"/>
    <mergeCell ref="AP31:AP36"/>
    <mergeCell ref="AQ31:AQ36"/>
    <mergeCell ref="AH31:AH36"/>
    <mergeCell ref="AI31:AI36"/>
    <mergeCell ref="AJ31:AJ36"/>
    <mergeCell ref="Y33:Y35"/>
    <mergeCell ref="Z33:Z35"/>
    <mergeCell ref="AA33:AA35"/>
    <mergeCell ref="AB33:AB35"/>
    <mergeCell ref="AC33:AC35"/>
    <mergeCell ref="AO31:AO36"/>
    <mergeCell ref="R33:R35"/>
    <mergeCell ref="S33:S35"/>
    <mergeCell ref="T33:T35"/>
    <mergeCell ref="U33:U35"/>
    <mergeCell ref="V33:V35"/>
    <mergeCell ref="W33:W35"/>
    <mergeCell ref="X33:X35"/>
    <mergeCell ref="AK31:AK36"/>
    <mergeCell ref="AL31:AL36"/>
    <mergeCell ref="AE33:AE35"/>
    <mergeCell ref="AF33:AF35"/>
    <mergeCell ref="AG33:AG35"/>
    <mergeCell ref="A37:A38"/>
    <mergeCell ref="B37:B38"/>
    <mergeCell ref="C37:C38"/>
    <mergeCell ref="D37:D38"/>
    <mergeCell ref="E37:E38"/>
    <mergeCell ref="F37:F38"/>
    <mergeCell ref="O31:O36"/>
    <mergeCell ref="P31:P36"/>
    <mergeCell ref="Q31:Q36"/>
    <mergeCell ref="I31:I36"/>
    <mergeCell ref="J31:J36"/>
    <mergeCell ref="K31:K36"/>
    <mergeCell ref="L31:L36"/>
    <mergeCell ref="M31:M36"/>
    <mergeCell ref="N31:N36"/>
    <mergeCell ref="M37:M38"/>
    <mergeCell ref="N37:N38"/>
    <mergeCell ref="O37:O38"/>
    <mergeCell ref="P37:P38"/>
    <mergeCell ref="Q37:Q38"/>
    <mergeCell ref="R37:R38"/>
    <mergeCell ref="G37:G38"/>
    <mergeCell ref="H37:H38"/>
    <mergeCell ref="I37:I38"/>
    <mergeCell ref="J37:J38"/>
    <mergeCell ref="K37:K38"/>
    <mergeCell ref="L37:L38"/>
    <mergeCell ref="AA37:AA38"/>
    <mergeCell ref="AB37:AB38"/>
    <mergeCell ref="AC37:AC38"/>
    <mergeCell ref="AJ37:AJ38"/>
    <mergeCell ref="AK37:AK38"/>
    <mergeCell ref="Y37:Y38"/>
    <mergeCell ref="Z37:Z38"/>
    <mergeCell ref="N39:N40"/>
    <mergeCell ref="O39:O40"/>
    <mergeCell ref="AE37:AE38"/>
    <mergeCell ref="S37:S38"/>
    <mergeCell ref="T37:T38"/>
    <mergeCell ref="U37:U38"/>
    <mergeCell ref="V37:V38"/>
    <mergeCell ref="W37:W38"/>
    <mergeCell ref="X37:X38"/>
    <mergeCell ref="T39:T40"/>
    <mergeCell ref="U39:U40"/>
    <mergeCell ref="V39:V40"/>
    <mergeCell ref="W39:W40"/>
    <mergeCell ref="X39:X40"/>
    <mergeCell ref="Y39:Y40"/>
    <mergeCell ref="P39:P40"/>
    <mergeCell ref="Q39:Q40"/>
    <mergeCell ref="R39:R40"/>
    <mergeCell ref="S39:S40"/>
    <mergeCell ref="H39:H40"/>
    <mergeCell ref="I39:I40"/>
    <mergeCell ref="J39:J40"/>
    <mergeCell ref="K39:K40"/>
    <mergeCell ref="L39:L40"/>
    <mergeCell ref="M39:M40"/>
    <mergeCell ref="AT37:AT38"/>
    <mergeCell ref="A39:A40"/>
    <mergeCell ref="B39:B40"/>
    <mergeCell ref="C39:C40"/>
    <mergeCell ref="D39:D40"/>
    <mergeCell ref="E39:E40"/>
    <mergeCell ref="F39:F40"/>
    <mergeCell ref="G39:G40"/>
    <mergeCell ref="AL37:AL38"/>
    <mergeCell ref="AM37:AM38"/>
    <mergeCell ref="AN37:AN38"/>
    <mergeCell ref="AO37:AO38"/>
    <mergeCell ref="AP37:AP38"/>
    <mergeCell ref="AQ37:AQ38"/>
    <mergeCell ref="AF37:AF38"/>
    <mergeCell ref="AG37:AG38"/>
    <mergeCell ref="AH37:AH38"/>
    <mergeCell ref="AI37:AI38"/>
    <mergeCell ref="J41:J42"/>
    <mergeCell ref="K41:K42"/>
    <mergeCell ref="L41:L42"/>
    <mergeCell ref="AM39:AM40"/>
    <mergeCell ref="AG39:AG40"/>
    <mergeCell ref="AH39:AH40"/>
    <mergeCell ref="AI39:AI40"/>
    <mergeCell ref="AJ39:AJ40"/>
    <mergeCell ref="AK39:AK40"/>
    <mergeCell ref="AL39:AL40"/>
    <mergeCell ref="Z39:Z40"/>
    <mergeCell ref="AA39:AA40"/>
    <mergeCell ref="AB39:AB40"/>
    <mergeCell ref="AC39:AC40"/>
    <mergeCell ref="AE39:AE40"/>
    <mergeCell ref="AF39:AF40"/>
    <mergeCell ref="AL41:AL42"/>
    <mergeCell ref="AM41:AM42"/>
    <mergeCell ref="AA41:AA42"/>
    <mergeCell ref="AB41:AB42"/>
    <mergeCell ref="AC41:AC42"/>
    <mergeCell ref="AE41:AE42"/>
    <mergeCell ref="AF41:AF42"/>
    <mergeCell ref="AG41:AG42"/>
    <mergeCell ref="A41:A42"/>
    <mergeCell ref="B41:B42"/>
    <mergeCell ref="C41:C42"/>
    <mergeCell ref="D41:D42"/>
    <mergeCell ref="E41:E42"/>
    <mergeCell ref="F41:F42"/>
    <mergeCell ref="G41:G42"/>
    <mergeCell ref="H41:H42"/>
    <mergeCell ref="I41:I42"/>
    <mergeCell ref="K44:K46"/>
    <mergeCell ref="S44:S45"/>
    <mergeCell ref="P44:P46"/>
    <mergeCell ref="T44:T45"/>
    <mergeCell ref="U44:U45"/>
    <mergeCell ref="M41:M42"/>
    <mergeCell ref="N41:N42"/>
    <mergeCell ref="L44:L46"/>
    <mergeCell ref="M44:M46"/>
    <mergeCell ref="N44:N46"/>
    <mergeCell ref="O44:O46"/>
    <mergeCell ref="AH41:AH42"/>
    <mergeCell ref="AI41:AI42"/>
    <mergeCell ref="AJ41:AJ42"/>
    <mergeCell ref="AK41:AK42"/>
    <mergeCell ref="O41:O42"/>
    <mergeCell ref="P41:P42"/>
    <mergeCell ref="Q41:Q42"/>
    <mergeCell ref="R41:R42"/>
    <mergeCell ref="S41:S42"/>
    <mergeCell ref="T41:T42"/>
    <mergeCell ref="U41:U42"/>
    <mergeCell ref="V41:V42"/>
    <mergeCell ref="W41:W42"/>
    <mergeCell ref="X41:X42"/>
    <mergeCell ref="Y41:Y42"/>
    <mergeCell ref="Z41:Z42"/>
    <mergeCell ref="A47:A48"/>
    <mergeCell ref="B47:B48"/>
    <mergeCell ref="C47:C48"/>
    <mergeCell ref="D47:D48"/>
    <mergeCell ref="E47:E48"/>
    <mergeCell ref="H47:H48"/>
    <mergeCell ref="I47:I48"/>
    <mergeCell ref="AE44:AE45"/>
    <mergeCell ref="AF44:AF45"/>
    <mergeCell ref="X44:X45"/>
    <mergeCell ref="Y44:Y45"/>
    <mergeCell ref="Z44:Z45"/>
    <mergeCell ref="AA44:AA45"/>
    <mergeCell ref="AB44:AB45"/>
    <mergeCell ref="AC44:AC45"/>
    <mergeCell ref="R44:R45"/>
    <mergeCell ref="A44:A46"/>
    <mergeCell ref="B44:B46"/>
    <mergeCell ref="C44:C46"/>
    <mergeCell ref="D44:D46"/>
    <mergeCell ref="E44:E46"/>
    <mergeCell ref="H44:H46"/>
    <mergeCell ref="I44:I46"/>
    <mergeCell ref="J44:J46"/>
    <mergeCell ref="AL47:AL48"/>
    <mergeCell ref="AM47:AM48"/>
    <mergeCell ref="P47:P48"/>
    <mergeCell ref="Q47:Q48"/>
    <mergeCell ref="AH47:AH48"/>
    <mergeCell ref="AI47:AI48"/>
    <mergeCell ref="AJ47:AJ48"/>
    <mergeCell ref="AK47:AK48"/>
    <mergeCell ref="Q44:Q46"/>
    <mergeCell ref="AK44:AK46"/>
    <mergeCell ref="AL44:AL46"/>
    <mergeCell ref="AM44:AM46"/>
    <mergeCell ref="AG44:AG45"/>
    <mergeCell ref="AH44:AH46"/>
    <mergeCell ref="AI44:AI46"/>
    <mergeCell ref="AJ44:AJ46"/>
    <mergeCell ref="V44:V45"/>
    <mergeCell ref="W44:W45"/>
    <mergeCell ref="J47:J48"/>
    <mergeCell ref="K47:K48"/>
    <mergeCell ref="L47:L48"/>
    <mergeCell ref="M47:M48"/>
    <mergeCell ref="N47:N48"/>
    <mergeCell ref="O47:O48"/>
    <mergeCell ref="G8:H8"/>
    <mergeCell ref="AN12:BH12"/>
    <mergeCell ref="BI12:BI14"/>
    <mergeCell ref="AN13:AN14"/>
    <mergeCell ref="AO13:AO14"/>
    <mergeCell ref="AP13:AR13"/>
    <mergeCell ref="AS13:AU13"/>
    <mergeCell ref="AV13:AX13"/>
    <mergeCell ref="AY13:BA13"/>
    <mergeCell ref="BB13:BD13"/>
    <mergeCell ref="BE13:BG13"/>
    <mergeCell ref="BH13:BH14"/>
    <mergeCell ref="AN15:AN17"/>
    <mergeCell ref="AO15:AO17"/>
    <mergeCell ref="AP15:AP17"/>
    <mergeCell ref="AQ15:AQ17"/>
    <mergeCell ref="AR15:AR17"/>
    <mergeCell ref="AS15:AS17"/>
    <mergeCell ref="AT15:AT17"/>
    <mergeCell ref="AU15:AU17"/>
    <mergeCell ref="AV15:AV17"/>
    <mergeCell ref="AW15:AW17"/>
    <mergeCell ref="AX15:AX17"/>
    <mergeCell ref="AY15:AY17"/>
    <mergeCell ref="AZ15:AZ17"/>
    <mergeCell ref="BA15:BA17"/>
    <mergeCell ref="BB15:BB17"/>
    <mergeCell ref="BH18:BH23"/>
    <mergeCell ref="BI18:BI23"/>
    <mergeCell ref="BC15:BC17"/>
    <mergeCell ref="BD15:BD17"/>
    <mergeCell ref="BE15:BE17"/>
    <mergeCell ref="BF15:BF17"/>
    <mergeCell ref="BG15:BG17"/>
    <mergeCell ref="BH15:BH17"/>
    <mergeCell ref="BI15:BI17"/>
    <mergeCell ref="AN18:AN23"/>
    <mergeCell ref="AO18:AO23"/>
    <mergeCell ref="AP18:AP23"/>
    <mergeCell ref="AQ18:AQ23"/>
    <mergeCell ref="AR18:AR23"/>
    <mergeCell ref="AS18:AS23"/>
    <mergeCell ref="AT18:AT23"/>
    <mergeCell ref="AU18:AU23"/>
    <mergeCell ref="AV18:AV23"/>
    <mergeCell ref="AW18:AW23"/>
    <mergeCell ref="AX18:AX23"/>
    <mergeCell ref="AY18:AY23"/>
    <mergeCell ref="AZ18:AZ23"/>
    <mergeCell ref="BA18:BA23"/>
    <mergeCell ref="BF24:BF26"/>
    <mergeCell ref="BG24:BG26"/>
    <mergeCell ref="BB27:BB28"/>
    <mergeCell ref="BC27:BC28"/>
    <mergeCell ref="AW24:AW26"/>
    <mergeCell ref="AX24:AX26"/>
    <mergeCell ref="AY24:AY26"/>
    <mergeCell ref="AZ24:AZ26"/>
    <mergeCell ref="BA24:BA26"/>
    <mergeCell ref="BB24:BB26"/>
    <mergeCell ref="BC24:BC26"/>
    <mergeCell ref="BD24:BD26"/>
    <mergeCell ref="BE24:BE26"/>
    <mergeCell ref="BB18:BB23"/>
    <mergeCell ref="BC18:BC23"/>
    <mergeCell ref="BD18:BD23"/>
    <mergeCell ref="BE18:BE23"/>
    <mergeCell ref="BF18:BF23"/>
    <mergeCell ref="BG18:BG23"/>
    <mergeCell ref="AN24:AN26"/>
    <mergeCell ref="AO24:AO26"/>
    <mergeCell ref="AP24:AP26"/>
    <mergeCell ref="AQ24:AQ26"/>
    <mergeCell ref="AR24:AR26"/>
    <mergeCell ref="AS24:AS26"/>
    <mergeCell ref="AT24:AT26"/>
    <mergeCell ref="AU24:AU26"/>
    <mergeCell ref="AV24:AV26"/>
    <mergeCell ref="AR31:AR36"/>
    <mergeCell ref="AS31:AS36"/>
    <mergeCell ref="AT31:AT36"/>
    <mergeCell ref="BH24:BH26"/>
    <mergeCell ref="BI24:BI26"/>
    <mergeCell ref="BD27:BD28"/>
    <mergeCell ref="BE27:BE28"/>
    <mergeCell ref="BF27:BF28"/>
    <mergeCell ref="BG27:BG28"/>
    <mergeCell ref="BH27:BH28"/>
    <mergeCell ref="BI27:BI28"/>
    <mergeCell ref="BD29:BD30"/>
    <mergeCell ref="BE29:BE30"/>
    <mergeCell ref="BF29:BF30"/>
    <mergeCell ref="BG29:BG30"/>
    <mergeCell ref="BH29:BH30"/>
    <mergeCell ref="BI29:BI30"/>
    <mergeCell ref="AU27:AU28"/>
    <mergeCell ref="AV27:AV28"/>
    <mergeCell ref="AW27:AW28"/>
    <mergeCell ref="AX27:AX28"/>
    <mergeCell ref="AY27:AY28"/>
    <mergeCell ref="AZ27:AZ28"/>
    <mergeCell ref="BA27:BA28"/>
    <mergeCell ref="BF31:BF36"/>
    <mergeCell ref="BG31:BG36"/>
    <mergeCell ref="BH31:BH36"/>
    <mergeCell ref="BI31:BI36"/>
    <mergeCell ref="AU29:AU30"/>
    <mergeCell ref="AV29:AV30"/>
    <mergeCell ref="AW29:AW30"/>
    <mergeCell ref="AX29:AX30"/>
    <mergeCell ref="AY29:AY30"/>
    <mergeCell ref="AZ29:AZ30"/>
    <mergeCell ref="BA29:BA30"/>
    <mergeCell ref="BB29:BB30"/>
    <mergeCell ref="BC29:BC30"/>
    <mergeCell ref="AU31:AU36"/>
    <mergeCell ref="AV31:AV36"/>
    <mergeCell ref="AW31:AW36"/>
    <mergeCell ref="AX31:AX36"/>
    <mergeCell ref="AY31:AY36"/>
    <mergeCell ref="AZ31:AZ36"/>
    <mergeCell ref="BA31:BA36"/>
    <mergeCell ref="BB31:BB36"/>
    <mergeCell ref="AV37:AV38"/>
    <mergeCell ref="AW37:AW38"/>
    <mergeCell ref="AX37:AX38"/>
    <mergeCell ref="AY37:AY38"/>
    <mergeCell ref="AZ37:AZ38"/>
    <mergeCell ref="BA37:BA38"/>
    <mergeCell ref="BC31:BC36"/>
    <mergeCell ref="BD31:BD36"/>
    <mergeCell ref="BE31:BE36"/>
    <mergeCell ref="BE37:BE38"/>
    <mergeCell ref="BF37:BF38"/>
    <mergeCell ref="BG37:BG38"/>
    <mergeCell ref="BH37:BH38"/>
    <mergeCell ref="BI37:BI38"/>
    <mergeCell ref="AN39:AN40"/>
    <mergeCell ref="AO39:AO40"/>
    <mergeCell ref="AP39:AP40"/>
    <mergeCell ref="AQ39:AQ40"/>
    <mergeCell ref="AR39:AR40"/>
    <mergeCell ref="AS39:AS40"/>
    <mergeCell ref="AT39:AT40"/>
    <mergeCell ref="AU39:AU40"/>
    <mergeCell ref="AV39:AV40"/>
    <mergeCell ref="AW39:AW40"/>
    <mergeCell ref="AX39:AX40"/>
    <mergeCell ref="AY39:AY40"/>
    <mergeCell ref="AZ39:AZ40"/>
    <mergeCell ref="BA39:BA40"/>
    <mergeCell ref="BB39:BB40"/>
    <mergeCell ref="BC39:BC40"/>
    <mergeCell ref="AR37:AR38"/>
    <mergeCell ref="AS37:AS38"/>
    <mergeCell ref="AU37:AU38"/>
    <mergeCell ref="BI39:BI40"/>
    <mergeCell ref="AN41:AN42"/>
    <mergeCell ref="AO41:AO42"/>
    <mergeCell ref="AP41:AP42"/>
    <mergeCell ref="AQ41:AQ42"/>
    <mergeCell ref="AR41:AR42"/>
    <mergeCell ref="AS41:AS42"/>
    <mergeCell ref="AT41:AT42"/>
    <mergeCell ref="AU41:AU42"/>
    <mergeCell ref="AV41:AV42"/>
    <mergeCell ref="BI41:BI42"/>
    <mergeCell ref="BF41:BF42"/>
    <mergeCell ref="BG41:BG42"/>
    <mergeCell ref="AW41:AW42"/>
    <mergeCell ref="AX41:AX42"/>
    <mergeCell ref="AY41:AY42"/>
    <mergeCell ref="AZ41:AZ42"/>
    <mergeCell ref="BA41:BA42"/>
    <mergeCell ref="BB41:BB42"/>
    <mergeCell ref="BE41:BE42"/>
    <mergeCell ref="AD24:AD25"/>
    <mergeCell ref="AD33:AD35"/>
    <mergeCell ref="AD37:AD38"/>
    <mergeCell ref="AD39:AD40"/>
    <mergeCell ref="AD41:AD42"/>
    <mergeCell ref="AD44:AD45"/>
    <mergeCell ref="BH41:BH42"/>
    <mergeCell ref="BD44:BD46"/>
    <mergeCell ref="BE44:BE46"/>
    <mergeCell ref="BF44:BF46"/>
    <mergeCell ref="BG44:BG46"/>
    <mergeCell ref="BH44:BH46"/>
    <mergeCell ref="AW44:AW46"/>
    <mergeCell ref="AX44:AX46"/>
    <mergeCell ref="BD39:BD40"/>
    <mergeCell ref="BE39:BE40"/>
    <mergeCell ref="BF39:BF40"/>
    <mergeCell ref="BG39:BG40"/>
    <mergeCell ref="BH39:BH40"/>
    <mergeCell ref="BB37:BB38"/>
    <mergeCell ref="BC37:BC38"/>
    <mergeCell ref="BD37:BD38"/>
    <mergeCell ref="BC41:BC42"/>
    <mergeCell ref="BD41:BD42"/>
    <mergeCell ref="BI44:BI46"/>
    <mergeCell ref="AU47:AU48"/>
    <mergeCell ref="AV47:AV48"/>
    <mergeCell ref="AW47:AW48"/>
    <mergeCell ref="AX47:AX48"/>
    <mergeCell ref="AY47:AY48"/>
    <mergeCell ref="AZ47:AZ48"/>
    <mergeCell ref="BA47:BA48"/>
    <mergeCell ref="BB47:BB48"/>
    <mergeCell ref="BC47:BC48"/>
    <mergeCell ref="BD47:BD48"/>
    <mergeCell ref="BE47:BE48"/>
    <mergeCell ref="BF47:BF48"/>
    <mergeCell ref="BG47:BG48"/>
    <mergeCell ref="BH47:BH48"/>
    <mergeCell ref="BI47:BI48"/>
    <mergeCell ref="AU44:AU46"/>
    <mergeCell ref="AV44:AV46"/>
    <mergeCell ref="AY44:AY46"/>
    <mergeCell ref="AZ44:AZ46"/>
    <mergeCell ref="BA44:BA46"/>
    <mergeCell ref="BB44:BB46"/>
    <mergeCell ref="BC44:BC46"/>
  </mergeCells>
  <conditionalFormatting sqref="I15 I44">
    <cfRule type="cellIs" dxfId="1699" priority="132" operator="equal">
      <formula>#REF!</formula>
    </cfRule>
  </conditionalFormatting>
  <conditionalFormatting sqref="I29">
    <cfRule type="cellIs" dxfId="1698" priority="126" operator="equal">
      <formula>#REF!</formula>
    </cfRule>
  </conditionalFormatting>
  <conditionalFormatting sqref="I31">
    <cfRule type="cellIs" dxfId="1697" priority="125" operator="equal">
      <formula>#REF!</formula>
    </cfRule>
  </conditionalFormatting>
  <conditionalFormatting sqref="I37">
    <cfRule type="cellIs" dxfId="1696" priority="130" operator="equal">
      <formula>#REF!</formula>
    </cfRule>
  </conditionalFormatting>
  <conditionalFormatting sqref="I39">
    <cfRule type="cellIs" dxfId="1695" priority="121" operator="equal">
      <formula>#REF!</formula>
    </cfRule>
  </conditionalFormatting>
  <conditionalFormatting sqref="I41">
    <cfRule type="cellIs" dxfId="1694" priority="129" operator="equal">
      <formula>#REF!</formula>
    </cfRule>
  </conditionalFormatting>
  <conditionalFormatting sqref="I47">
    <cfRule type="cellIs" dxfId="1693" priority="124" operator="equal">
      <formula>#REF!</formula>
    </cfRule>
  </conditionalFormatting>
  <conditionalFormatting sqref="L15 L27 L29 L31">
    <cfRule type="cellIs" dxfId="1692" priority="846" operator="equal">
      <formula>"ALTA"</formula>
    </cfRule>
    <cfRule type="cellIs" dxfId="1691" priority="847" operator="equal">
      <formula>"MUY ALTA"</formula>
    </cfRule>
    <cfRule type="cellIs" dxfId="1690" priority="848" operator="equal">
      <formula>"MEDIA"</formula>
    </cfRule>
    <cfRule type="cellIs" dxfId="1689" priority="849" operator="equal">
      <formula>"BAJA"</formula>
    </cfRule>
    <cfRule type="cellIs" dxfId="1688" priority="850" operator="equal">
      <formula>"MUY BAJA"</formula>
    </cfRule>
  </conditionalFormatting>
  <conditionalFormatting sqref="L18">
    <cfRule type="cellIs" dxfId="1687" priority="516" operator="equal">
      <formula>"ALTA"</formula>
    </cfRule>
    <cfRule type="cellIs" dxfId="1686" priority="517" operator="equal">
      <formula>"MUY ALTA"</formula>
    </cfRule>
    <cfRule type="cellIs" dxfId="1685" priority="518" operator="equal">
      <formula>"MEDIA"</formula>
    </cfRule>
    <cfRule type="cellIs" dxfId="1684" priority="519" operator="equal">
      <formula>"BAJA"</formula>
    </cfRule>
    <cfRule type="cellIs" dxfId="1683" priority="520" operator="equal">
      <formula>"MUY BAJA"</formula>
    </cfRule>
  </conditionalFormatting>
  <conditionalFormatting sqref="L24">
    <cfRule type="cellIs" dxfId="1682" priority="681" operator="equal">
      <formula>"ALTA"</formula>
    </cfRule>
    <cfRule type="cellIs" dxfId="1681" priority="682" operator="equal">
      <formula>"MUY ALTA"</formula>
    </cfRule>
    <cfRule type="cellIs" dxfId="1680" priority="683" operator="equal">
      <formula>"MEDIA"</formula>
    </cfRule>
    <cfRule type="cellIs" dxfId="1679" priority="684" operator="equal">
      <formula>"BAJA"</formula>
    </cfRule>
    <cfRule type="cellIs" dxfId="1678" priority="685" operator="equal">
      <formula>"MUY BAJA"</formula>
    </cfRule>
  </conditionalFormatting>
  <conditionalFormatting sqref="L37 L39 L41">
    <cfRule type="cellIs" dxfId="1677" priority="186" operator="equal">
      <formula>"ALTA"</formula>
    </cfRule>
    <cfRule type="cellIs" dxfId="1676" priority="187" operator="equal">
      <formula>"MUY ALTA"</formula>
    </cfRule>
    <cfRule type="cellIs" dxfId="1675" priority="188" operator="equal">
      <formula>"MEDIA"</formula>
    </cfRule>
    <cfRule type="cellIs" dxfId="1674" priority="189" operator="equal">
      <formula>"BAJA"</formula>
    </cfRule>
    <cfRule type="cellIs" dxfId="1673" priority="190" operator="equal">
      <formula>"MUY BAJA"</formula>
    </cfRule>
  </conditionalFormatting>
  <conditionalFormatting sqref="L43:L44">
    <cfRule type="cellIs" dxfId="1672" priority="351" operator="equal">
      <formula>"ALTA"</formula>
    </cfRule>
    <cfRule type="cellIs" dxfId="1671" priority="352" operator="equal">
      <formula>"MUY ALTA"</formula>
    </cfRule>
    <cfRule type="cellIs" dxfId="1670" priority="353" operator="equal">
      <formula>"MEDIA"</formula>
    </cfRule>
    <cfRule type="cellIs" dxfId="1669" priority="354" operator="equal">
      <formula>"BAJA"</formula>
    </cfRule>
    <cfRule type="cellIs" dxfId="1668" priority="355" operator="equal">
      <formula>"MUY BAJA"</formula>
    </cfRule>
  </conditionalFormatting>
  <conditionalFormatting sqref="L47">
    <cfRule type="cellIs" dxfId="1667" priority="761" operator="equal">
      <formula>"ALTA"</formula>
    </cfRule>
    <cfRule type="cellIs" dxfId="1666" priority="762" operator="equal">
      <formula>"MUY ALTA"</formula>
    </cfRule>
    <cfRule type="cellIs" dxfId="1665" priority="763" operator="equal">
      <formula>"MEDIA"</formula>
    </cfRule>
    <cfRule type="cellIs" dxfId="1664" priority="764" operator="equal">
      <formula>"BAJA"</formula>
    </cfRule>
    <cfRule type="cellIs" dxfId="1663" priority="765" operator="equal">
      <formula>"MUY BAJA"</formula>
    </cfRule>
  </conditionalFormatting>
  <conditionalFormatting sqref="N15 N27 N29 N31">
    <cfRule type="cellIs" dxfId="1662" priority="838" operator="equal">
      <formula>"CATASTRÓFICO (RC-F)"</formula>
    </cfRule>
    <cfRule type="cellIs" dxfId="1661" priority="839" operator="equal">
      <formula>"MAYOR (RC-F)"</formula>
    </cfRule>
    <cfRule type="cellIs" dxfId="1660" priority="840" operator="equal">
      <formula>"MODERADO (RC-F)"</formula>
    </cfRule>
    <cfRule type="cellIs" dxfId="1659" priority="841" operator="equal">
      <formula>"CATASTRÓFICO"</formula>
    </cfRule>
    <cfRule type="cellIs" dxfId="1658" priority="842" operator="equal">
      <formula>"MAYOR"</formula>
    </cfRule>
    <cfRule type="cellIs" dxfId="1657" priority="843" operator="equal">
      <formula>"MODERADO"</formula>
    </cfRule>
    <cfRule type="cellIs" dxfId="1656" priority="844" operator="equal">
      <formula>"MENOR"</formula>
    </cfRule>
    <cfRule type="cellIs" dxfId="1655" priority="845" operator="equal">
      <formula>"LEVE"</formula>
    </cfRule>
    <cfRule type="cellIs" dxfId="1654" priority="852" operator="equal">
      <formula>#REF!</formula>
    </cfRule>
  </conditionalFormatting>
  <conditionalFormatting sqref="N18">
    <cfRule type="cellIs" dxfId="1653" priority="508" operator="equal">
      <formula>"CATASTRÓFICO (RC-F)"</formula>
    </cfRule>
    <cfRule type="cellIs" dxfId="1652" priority="509" operator="equal">
      <formula>"MAYOR (RC-F)"</formula>
    </cfRule>
    <cfRule type="cellIs" dxfId="1651" priority="510" operator="equal">
      <formula>"MODERADO (RC-F)"</formula>
    </cfRule>
    <cfRule type="cellIs" dxfId="1650" priority="511" operator="equal">
      <formula>"CATASTRÓFICO"</formula>
    </cfRule>
    <cfRule type="cellIs" dxfId="1649" priority="512" operator="equal">
      <formula>"MAYOR"</formula>
    </cfRule>
    <cfRule type="cellIs" dxfId="1648" priority="513" operator="equal">
      <formula>"MODERADO"</formula>
    </cfRule>
    <cfRule type="cellIs" dxfId="1647" priority="514" operator="equal">
      <formula>"MENOR"</formula>
    </cfRule>
    <cfRule type="cellIs" dxfId="1646" priority="515" operator="equal">
      <formula>"LEVE"</formula>
    </cfRule>
    <cfRule type="cellIs" dxfId="1645" priority="522" operator="equal">
      <formula>#REF!</formula>
    </cfRule>
  </conditionalFormatting>
  <conditionalFormatting sqref="N24">
    <cfRule type="cellIs" dxfId="1644" priority="673" operator="equal">
      <formula>"CATASTRÓFICO (RC-F)"</formula>
    </cfRule>
    <cfRule type="cellIs" dxfId="1643" priority="674" operator="equal">
      <formula>"MAYOR (RC-F)"</formula>
    </cfRule>
    <cfRule type="cellIs" dxfId="1642" priority="675" operator="equal">
      <formula>"MODERADO (RC-F)"</formula>
    </cfRule>
    <cfRule type="cellIs" dxfId="1641" priority="676" operator="equal">
      <formula>"CATASTRÓFICO"</formula>
    </cfRule>
    <cfRule type="cellIs" dxfId="1640" priority="677" operator="equal">
      <formula>"MAYOR"</formula>
    </cfRule>
    <cfRule type="cellIs" dxfId="1639" priority="678" operator="equal">
      <formula>"MODERADO"</formula>
    </cfRule>
    <cfRule type="cellIs" dxfId="1638" priority="679" operator="equal">
      <formula>"MENOR"</formula>
    </cfRule>
    <cfRule type="cellIs" dxfId="1637" priority="680" operator="equal">
      <formula>"LEVE"</formula>
    </cfRule>
    <cfRule type="cellIs" dxfId="1636" priority="687" operator="equal">
      <formula>#REF!</formula>
    </cfRule>
  </conditionalFormatting>
  <conditionalFormatting sqref="N37 N39 N41">
    <cfRule type="cellIs" dxfId="1635" priority="178" operator="equal">
      <formula>"CATASTRÓFICO (RC-F)"</formula>
    </cfRule>
    <cfRule type="cellIs" dxfId="1634" priority="179" operator="equal">
      <formula>"MAYOR (RC-F)"</formula>
    </cfRule>
    <cfRule type="cellIs" dxfId="1633" priority="180" operator="equal">
      <formula>"MODERADO (RC-F)"</formula>
    </cfRule>
    <cfRule type="cellIs" dxfId="1632" priority="181" operator="equal">
      <formula>"CATASTRÓFICO"</formula>
    </cfRule>
    <cfRule type="cellIs" dxfId="1631" priority="182" operator="equal">
      <formula>"MAYOR"</formula>
    </cfRule>
    <cfRule type="cellIs" dxfId="1630" priority="183" operator="equal">
      <formula>"MODERADO"</formula>
    </cfRule>
    <cfRule type="cellIs" dxfId="1629" priority="184" operator="equal">
      <formula>"MENOR"</formula>
    </cfRule>
    <cfRule type="cellIs" dxfId="1628" priority="185" operator="equal">
      <formula>"LEVE"</formula>
    </cfRule>
    <cfRule type="cellIs" dxfId="1627" priority="192" operator="equal">
      <formula>#REF!</formula>
    </cfRule>
  </conditionalFormatting>
  <conditionalFormatting sqref="N43:N44">
    <cfRule type="cellIs" dxfId="1626" priority="343" operator="equal">
      <formula>"CATASTRÓFICO (RC-F)"</formula>
    </cfRule>
    <cfRule type="cellIs" dxfId="1625" priority="344" operator="equal">
      <formula>"MAYOR (RC-F)"</formula>
    </cfRule>
    <cfRule type="cellIs" dxfId="1624" priority="345" operator="equal">
      <formula>"MODERADO (RC-F)"</formula>
    </cfRule>
    <cfRule type="cellIs" dxfId="1623" priority="346" operator="equal">
      <formula>"CATASTRÓFICO"</formula>
    </cfRule>
    <cfRule type="cellIs" dxfId="1622" priority="347" operator="equal">
      <formula>"MAYOR"</formula>
    </cfRule>
    <cfRule type="cellIs" dxfId="1621" priority="348" operator="equal">
      <formula>"MODERADO"</formula>
    </cfRule>
    <cfRule type="cellIs" dxfId="1620" priority="349" operator="equal">
      <formula>"MENOR"</formula>
    </cfRule>
    <cfRule type="cellIs" dxfId="1619" priority="350" operator="equal">
      <formula>"LEVE"</formula>
    </cfRule>
    <cfRule type="cellIs" dxfId="1618" priority="357" operator="equal">
      <formula>#REF!</formula>
    </cfRule>
  </conditionalFormatting>
  <conditionalFormatting sqref="N47">
    <cfRule type="cellIs" dxfId="1617" priority="753" operator="equal">
      <formula>"CATASTRÓFICO (RC-F)"</formula>
    </cfRule>
    <cfRule type="cellIs" dxfId="1616" priority="754" operator="equal">
      <formula>"MAYOR (RC-F)"</formula>
    </cfRule>
    <cfRule type="cellIs" dxfId="1615" priority="755" operator="equal">
      <formula>"MODERADO (RC-F)"</formula>
    </cfRule>
    <cfRule type="cellIs" dxfId="1614" priority="756" operator="equal">
      <formula>"CATASTRÓFICO"</formula>
    </cfRule>
    <cfRule type="cellIs" dxfId="1613" priority="757" operator="equal">
      <formula>"MAYOR"</formula>
    </cfRule>
    <cfRule type="cellIs" dxfId="1612" priority="758" operator="equal">
      <formula>"MODERADO"</formula>
    </cfRule>
    <cfRule type="cellIs" dxfId="1611" priority="759" operator="equal">
      <formula>"MENOR"</formula>
    </cfRule>
    <cfRule type="cellIs" dxfId="1610" priority="760" operator="equal">
      <formula>"LEVE"</formula>
    </cfRule>
    <cfRule type="cellIs" dxfId="1609" priority="767" operator="equal">
      <formula>#REF!</formula>
    </cfRule>
  </conditionalFormatting>
  <conditionalFormatting sqref="Q15 Q27 Q29 Q31">
    <cfRule type="cellIs" dxfId="1608" priority="851" operator="equal">
      <formula>#REF!</formula>
    </cfRule>
    <cfRule type="cellIs" dxfId="1607" priority="853" operator="equal">
      <formula>#REF!</formula>
    </cfRule>
    <cfRule type="cellIs" dxfId="1606" priority="856" operator="equal">
      <formula>#REF!</formula>
    </cfRule>
    <cfRule type="cellIs" dxfId="1605" priority="857" operator="equal">
      <formula>#REF!</formula>
    </cfRule>
    <cfRule type="cellIs" dxfId="1604" priority="858" operator="equal">
      <formula>#REF!</formula>
    </cfRule>
    <cfRule type="cellIs" dxfId="1603" priority="859" operator="equal">
      <formula>#REF!</formula>
    </cfRule>
    <cfRule type="cellIs" dxfId="1602" priority="860" operator="equal">
      <formula>#REF!</formula>
    </cfRule>
    <cfRule type="cellIs" dxfId="1601" priority="861" operator="equal">
      <formula>#REF!</formula>
    </cfRule>
    <cfRule type="cellIs" dxfId="1600" priority="862" operator="equal">
      <formula>#REF!</formula>
    </cfRule>
    <cfRule type="cellIs" dxfId="1599" priority="863" operator="equal">
      <formula>#REF!</formula>
    </cfRule>
    <cfRule type="cellIs" dxfId="1598" priority="864" operator="equal">
      <formula>#REF!</formula>
    </cfRule>
    <cfRule type="cellIs" dxfId="1597" priority="865" operator="equal">
      <formula>#REF!</formula>
    </cfRule>
    <cfRule type="cellIs" dxfId="1596" priority="866" operator="equal">
      <formula>#REF!</formula>
    </cfRule>
    <cfRule type="cellIs" dxfId="1595" priority="867" operator="equal">
      <formula>#REF!</formula>
    </cfRule>
    <cfRule type="cellIs" dxfId="1594" priority="868" operator="equal">
      <formula>#REF!</formula>
    </cfRule>
    <cfRule type="cellIs" dxfId="1593" priority="869" operator="equal">
      <formula>#REF!</formula>
    </cfRule>
    <cfRule type="cellIs" dxfId="1592" priority="870" operator="equal">
      <formula>#REF!</formula>
    </cfRule>
    <cfRule type="cellIs" dxfId="1591" priority="871" operator="equal">
      <formula>#REF!</formula>
    </cfRule>
    <cfRule type="cellIs" dxfId="1590" priority="872" operator="equal">
      <formula>#REF!</formula>
    </cfRule>
    <cfRule type="cellIs" dxfId="1589" priority="873" operator="equal">
      <formula>#REF!</formula>
    </cfRule>
    <cfRule type="cellIs" dxfId="1588" priority="874" operator="equal">
      <formula>#REF!</formula>
    </cfRule>
    <cfRule type="cellIs" dxfId="1587" priority="875" operator="equal">
      <formula>#REF!</formula>
    </cfRule>
    <cfRule type="cellIs" dxfId="1586" priority="876" operator="equal">
      <formula>#REF!</formula>
    </cfRule>
    <cfRule type="cellIs" dxfId="1585" priority="877" operator="equal">
      <formula>#REF!</formula>
    </cfRule>
    <cfRule type="cellIs" dxfId="1584" priority="878" operator="equal">
      <formula>#REF!</formula>
    </cfRule>
    <cfRule type="cellIs" dxfId="1583" priority="879" operator="equal">
      <formula>#REF!</formula>
    </cfRule>
  </conditionalFormatting>
  <conditionalFormatting sqref="Q18">
    <cfRule type="cellIs" dxfId="1582" priority="521" operator="equal">
      <formula>#REF!</formula>
    </cfRule>
    <cfRule type="cellIs" dxfId="1581" priority="523" operator="equal">
      <formula>#REF!</formula>
    </cfRule>
    <cfRule type="cellIs" dxfId="1580" priority="524" operator="equal">
      <formula>#REF!</formula>
    </cfRule>
    <cfRule type="cellIs" dxfId="1579" priority="525" operator="equal">
      <formula>#REF!</formula>
    </cfRule>
    <cfRule type="cellIs" dxfId="1578" priority="526" operator="equal">
      <formula>#REF!</formula>
    </cfRule>
    <cfRule type="cellIs" dxfId="1577" priority="527" operator="equal">
      <formula>#REF!</formula>
    </cfRule>
    <cfRule type="cellIs" dxfId="1576" priority="528" operator="equal">
      <formula>#REF!</formula>
    </cfRule>
    <cfRule type="cellIs" dxfId="1575" priority="529" operator="equal">
      <formula>#REF!</formula>
    </cfRule>
    <cfRule type="cellIs" dxfId="1574" priority="530" operator="equal">
      <formula>#REF!</formula>
    </cfRule>
    <cfRule type="cellIs" dxfId="1573" priority="531" operator="equal">
      <formula>#REF!</formula>
    </cfRule>
    <cfRule type="cellIs" dxfId="1572" priority="532" operator="equal">
      <formula>#REF!</formula>
    </cfRule>
    <cfRule type="cellIs" dxfId="1571" priority="533" operator="equal">
      <formula>#REF!</formula>
    </cfRule>
    <cfRule type="cellIs" dxfId="1570" priority="534" operator="equal">
      <formula>#REF!</formula>
    </cfRule>
    <cfRule type="cellIs" dxfId="1569" priority="535" operator="equal">
      <formula>#REF!</formula>
    </cfRule>
    <cfRule type="cellIs" dxfId="1568" priority="536" operator="equal">
      <formula>#REF!</formula>
    </cfRule>
    <cfRule type="cellIs" dxfId="1567" priority="537" operator="equal">
      <formula>#REF!</formula>
    </cfRule>
    <cfRule type="cellIs" dxfId="1566" priority="538" operator="equal">
      <formula>#REF!</formula>
    </cfRule>
    <cfRule type="cellIs" dxfId="1565" priority="539" operator="equal">
      <formula>#REF!</formula>
    </cfRule>
    <cfRule type="cellIs" dxfId="1564" priority="540" operator="equal">
      <formula>#REF!</formula>
    </cfRule>
    <cfRule type="cellIs" dxfId="1563" priority="541" operator="equal">
      <formula>#REF!</formula>
    </cfRule>
    <cfRule type="cellIs" dxfId="1562" priority="542" operator="equal">
      <formula>#REF!</formula>
    </cfRule>
    <cfRule type="cellIs" dxfId="1561" priority="543" operator="equal">
      <formula>#REF!</formula>
    </cfRule>
    <cfRule type="cellIs" dxfId="1560" priority="544" operator="equal">
      <formula>#REF!</formula>
    </cfRule>
    <cfRule type="cellIs" dxfId="1559" priority="545" operator="equal">
      <formula>#REF!</formula>
    </cfRule>
    <cfRule type="cellIs" dxfId="1558" priority="546" operator="equal">
      <formula>#REF!</formula>
    </cfRule>
    <cfRule type="cellIs" dxfId="1557" priority="547" operator="equal">
      <formula>#REF!</formula>
    </cfRule>
  </conditionalFormatting>
  <conditionalFormatting sqref="Q24">
    <cfRule type="cellIs" dxfId="1556" priority="88" operator="equal">
      <formula>"EXTREMO (RC/F)"</formula>
    </cfRule>
    <cfRule type="cellIs" dxfId="1555" priority="89" operator="equal">
      <formula>"ALTO (RC/F)"</formula>
    </cfRule>
    <cfRule type="cellIs" dxfId="1554" priority="90" operator="equal">
      <formula>"MODERADO (RC/F)"</formula>
    </cfRule>
    <cfRule type="cellIs" dxfId="1553" priority="91" operator="equal">
      <formula>"EXTREMO"</formula>
    </cfRule>
    <cfRule type="cellIs" dxfId="1552" priority="92" operator="equal">
      <formula>"ALTO"</formula>
    </cfRule>
    <cfRule type="cellIs" dxfId="1551" priority="93" operator="equal">
      <formula>"MODERADO"</formula>
    </cfRule>
    <cfRule type="cellIs" dxfId="1550" priority="94" operator="equal">
      <formula>"BAJO"</formula>
    </cfRule>
    <cfRule type="cellIs" dxfId="1549" priority="95" operator="equal">
      <formula>#REF!</formula>
    </cfRule>
    <cfRule type="cellIs" dxfId="1548" priority="96" operator="equal">
      <formula>#REF!</formula>
    </cfRule>
    <cfRule type="cellIs" dxfId="1547" priority="97" operator="equal">
      <formula>#REF!</formula>
    </cfRule>
    <cfRule type="cellIs" dxfId="1546" priority="98" operator="equal">
      <formula>#REF!</formula>
    </cfRule>
    <cfRule type="cellIs" dxfId="1545" priority="99" operator="equal">
      <formula>#REF!</formula>
    </cfRule>
    <cfRule type="cellIs" dxfId="1544" priority="100" operator="equal">
      <formula>#REF!</formula>
    </cfRule>
    <cfRule type="cellIs" dxfId="1543" priority="101" operator="equal">
      <formula>#REF!</formula>
    </cfRule>
    <cfRule type="cellIs" dxfId="1542" priority="102" operator="equal">
      <formula>#REF!</formula>
    </cfRule>
    <cfRule type="cellIs" dxfId="1541" priority="103" operator="equal">
      <formula>#REF!</formula>
    </cfRule>
    <cfRule type="cellIs" dxfId="1540" priority="104" operator="equal">
      <formula>#REF!</formula>
    </cfRule>
    <cfRule type="cellIs" dxfId="1539" priority="105" operator="equal">
      <formula>#REF!</formula>
    </cfRule>
    <cfRule type="cellIs" dxfId="1538" priority="106" operator="equal">
      <formula>#REF!</formula>
    </cfRule>
    <cfRule type="cellIs" dxfId="1537" priority="107" operator="equal">
      <formula>#REF!</formula>
    </cfRule>
    <cfRule type="cellIs" dxfId="1536" priority="108" operator="equal">
      <formula>#REF!</formula>
    </cfRule>
    <cfRule type="cellIs" dxfId="1535" priority="109" operator="equal">
      <formula>#REF!</formula>
    </cfRule>
    <cfRule type="cellIs" dxfId="1534" priority="110" operator="equal">
      <formula>#REF!</formula>
    </cfRule>
    <cfRule type="cellIs" dxfId="1533" priority="111" operator="equal">
      <formula>#REF!</formula>
    </cfRule>
    <cfRule type="cellIs" dxfId="1532" priority="112" operator="equal">
      <formula>#REF!</formula>
    </cfRule>
    <cfRule type="cellIs" dxfId="1531" priority="113" operator="equal">
      <formula>#REF!</formula>
    </cfRule>
    <cfRule type="cellIs" dxfId="1530" priority="114" operator="equal">
      <formula>#REF!</formula>
    </cfRule>
    <cfRule type="cellIs" dxfId="1529" priority="115" operator="equal">
      <formula>#REF!</formula>
    </cfRule>
    <cfRule type="cellIs" dxfId="1528" priority="116" operator="equal">
      <formula>#REF!</formula>
    </cfRule>
    <cfRule type="cellIs" dxfId="1527" priority="117" operator="equal">
      <formula>#REF!</formula>
    </cfRule>
    <cfRule type="cellIs" dxfId="1526" priority="118" operator="equal">
      <formula>#REF!</formula>
    </cfRule>
    <cfRule type="cellIs" dxfId="1525" priority="119" operator="equal">
      <formula>#REF!</formula>
    </cfRule>
    <cfRule type="cellIs" dxfId="1524" priority="120" operator="equal">
      <formula>#REF!</formula>
    </cfRule>
  </conditionalFormatting>
  <conditionalFormatting sqref="Q37 Q39 Q41">
    <cfRule type="cellIs" dxfId="1523" priority="191" operator="equal">
      <formula>#REF!</formula>
    </cfRule>
    <cfRule type="cellIs" dxfId="1522" priority="193" operator="equal">
      <formula>#REF!</formula>
    </cfRule>
    <cfRule type="cellIs" dxfId="1521" priority="194" operator="equal">
      <formula>#REF!</formula>
    </cfRule>
    <cfRule type="cellIs" dxfId="1520" priority="195" operator="equal">
      <formula>#REF!</formula>
    </cfRule>
    <cfRule type="cellIs" dxfId="1519" priority="196" operator="equal">
      <formula>#REF!</formula>
    </cfRule>
    <cfRule type="cellIs" dxfId="1518" priority="197" operator="equal">
      <formula>#REF!</formula>
    </cfRule>
    <cfRule type="cellIs" dxfId="1517" priority="198" operator="equal">
      <formula>#REF!</formula>
    </cfRule>
    <cfRule type="cellIs" dxfId="1516" priority="199" operator="equal">
      <formula>#REF!</formula>
    </cfRule>
    <cfRule type="cellIs" dxfId="1515" priority="200" operator="equal">
      <formula>#REF!</formula>
    </cfRule>
    <cfRule type="cellIs" dxfId="1514" priority="201" operator="equal">
      <formula>#REF!</formula>
    </cfRule>
    <cfRule type="cellIs" dxfId="1513" priority="202" operator="equal">
      <formula>#REF!</formula>
    </cfRule>
    <cfRule type="cellIs" dxfId="1512" priority="203" operator="equal">
      <formula>#REF!</formula>
    </cfRule>
    <cfRule type="cellIs" dxfId="1511" priority="204" operator="equal">
      <formula>#REF!</formula>
    </cfRule>
    <cfRule type="cellIs" dxfId="1510" priority="205" operator="equal">
      <formula>#REF!</formula>
    </cfRule>
    <cfRule type="cellIs" dxfId="1509" priority="206" operator="equal">
      <formula>#REF!</formula>
    </cfRule>
    <cfRule type="cellIs" dxfId="1508" priority="207" operator="equal">
      <formula>#REF!</formula>
    </cfRule>
    <cfRule type="cellIs" dxfId="1507" priority="208" operator="equal">
      <formula>#REF!</formula>
    </cfRule>
    <cfRule type="cellIs" dxfId="1506" priority="209" operator="equal">
      <formula>#REF!</formula>
    </cfRule>
    <cfRule type="cellIs" dxfId="1505" priority="210" operator="equal">
      <formula>#REF!</formula>
    </cfRule>
    <cfRule type="cellIs" dxfId="1504" priority="211" operator="equal">
      <formula>#REF!</formula>
    </cfRule>
    <cfRule type="cellIs" dxfId="1503" priority="212" operator="equal">
      <formula>#REF!</formula>
    </cfRule>
    <cfRule type="cellIs" dxfId="1502" priority="213" operator="equal">
      <formula>#REF!</formula>
    </cfRule>
    <cfRule type="cellIs" dxfId="1501" priority="214" operator="equal">
      <formula>#REF!</formula>
    </cfRule>
    <cfRule type="cellIs" dxfId="1500" priority="215" operator="equal">
      <formula>#REF!</formula>
    </cfRule>
    <cfRule type="cellIs" dxfId="1499" priority="216" operator="equal">
      <formula>#REF!</formula>
    </cfRule>
    <cfRule type="cellIs" dxfId="1498" priority="217" operator="equal">
      <formula>#REF!</formula>
    </cfRule>
  </conditionalFormatting>
  <conditionalFormatting sqref="Q43:Q44">
    <cfRule type="cellIs" dxfId="1497" priority="356" operator="equal">
      <formula>#REF!</formula>
    </cfRule>
    <cfRule type="cellIs" dxfId="1496" priority="358" operator="equal">
      <formula>#REF!</formula>
    </cfRule>
    <cfRule type="cellIs" dxfId="1495" priority="359" operator="equal">
      <formula>#REF!</formula>
    </cfRule>
    <cfRule type="cellIs" dxfId="1494" priority="360" operator="equal">
      <formula>#REF!</formula>
    </cfRule>
    <cfRule type="cellIs" dxfId="1493" priority="361" operator="equal">
      <formula>#REF!</formula>
    </cfRule>
    <cfRule type="cellIs" dxfId="1492" priority="362" operator="equal">
      <formula>#REF!</formula>
    </cfRule>
    <cfRule type="cellIs" dxfId="1491" priority="363" operator="equal">
      <formula>#REF!</formula>
    </cfRule>
    <cfRule type="cellIs" dxfId="1490" priority="364" operator="equal">
      <formula>#REF!</formula>
    </cfRule>
    <cfRule type="cellIs" dxfId="1489" priority="365" operator="equal">
      <formula>#REF!</formula>
    </cfRule>
    <cfRule type="cellIs" dxfId="1488" priority="366" operator="equal">
      <formula>#REF!</formula>
    </cfRule>
    <cfRule type="cellIs" dxfId="1487" priority="367" operator="equal">
      <formula>#REF!</formula>
    </cfRule>
    <cfRule type="cellIs" dxfId="1486" priority="368" operator="equal">
      <formula>#REF!</formula>
    </cfRule>
    <cfRule type="cellIs" dxfId="1485" priority="369" operator="equal">
      <formula>#REF!</formula>
    </cfRule>
    <cfRule type="cellIs" dxfId="1484" priority="370" operator="equal">
      <formula>#REF!</formula>
    </cfRule>
    <cfRule type="cellIs" dxfId="1483" priority="371" operator="equal">
      <formula>#REF!</formula>
    </cfRule>
    <cfRule type="cellIs" dxfId="1482" priority="372" operator="equal">
      <formula>#REF!</formula>
    </cfRule>
    <cfRule type="cellIs" dxfId="1481" priority="373" operator="equal">
      <formula>#REF!</formula>
    </cfRule>
    <cfRule type="cellIs" dxfId="1480" priority="374" operator="equal">
      <formula>#REF!</formula>
    </cfRule>
    <cfRule type="cellIs" dxfId="1479" priority="375" operator="equal">
      <formula>#REF!</formula>
    </cfRule>
    <cfRule type="cellIs" dxfId="1478" priority="376" operator="equal">
      <formula>#REF!</formula>
    </cfRule>
    <cfRule type="cellIs" dxfId="1477" priority="377" operator="equal">
      <formula>#REF!</formula>
    </cfRule>
    <cfRule type="cellIs" dxfId="1476" priority="378" operator="equal">
      <formula>#REF!</formula>
    </cfRule>
    <cfRule type="cellIs" dxfId="1475" priority="379" operator="equal">
      <formula>#REF!</formula>
    </cfRule>
    <cfRule type="cellIs" dxfId="1474" priority="380" operator="equal">
      <formula>#REF!</formula>
    </cfRule>
    <cfRule type="cellIs" dxfId="1473" priority="381" operator="equal">
      <formula>#REF!</formula>
    </cfRule>
    <cfRule type="cellIs" dxfId="1472" priority="382" operator="equal">
      <formula>#REF!</formula>
    </cfRule>
  </conditionalFormatting>
  <conditionalFormatting sqref="Q47">
    <cfRule type="cellIs" dxfId="1471" priority="766" operator="equal">
      <formula>#REF!</formula>
    </cfRule>
    <cfRule type="cellIs" dxfId="1470" priority="768" operator="equal">
      <formula>#REF!</formula>
    </cfRule>
    <cfRule type="cellIs" dxfId="1469" priority="769" operator="equal">
      <formula>#REF!</formula>
    </cfRule>
    <cfRule type="cellIs" dxfId="1468" priority="770" operator="equal">
      <formula>#REF!</formula>
    </cfRule>
    <cfRule type="cellIs" dxfId="1467" priority="771" operator="equal">
      <formula>#REF!</formula>
    </cfRule>
    <cfRule type="cellIs" dxfId="1466" priority="772" operator="equal">
      <formula>#REF!</formula>
    </cfRule>
    <cfRule type="cellIs" dxfId="1465" priority="773" operator="equal">
      <formula>#REF!</formula>
    </cfRule>
    <cfRule type="cellIs" dxfId="1464" priority="774" operator="equal">
      <formula>#REF!</formula>
    </cfRule>
    <cfRule type="cellIs" dxfId="1463" priority="775" operator="equal">
      <formula>#REF!</formula>
    </cfRule>
    <cfRule type="cellIs" dxfId="1462" priority="776" operator="equal">
      <formula>#REF!</formula>
    </cfRule>
    <cfRule type="cellIs" dxfId="1461" priority="777" operator="equal">
      <formula>#REF!</formula>
    </cfRule>
    <cfRule type="cellIs" dxfId="1460" priority="778" operator="equal">
      <formula>#REF!</formula>
    </cfRule>
    <cfRule type="cellIs" dxfId="1459" priority="779" operator="equal">
      <formula>#REF!</formula>
    </cfRule>
    <cfRule type="cellIs" dxfId="1458" priority="780" operator="equal">
      <formula>#REF!</formula>
    </cfRule>
    <cfRule type="cellIs" dxfId="1457" priority="781" operator="equal">
      <formula>#REF!</formula>
    </cfRule>
    <cfRule type="cellIs" dxfId="1456" priority="782" operator="equal">
      <formula>#REF!</formula>
    </cfRule>
    <cfRule type="cellIs" dxfId="1455" priority="783" operator="equal">
      <formula>#REF!</formula>
    </cfRule>
    <cfRule type="cellIs" dxfId="1454" priority="784" operator="equal">
      <formula>#REF!</formula>
    </cfRule>
    <cfRule type="cellIs" dxfId="1453" priority="785" operator="equal">
      <formula>#REF!</formula>
    </cfRule>
    <cfRule type="cellIs" dxfId="1452" priority="786" operator="equal">
      <formula>#REF!</formula>
    </cfRule>
    <cfRule type="cellIs" dxfId="1451" priority="787" operator="equal">
      <formula>#REF!</formula>
    </cfRule>
    <cfRule type="cellIs" dxfId="1450" priority="788" operator="equal">
      <formula>#REF!</formula>
    </cfRule>
    <cfRule type="cellIs" dxfId="1449" priority="789" operator="equal">
      <formula>#REF!</formula>
    </cfRule>
    <cfRule type="cellIs" dxfId="1448" priority="790" operator="equal">
      <formula>#REF!</formula>
    </cfRule>
    <cfRule type="cellIs" dxfId="1447" priority="791" operator="equal">
      <formula>#REF!</formula>
    </cfRule>
    <cfRule type="cellIs" dxfId="1446" priority="792" operator="equal">
      <formula>#REF!</formula>
    </cfRule>
  </conditionalFormatting>
  <conditionalFormatting sqref="AF15:AF24 AF26:AF33 AF43:AF44">
    <cfRule type="cellIs" dxfId="1445" priority="826" operator="equal">
      <formula>"MUY ALTA"</formula>
    </cfRule>
    <cfRule type="cellIs" dxfId="1444" priority="827" operator="equal">
      <formula>"ALTA"</formula>
    </cfRule>
    <cfRule type="cellIs" dxfId="1443" priority="828" operator="equal">
      <formula>"MEDIA"</formula>
    </cfRule>
    <cfRule type="cellIs" dxfId="1442" priority="829" operator="equal">
      <formula>"BAJA"</formula>
    </cfRule>
    <cfRule type="cellIs" dxfId="1441" priority="830" operator="equal">
      <formula>"MUY BAJA"</formula>
    </cfRule>
  </conditionalFormatting>
  <conditionalFormatting sqref="AF36:AF37 AF39 AF41">
    <cfRule type="cellIs" dxfId="1440" priority="166" operator="equal">
      <formula>"MUY ALTA"</formula>
    </cfRule>
    <cfRule type="cellIs" dxfId="1439" priority="167" operator="equal">
      <formula>"ALTA"</formula>
    </cfRule>
    <cfRule type="cellIs" dxfId="1438" priority="168" operator="equal">
      <formula>"MEDIA"</formula>
    </cfRule>
    <cfRule type="cellIs" dxfId="1437" priority="169" operator="equal">
      <formula>"BAJA"</formula>
    </cfRule>
    <cfRule type="cellIs" dxfId="1436" priority="170" operator="equal">
      <formula>"MUY BAJA"</formula>
    </cfRule>
  </conditionalFormatting>
  <conditionalFormatting sqref="AF46:AF48">
    <cfRule type="cellIs" dxfId="1435" priority="34" operator="equal">
      <formula>"MUY ALTA"</formula>
    </cfRule>
    <cfRule type="cellIs" dxfId="1434" priority="35" operator="equal">
      <formula>"ALTA"</formula>
    </cfRule>
    <cfRule type="cellIs" dxfId="1433" priority="36" operator="equal">
      <formula>"MEDIA"</formula>
    </cfRule>
    <cfRule type="cellIs" dxfId="1432" priority="37" operator="equal">
      <formula>"BAJA"</formula>
    </cfRule>
    <cfRule type="cellIs" dxfId="1431" priority="38" operator="equal">
      <formula>"MUY BAJA"</formula>
    </cfRule>
  </conditionalFormatting>
  <conditionalFormatting sqref="AH15 AH27 AH29 AH31">
    <cfRule type="cellIs" dxfId="1430" priority="821" operator="equal">
      <formula>"CATASTROFICO"</formula>
    </cfRule>
    <cfRule type="cellIs" dxfId="1429" priority="822" operator="equal">
      <formula>"MAYOR"</formula>
    </cfRule>
    <cfRule type="cellIs" dxfId="1428" priority="823" operator="equal">
      <formula>"MODERADO"</formula>
    </cfRule>
    <cfRule type="cellIs" dxfId="1427" priority="824" operator="equal">
      <formula>"MENOR"</formula>
    </cfRule>
    <cfRule type="cellIs" dxfId="1426" priority="825" operator="equal">
      <formula>"LEVE"</formula>
    </cfRule>
  </conditionalFormatting>
  <conditionalFormatting sqref="AH18">
    <cfRule type="cellIs" dxfId="1425" priority="496" operator="equal">
      <formula>"CATASTROFICO"</formula>
    </cfRule>
    <cfRule type="cellIs" dxfId="1424" priority="497" operator="equal">
      <formula>"MAYOR"</formula>
    </cfRule>
    <cfRule type="cellIs" dxfId="1423" priority="498" operator="equal">
      <formula>"MODERADO"</formula>
    </cfRule>
    <cfRule type="cellIs" dxfId="1422" priority="499" operator="equal">
      <formula>"MENOR"</formula>
    </cfRule>
    <cfRule type="cellIs" dxfId="1421" priority="500" operator="equal">
      <formula>"LEVE"</formula>
    </cfRule>
  </conditionalFormatting>
  <conditionalFormatting sqref="AH24">
    <cfRule type="cellIs" dxfId="1420" priority="661" operator="equal">
      <formula>"CATASTROFICO"</formula>
    </cfRule>
    <cfRule type="cellIs" dxfId="1419" priority="662" operator="equal">
      <formula>"MAYOR"</formula>
    </cfRule>
    <cfRule type="cellIs" dxfId="1418" priority="663" operator="equal">
      <formula>"MODERADO"</formula>
    </cfRule>
    <cfRule type="cellIs" dxfId="1417" priority="664" operator="equal">
      <formula>"MENOR"</formula>
    </cfRule>
    <cfRule type="cellIs" dxfId="1416" priority="665" operator="equal">
      <formula>"LEVE"</formula>
    </cfRule>
  </conditionalFormatting>
  <conditionalFormatting sqref="AH37 AH39 AH41">
    <cfRule type="cellIs" dxfId="1415" priority="161" operator="equal">
      <formula>"CATASTROFICO"</formula>
    </cfRule>
    <cfRule type="cellIs" dxfId="1414" priority="162" operator="equal">
      <formula>"MAYOR"</formula>
    </cfRule>
    <cfRule type="cellIs" dxfId="1413" priority="163" operator="equal">
      <formula>"MODERADO"</formula>
    </cfRule>
    <cfRule type="cellIs" dxfId="1412" priority="164" operator="equal">
      <formula>"MENOR"</formula>
    </cfRule>
    <cfRule type="cellIs" dxfId="1411" priority="165" operator="equal">
      <formula>"LEVE"</formula>
    </cfRule>
  </conditionalFormatting>
  <conditionalFormatting sqref="AH43:AH44">
    <cfRule type="cellIs" dxfId="1410" priority="331" operator="equal">
      <formula>"CATASTROFICO"</formula>
    </cfRule>
    <cfRule type="cellIs" dxfId="1409" priority="332" operator="equal">
      <formula>"MAYOR"</formula>
    </cfRule>
    <cfRule type="cellIs" dxfId="1408" priority="333" operator="equal">
      <formula>"MODERADO"</formula>
    </cfRule>
    <cfRule type="cellIs" dxfId="1407" priority="334" operator="equal">
      <formula>"MENOR"</formula>
    </cfRule>
    <cfRule type="cellIs" dxfId="1406" priority="335" operator="equal">
      <formula>"LEVE"</formula>
    </cfRule>
  </conditionalFormatting>
  <conditionalFormatting sqref="AH47">
    <cfRule type="cellIs" dxfId="1405" priority="741" operator="equal">
      <formula>"CATASTROFICO"</formula>
    </cfRule>
    <cfRule type="cellIs" dxfId="1404" priority="742" operator="equal">
      <formula>"MAYOR"</formula>
    </cfRule>
    <cfRule type="cellIs" dxfId="1403" priority="743" operator="equal">
      <formula>"MODERADO"</formula>
    </cfRule>
    <cfRule type="cellIs" dxfId="1402" priority="744" operator="equal">
      <formula>"MENOR"</formula>
    </cfRule>
    <cfRule type="cellIs" dxfId="1401" priority="745" operator="equal">
      <formula>"LEVE"</formula>
    </cfRule>
  </conditionalFormatting>
  <conditionalFormatting sqref="AJ15 AJ27 AJ29 AJ31 Q15 Q27 Q29 Q31">
    <cfRule type="cellIs" dxfId="1400" priority="831" operator="equal">
      <formula>"EXTREMO (RC/F)"</formula>
    </cfRule>
    <cfRule type="cellIs" dxfId="1399" priority="832" operator="equal">
      <formula>"ALTO (RC/F)"</formula>
    </cfRule>
    <cfRule type="cellIs" dxfId="1398" priority="833" operator="equal">
      <formula>"MODERADO (RC/F)"</formula>
    </cfRule>
    <cfRule type="cellIs" dxfId="1397" priority="834" operator="equal">
      <formula>"EXTREMO"</formula>
    </cfRule>
    <cfRule type="cellIs" dxfId="1396" priority="835" operator="equal">
      <formula>"ALTO"</formula>
    </cfRule>
    <cfRule type="cellIs" dxfId="1395" priority="836" operator="equal">
      <formula>"MODERADO"</formula>
    </cfRule>
    <cfRule type="cellIs" dxfId="1394" priority="837" operator="equal">
      <formula>"BAJO"</formula>
    </cfRule>
  </conditionalFormatting>
  <conditionalFormatting sqref="AJ15 AJ27 AJ29 AJ31">
    <cfRule type="cellIs" dxfId="1393" priority="793" operator="equal">
      <formula>#REF!</formula>
    </cfRule>
    <cfRule type="cellIs" dxfId="1392" priority="794" operator="equal">
      <formula>#REF!</formula>
    </cfRule>
    <cfRule type="cellIs" dxfId="1391" priority="797" operator="equal">
      <formula>#REF!</formula>
    </cfRule>
    <cfRule type="cellIs" dxfId="1390" priority="798" operator="equal">
      <formula>#REF!</formula>
    </cfRule>
    <cfRule type="cellIs" dxfId="1389" priority="799" operator="equal">
      <formula>#REF!</formula>
    </cfRule>
    <cfRule type="cellIs" dxfId="1388" priority="800" operator="equal">
      <formula>#REF!</formula>
    </cfRule>
    <cfRule type="cellIs" dxfId="1387" priority="801" operator="equal">
      <formula>#REF!</formula>
    </cfRule>
    <cfRule type="cellIs" dxfId="1386" priority="802" operator="equal">
      <formula>#REF!</formula>
    </cfRule>
    <cfRule type="cellIs" dxfId="1385" priority="803" operator="equal">
      <formula>#REF!</formula>
    </cfRule>
    <cfRule type="cellIs" dxfId="1384" priority="804" operator="equal">
      <formula>#REF!</formula>
    </cfRule>
    <cfRule type="cellIs" dxfId="1383" priority="805" operator="equal">
      <formula>#REF!</formula>
    </cfRule>
    <cfRule type="cellIs" dxfId="1382" priority="806" operator="equal">
      <formula>#REF!</formula>
    </cfRule>
    <cfRule type="cellIs" dxfId="1381" priority="807" operator="equal">
      <formula>#REF!</formula>
    </cfRule>
    <cfRule type="cellIs" dxfId="1380" priority="808" operator="equal">
      <formula>#REF!</formula>
    </cfRule>
    <cfRule type="cellIs" dxfId="1379" priority="809" operator="equal">
      <formula>#REF!</formula>
    </cfRule>
    <cfRule type="cellIs" dxfId="1378" priority="810" operator="equal">
      <formula>#REF!</formula>
    </cfRule>
    <cfRule type="cellIs" dxfId="1377" priority="811" operator="equal">
      <formula>#REF!</formula>
    </cfRule>
    <cfRule type="cellIs" dxfId="1376" priority="812" operator="equal">
      <formula>#REF!</formula>
    </cfRule>
    <cfRule type="cellIs" dxfId="1375" priority="813" operator="equal">
      <formula>#REF!</formula>
    </cfRule>
    <cfRule type="cellIs" dxfId="1374" priority="814" operator="equal">
      <formula>#REF!</formula>
    </cfRule>
    <cfRule type="cellIs" dxfId="1373" priority="815" operator="equal">
      <formula>#REF!</formula>
    </cfRule>
    <cfRule type="cellIs" dxfId="1372" priority="816" operator="equal">
      <formula>#REF!</formula>
    </cfRule>
    <cfRule type="cellIs" dxfId="1371" priority="817" operator="equal">
      <formula>#REF!</formula>
    </cfRule>
    <cfRule type="cellIs" dxfId="1370" priority="818" operator="equal">
      <formula>#REF!</formula>
    </cfRule>
    <cfRule type="cellIs" dxfId="1369" priority="819" operator="equal">
      <formula>#REF!</formula>
    </cfRule>
    <cfRule type="cellIs" dxfId="1368" priority="820" operator="equal">
      <formula>#REF!</formula>
    </cfRule>
  </conditionalFormatting>
  <conditionalFormatting sqref="AJ18 Q18">
    <cfRule type="cellIs" dxfId="1367" priority="501" operator="equal">
      <formula>"EXTREMO (RC/F)"</formula>
    </cfRule>
    <cfRule type="cellIs" dxfId="1366" priority="502" operator="equal">
      <formula>"ALTO (RC/F)"</formula>
    </cfRule>
    <cfRule type="cellIs" dxfId="1365" priority="503" operator="equal">
      <formula>"MODERADO (RC/F)"</formula>
    </cfRule>
    <cfRule type="cellIs" dxfId="1364" priority="504" operator="equal">
      <formula>"EXTREMO"</formula>
    </cfRule>
    <cfRule type="cellIs" dxfId="1363" priority="505" operator="equal">
      <formula>"ALTO"</formula>
    </cfRule>
    <cfRule type="cellIs" dxfId="1362" priority="506" operator="equal">
      <formula>"MODERADO"</formula>
    </cfRule>
    <cfRule type="cellIs" dxfId="1361" priority="507" operator="equal">
      <formula>"BAJO"</formula>
    </cfRule>
  </conditionalFormatting>
  <conditionalFormatting sqref="AJ18">
    <cfRule type="cellIs" dxfId="1360" priority="468" operator="equal">
      <formula>#REF!</formula>
    </cfRule>
    <cfRule type="cellIs" dxfId="1359" priority="469" operator="equal">
      <formula>#REF!</formula>
    </cfRule>
    <cfRule type="cellIs" dxfId="1358" priority="472" operator="equal">
      <formula>#REF!</formula>
    </cfRule>
    <cfRule type="cellIs" dxfId="1357" priority="473" operator="equal">
      <formula>#REF!</formula>
    </cfRule>
    <cfRule type="cellIs" dxfId="1356" priority="474" operator="equal">
      <formula>#REF!</formula>
    </cfRule>
    <cfRule type="cellIs" dxfId="1355" priority="475" operator="equal">
      <formula>#REF!</formula>
    </cfRule>
    <cfRule type="cellIs" dxfId="1354" priority="476" operator="equal">
      <formula>#REF!</formula>
    </cfRule>
    <cfRule type="cellIs" dxfId="1353" priority="477" operator="equal">
      <formula>#REF!</formula>
    </cfRule>
    <cfRule type="cellIs" dxfId="1352" priority="478" operator="equal">
      <formula>#REF!</formula>
    </cfRule>
    <cfRule type="cellIs" dxfId="1351" priority="479" operator="equal">
      <formula>#REF!</formula>
    </cfRule>
    <cfRule type="cellIs" dxfId="1350" priority="480" operator="equal">
      <formula>#REF!</formula>
    </cfRule>
    <cfRule type="cellIs" dxfId="1349" priority="481" operator="equal">
      <formula>#REF!</formula>
    </cfRule>
    <cfRule type="cellIs" dxfId="1348" priority="482" operator="equal">
      <formula>#REF!</formula>
    </cfRule>
    <cfRule type="cellIs" dxfId="1347" priority="483" operator="equal">
      <formula>#REF!</formula>
    </cfRule>
    <cfRule type="cellIs" dxfId="1346" priority="484" operator="equal">
      <formula>#REF!</formula>
    </cfRule>
    <cfRule type="cellIs" dxfId="1345" priority="485" operator="equal">
      <formula>#REF!</formula>
    </cfRule>
    <cfRule type="cellIs" dxfId="1344" priority="486" operator="equal">
      <formula>#REF!</formula>
    </cfRule>
    <cfRule type="cellIs" dxfId="1343" priority="487" operator="equal">
      <formula>#REF!</formula>
    </cfRule>
    <cfRule type="cellIs" dxfId="1342" priority="488" operator="equal">
      <formula>#REF!</formula>
    </cfRule>
    <cfRule type="cellIs" dxfId="1341" priority="489" operator="equal">
      <formula>#REF!</formula>
    </cfRule>
    <cfRule type="cellIs" dxfId="1340" priority="490" operator="equal">
      <formula>#REF!</formula>
    </cfRule>
    <cfRule type="cellIs" dxfId="1339" priority="491" operator="equal">
      <formula>#REF!</formula>
    </cfRule>
    <cfRule type="cellIs" dxfId="1338" priority="492" operator="equal">
      <formula>#REF!</formula>
    </cfRule>
    <cfRule type="cellIs" dxfId="1337" priority="493" operator="equal">
      <formula>#REF!</formula>
    </cfRule>
    <cfRule type="cellIs" dxfId="1336" priority="494" operator="equal">
      <formula>#REF!</formula>
    </cfRule>
    <cfRule type="cellIs" dxfId="1335" priority="495" operator="equal">
      <formula>#REF!</formula>
    </cfRule>
  </conditionalFormatting>
  <conditionalFormatting sqref="AJ24">
    <cfRule type="cellIs" dxfId="1334" priority="633" operator="equal">
      <formula>#REF!</formula>
    </cfRule>
    <cfRule type="cellIs" dxfId="1333" priority="634" operator="equal">
      <formula>#REF!</formula>
    </cfRule>
    <cfRule type="cellIs" dxfId="1332" priority="637" operator="equal">
      <formula>#REF!</formula>
    </cfRule>
    <cfRule type="cellIs" dxfId="1331" priority="638" operator="equal">
      <formula>#REF!</formula>
    </cfRule>
    <cfRule type="cellIs" dxfId="1330" priority="639" operator="equal">
      <formula>#REF!</formula>
    </cfRule>
    <cfRule type="cellIs" dxfId="1329" priority="640" operator="equal">
      <formula>#REF!</formula>
    </cfRule>
    <cfRule type="cellIs" dxfId="1328" priority="641" operator="equal">
      <formula>#REF!</formula>
    </cfRule>
    <cfRule type="cellIs" dxfId="1327" priority="642" operator="equal">
      <formula>#REF!</formula>
    </cfRule>
    <cfRule type="cellIs" dxfId="1326" priority="643" operator="equal">
      <formula>#REF!</formula>
    </cfRule>
    <cfRule type="cellIs" dxfId="1325" priority="644" operator="equal">
      <formula>#REF!</formula>
    </cfRule>
    <cfRule type="cellIs" dxfId="1324" priority="645" operator="equal">
      <formula>#REF!</formula>
    </cfRule>
    <cfRule type="cellIs" dxfId="1323" priority="646" operator="equal">
      <formula>#REF!</formula>
    </cfRule>
    <cfRule type="cellIs" dxfId="1322" priority="647" operator="equal">
      <formula>#REF!</formula>
    </cfRule>
    <cfRule type="cellIs" dxfId="1321" priority="648" operator="equal">
      <formula>#REF!</formula>
    </cfRule>
    <cfRule type="cellIs" dxfId="1320" priority="649" operator="equal">
      <formula>#REF!</formula>
    </cfRule>
    <cfRule type="cellIs" dxfId="1319" priority="650" operator="equal">
      <formula>#REF!</formula>
    </cfRule>
    <cfRule type="cellIs" dxfId="1318" priority="651" operator="equal">
      <formula>#REF!</formula>
    </cfRule>
    <cfRule type="cellIs" dxfId="1317" priority="652" operator="equal">
      <formula>#REF!</formula>
    </cfRule>
    <cfRule type="cellIs" dxfId="1316" priority="653" operator="equal">
      <formula>#REF!</formula>
    </cfRule>
    <cfRule type="cellIs" dxfId="1315" priority="654" operator="equal">
      <formula>#REF!</formula>
    </cfRule>
    <cfRule type="cellIs" dxfId="1314" priority="655" operator="equal">
      <formula>#REF!</formula>
    </cfRule>
    <cfRule type="cellIs" dxfId="1313" priority="656" operator="equal">
      <formula>#REF!</formula>
    </cfRule>
    <cfRule type="cellIs" dxfId="1312" priority="657" operator="equal">
      <formula>#REF!</formula>
    </cfRule>
    <cfRule type="cellIs" dxfId="1311" priority="658" operator="equal">
      <formula>#REF!</formula>
    </cfRule>
    <cfRule type="cellIs" dxfId="1310" priority="659" operator="equal">
      <formula>#REF!</formula>
    </cfRule>
    <cfRule type="cellIs" dxfId="1309" priority="660" operator="equal">
      <formula>#REF!</formula>
    </cfRule>
    <cfRule type="cellIs" dxfId="1308" priority="666" operator="equal">
      <formula>"EXTREMO (RC/F)"</formula>
    </cfRule>
    <cfRule type="cellIs" dxfId="1307" priority="667" operator="equal">
      <formula>"ALTO (RC/F)"</formula>
    </cfRule>
    <cfRule type="cellIs" dxfId="1306" priority="668" operator="equal">
      <formula>"MODERADO (RC/F)"</formula>
    </cfRule>
    <cfRule type="cellIs" dxfId="1305" priority="669" operator="equal">
      <formula>"EXTREMO"</formula>
    </cfRule>
    <cfRule type="cellIs" dxfId="1304" priority="670" operator="equal">
      <formula>"ALTO"</formula>
    </cfRule>
    <cfRule type="cellIs" dxfId="1303" priority="671" operator="equal">
      <formula>"MODERADO"</formula>
    </cfRule>
    <cfRule type="cellIs" dxfId="1302" priority="672" operator="equal">
      <formula>"BAJO"</formula>
    </cfRule>
  </conditionalFormatting>
  <conditionalFormatting sqref="AJ37 AJ39 AJ41 Q37 Q39 Q41">
    <cfRule type="cellIs" dxfId="1301" priority="171" operator="equal">
      <formula>"EXTREMO (RC/F)"</formula>
    </cfRule>
    <cfRule type="cellIs" dxfId="1300" priority="172" operator="equal">
      <formula>"ALTO (RC/F)"</formula>
    </cfRule>
    <cfRule type="cellIs" dxfId="1299" priority="173" operator="equal">
      <formula>"MODERADO (RC/F)"</formula>
    </cfRule>
    <cfRule type="cellIs" dxfId="1298" priority="174" operator="equal">
      <formula>"EXTREMO"</formula>
    </cfRule>
    <cfRule type="cellIs" dxfId="1297" priority="175" operator="equal">
      <formula>"ALTO"</formula>
    </cfRule>
    <cfRule type="cellIs" dxfId="1296" priority="176" operator="equal">
      <formula>"MODERADO"</formula>
    </cfRule>
    <cfRule type="cellIs" dxfId="1295" priority="177" operator="equal">
      <formula>"BAJO"</formula>
    </cfRule>
  </conditionalFormatting>
  <conditionalFormatting sqref="AJ37 AJ39 AJ41">
    <cfRule type="cellIs" dxfId="1294" priority="133" operator="equal">
      <formula>#REF!</formula>
    </cfRule>
    <cfRule type="cellIs" dxfId="1293" priority="134" operator="equal">
      <formula>#REF!</formula>
    </cfRule>
    <cfRule type="cellIs" dxfId="1292" priority="137" operator="equal">
      <formula>#REF!</formula>
    </cfRule>
    <cfRule type="cellIs" dxfId="1291" priority="138" operator="equal">
      <formula>#REF!</formula>
    </cfRule>
    <cfRule type="cellIs" dxfId="1290" priority="139" operator="equal">
      <formula>#REF!</formula>
    </cfRule>
    <cfRule type="cellIs" dxfId="1289" priority="140" operator="equal">
      <formula>#REF!</formula>
    </cfRule>
    <cfRule type="cellIs" dxfId="1288" priority="141" operator="equal">
      <formula>#REF!</formula>
    </cfRule>
    <cfRule type="cellIs" dxfId="1287" priority="142" operator="equal">
      <formula>#REF!</formula>
    </cfRule>
    <cfRule type="cellIs" dxfId="1286" priority="143" operator="equal">
      <formula>#REF!</formula>
    </cfRule>
    <cfRule type="cellIs" dxfId="1285" priority="144" operator="equal">
      <formula>#REF!</formula>
    </cfRule>
    <cfRule type="cellIs" dxfId="1284" priority="145" operator="equal">
      <formula>#REF!</formula>
    </cfRule>
    <cfRule type="cellIs" dxfId="1283" priority="146" operator="equal">
      <formula>#REF!</formula>
    </cfRule>
    <cfRule type="cellIs" dxfId="1282" priority="147" operator="equal">
      <formula>#REF!</formula>
    </cfRule>
    <cfRule type="cellIs" dxfId="1281" priority="148" operator="equal">
      <formula>#REF!</formula>
    </cfRule>
    <cfRule type="cellIs" dxfId="1280" priority="149" operator="equal">
      <formula>#REF!</formula>
    </cfRule>
    <cfRule type="cellIs" dxfId="1279" priority="150" operator="equal">
      <formula>#REF!</formula>
    </cfRule>
    <cfRule type="cellIs" dxfId="1278" priority="151" operator="equal">
      <formula>#REF!</formula>
    </cfRule>
    <cfRule type="cellIs" dxfId="1277" priority="152" operator="equal">
      <formula>#REF!</formula>
    </cfRule>
    <cfRule type="cellIs" dxfId="1276" priority="153" operator="equal">
      <formula>#REF!</formula>
    </cfRule>
    <cfRule type="cellIs" dxfId="1275" priority="154" operator="equal">
      <formula>#REF!</formula>
    </cfRule>
    <cfRule type="cellIs" dxfId="1274" priority="155" operator="equal">
      <formula>#REF!</formula>
    </cfRule>
    <cfRule type="cellIs" dxfId="1273" priority="156" operator="equal">
      <formula>#REF!</formula>
    </cfRule>
    <cfRule type="cellIs" dxfId="1272" priority="157" operator="equal">
      <formula>#REF!</formula>
    </cfRule>
    <cfRule type="cellIs" dxfId="1271" priority="158" operator="equal">
      <formula>#REF!</formula>
    </cfRule>
    <cfRule type="cellIs" dxfId="1270" priority="159" operator="equal">
      <formula>#REF!</formula>
    </cfRule>
    <cfRule type="cellIs" dxfId="1269" priority="160" operator="equal">
      <formula>#REF!</formula>
    </cfRule>
  </conditionalFormatting>
  <conditionalFormatting sqref="AJ43:AJ44 Q43:Q44">
    <cfRule type="cellIs" dxfId="1268" priority="336" operator="equal">
      <formula>"EXTREMO (RC/F)"</formula>
    </cfRule>
    <cfRule type="cellIs" dxfId="1267" priority="337" operator="equal">
      <formula>"ALTO (RC/F)"</formula>
    </cfRule>
    <cfRule type="cellIs" dxfId="1266" priority="338" operator="equal">
      <formula>"MODERADO (RC/F)"</formula>
    </cfRule>
    <cfRule type="cellIs" dxfId="1265" priority="339" operator="equal">
      <formula>"EXTREMO"</formula>
    </cfRule>
    <cfRule type="cellIs" dxfId="1264" priority="340" operator="equal">
      <formula>"ALTO"</formula>
    </cfRule>
    <cfRule type="cellIs" dxfId="1263" priority="341" operator="equal">
      <formula>"MODERADO"</formula>
    </cfRule>
    <cfRule type="cellIs" dxfId="1262" priority="342" operator="equal">
      <formula>"BAJO"</formula>
    </cfRule>
  </conditionalFormatting>
  <conditionalFormatting sqref="AJ43:AJ44">
    <cfRule type="cellIs" dxfId="1261" priority="303" operator="equal">
      <formula>#REF!</formula>
    </cfRule>
    <cfRule type="cellIs" dxfId="1260" priority="304" operator="equal">
      <formula>#REF!</formula>
    </cfRule>
    <cfRule type="cellIs" dxfId="1259" priority="307" operator="equal">
      <formula>#REF!</formula>
    </cfRule>
    <cfRule type="cellIs" dxfId="1258" priority="308" operator="equal">
      <formula>#REF!</formula>
    </cfRule>
    <cfRule type="cellIs" dxfId="1257" priority="309" operator="equal">
      <formula>#REF!</formula>
    </cfRule>
    <cfRule type="cellIs" dxfId="1256" priority="310" operator="equal">
      <formula>#REF!</formula>
    </cfRule>
    <cfRule type="cellIs" dxfId="1255" priority="311" operator="equal">
      <formula>#REF!</formula>
    </cfRule>
    <cfRule type="cellIs" dxfId="1254" priority="312" operator="equal">
      <formula>#REF!</formula>
    </cfRule>
    <cfRule type="cellIs" dxfId="1253" priority="313" operator="equal">
      <formula>#REF!</formula>
    </cfRule>
    <cfRule type="cellIs" dxfId="1252" priority="314" operator="equal">
      <formula>#REF!</formula>
    </cfRule>
    <cfRule type="cellIs" dxfId="1251" priority="315" operator="equal">
      <formula>#REF!</formula>
    </cfRule>
    <cfRule type="cellIs" dxfId="1250" priority="316" operator="equal">
      <formula>#REF!</formula>
    </cfRule>
    <cfRule type="cellIs" dxfId="1249" priority="317" operator="equal">
      <formula>#REF!</formula>
    </cfRule>
    <cfRule type="cellIs" dxfId="1248" priority="318" operator="equal">
      <formula>#REF!</formula>
    </cfRule>
    <cfRule type="cellIs" dxfId="1247" priority="319" operator="equal">
      <formula>#REF!</formula>
    </cfRule>
    <cfRule type="cellIs" dxfId="1246" priority="320" operator="equal">
      <formula>#REF!</formula>
    </cfRule>
    <cfRule type="cellIs" dxfId="1245" priority="321" operator="equal">
      <formula>#REF!</formula>
    </cfRule>
    <cfRule type="cellIs" dxfId="1244" priority="322" operator="equal">
      <formula>#REF!</formula>
    </cfRule>
    <cfRule type="cellIs" dxfId="1243" priority="323" operator="equal">
      <formula>#REF!</formula>
    </cfRule>
    <cfRule type="cellIs" dxfId="1242" priority="324" operator="equal">
      <formula>#REF!</formula>
    </cfRule>
    <cfRule type="cellIs" dxfId="1241" priority="325" operator="equal">
      <formula>#REF!</formula>
    </cfRule>
    <cfRule type="cellIs" dxfId="1240" priority="326" operator="equal">
      <formula>#REF!</formula>
    </cfRule>
    <cfRule type="cellIs" dxfId="1239" priority="327" operator="equal">
      <formula>#REF!</formula>
    </cfRule>
    <cfRule type="cellIs" dxfId="1238" priority="328" operator="equal">
      <formula>#REF!</formula>
    </cfRule>
    <cfRule type="cellIs" dxfId="1237" priority="329" operator="equal">
      <formula>#REF!</formula>
    </cfRule>
    <cfRule type="cellIs" dxfId="1236" priority="330" operator="equal">
      <formula>#REF!</formula>
    </cfRule>
  </conditionalFormatting>
  <conditionalFormatting sqref="AJ47 Q47">
    <cfRule type="cellIs" dxfId="1235" priority="746" operator="equal">
      <formula>"EXTREMO (RC/F)"</formula>
    </cfRule>
    <cfRule type="cellIs" dxfId="1234" priority="747" operator="equal">
      <formula>"ALTO (RC/F)"</formula>
    </cfRule>
    <cfRule type="cellIs" dxfId="1233" priority="748" operator="equal">
      <formula>"MODERADO (RC/F)"</formula>
    </cfRule>
    <cfRule type="cellIs" dxfId="1232" priority="749" operator="equal">
      <formula>"EXTREMO"</formula>
    </cfRule>
    <cfRule type="cellIs" dxfId="1231" priority="750" operator="equal">
      <formula>"ALTO"</formula>
    </cfRule>
    <cfRule type="cellIs" dxfId="1230" priority="751" operator="equal">
      <formula>"MODERADO"</formula>
    </cfRule>
    <cfRule type="cellIs" dxfId="1229" priority="752" operator="equal">
      <formula>"BAJO"</formula>
    </cfRule>
  </conditionalFormatting>
  <conditionalFormatting sqref="AJ47">
    <cfRule type="cellIs" dxfId="1228" priority="713" operator="equal">
      <formula>#REF!</formula>
    </cfRule>
    <cfRule type="cellIs" dxfId="1227" priority="714" operator="equal">
      <formula>#REF!</formula>
    </cfRule>
    <cfRule type="cellIs" dxfId="1226" priority="717" operator="equal">
      <formula>#REF!</formula>
    </cfRule>
    <cfRule type="cellIs" dxfId="1225" priority="718" operator="equal">
      <formula>#REF!</formula>
    </cfRule>
    <cfRule type="cellIs" dxfId="1224" priority="719" operator="equal">
      <formula>#REF!</formula>
    </cfRule>
    <cfRule type="cellIs" dxfId="1223" priority="720" operator="equal">
      <formula>#REF!</formula>
    </cfRule>
    <cfRule type="cellIs" dxfId="1222" priority="721" operator="equal">
      <formula>#REF!</formula>
    </cfRule>
    <cfRule type="cellIs" dxfId="1221" priority="722" operator="equal">
      <formula>#REF!</formula>
    </cfRule>
    <cfRule type="cellIs" dxfId="1220" priority="723" operator="equal">
      <formula>#REF!</formula>
    </cfRule>
    <cfRule type="cellIs" dxfId="1219" priority="724" operator="equal">
      <formula>#REF!</formula>
    </cfRule>
    <cfRule type="cellIs" dxfId="1218" priority="725" operator="equal">
      <formula>#REF!</formula>
    </cfRule>
    <cfRule type="cellIs" dxfId="1217" priority="726" operator="equal">
      <formula>#REF!</formula>
    </cfRule>
    <cfRule type="cellIs" dxfId="1216" priority="727" operator="equal">
      <formula>#REF!</formula>
    </cfRule>
    <cfRule type="cellIs" dxfId="1215" priority="728" operator="equal">
      <formula>#REF!</formula>
    </cfRule>
    <cfRule type="cellIs" dxfId="1214" priority="729" operator="equal">
      <formula>#REF!</formula>
    </cfRule>
    <cfRule type="cellIs" dxfId="1213" priority="730" operator="equal">
      <formula>#REF!</formula>
    </cfRule>
    <cfRule type="cellIs" dxfId="1212" priority="731" operator="equal">
      <formula>#REF!</formula>
    </cfRule>
    <cfRule type="cellIs" dxfId="1211" priority="732" operator="equal">
      <formula>#REF!</formula>
    </cfRule>
    <cfRule type="cellIs" dxfId="1210" priority="733" operator="equal">
      <formula>#REF!</formula>
    </cfRule>
    <cfRule type="cellIs" dxfId="1209" priority="734" operator="equal">
      <formula>#REF!</formula>
    </cfRule>
    <cfRule type="cellIs" dxfId="1208" priority="735" operator="equal">
      <formula>#REF!</formula>
    </cfRule>
    <cfRule type="cellIs" dxfId="1207" priority="736" operator="equal">
      <formula>#REF!</formula>
    </cfRule>
    <cfRule type="cellIs" dxfId="1206" priority="737" operator="equal">
      <formula>#REF!</formula>
    </cfRule>
    <cfRule type="cellIs" dxfId="1205" priority="738" operator="equal">
      <formula>#REF!</formula>
    </cfRule>
    <cfRule type="cellIs" dxfId="1204" priority="739" operator="equal">
      <formula>#REF!</formula>
    </cfRule>
    <cfRule type="cellIs" dxfId="1203" priority="740" operator="equal">
      <formula>#REF!</formula>
    </cfRule>
  </conditionalFormatting>
  <hyperlinks>
    <hyperlink ref="AD15" r:id="rId1" xr:uid="{48BBDBCD-8F57-4E63-AF8A-6CA038028139}"/>
    <hyperlink ref="AD16" r:id="rId2" xr:uid="{93B9DDAB-5DEF-4589-97EA-815B880DB708}"/>
    <hyperlink ref="AD17" r:id="rId3" xr:uid="{BCAD1185-ED35-4459-9BF6-FB0211DFCF32}"/>
    <hyperlink ref="AD18" r:id="rId4" xr:uid="{DBB5BCC6-E74E-424D-9E73-08486826C666}"/>
    <hyperlink ref="AD19" r:id="rId5" xr:uid="{4EE040B3-F5BF-46BD-B5CA-B460B83A5110}"/>
    <hyperlink ref="AD20" r:id="rId6" xr:uid="{31AB512C-5A8A-4865-B2CA-45E179CDB10D}"/>
    <hyperlink ref="AD21" r:id="rId7" xr:uid="{7B4F70DB-4E0A-448D-A3F0-2B0BCE94483A}"/>
    <hyperlink ref="AD22" r:id="rId8" xr:uid="{1AB522AD-BF37-4D5A-A79E-9FA831F6A1C6}"/>
    <hyperlink ref="AD23" r:id="rId9" xr:uid="{D7590271-3FB2-42E3-9979-459CA4C62D37}"/>
    <hyperlink ref="AD24" r:id="rId10" xr:uid="{4FBDC46E-EA66-455F-8379-756FA57DBB81}"/>
    <hyperlink ref="AD26" r:id="rId11" xr:uid="{CAC20A9D-38B9-4F11-A46E-DB7CCD265A15}"/>
    <hyperlink ref="AD27" r:id="rId12" xr:uid="{E8C41D80-EFBD-4C95-94C8-767514DE02C1}"/>
    <hyperlink ref="AD28" r:id="rId13" xr:uid="{15CDE448-2DE7-475E-9D8B-2B94790869FE}"/>
    <hyperlink ref="AD29" r:id="rId14" xr:uid="{7985B62F-F25F-4457-BD95-086BFFC0E7FA}"/>
    <hyperlink ref="AD30" r:id="rId15" xr:uid="{75F70936-B6DA-4C9C-BF76-18F41293D569}"/>
    <hyperlink ref="AD31" r:id="rId16" xr:uid="{959F465E-0D26-4B04-8AA4-E048A99F6124}"/>
    <hyperlink ref="AD32" r:id="rId17" xr:uid="{50C6C766-9DCF-4114-B806-9C258B564A02}"/>
    <hyperlink ref="AD33" r:id="rId18" xr:uid="{7BC9B135-0EF3-43D9-87E8-A7996BE1EEDE}"/>
    <hyperlink ref="AD36" r:id="rId19" xr:uid="{1A4E06F4-7524-4EF3-8BF9-2E623A884BDA}"/>
    <hyperlink ref="AD37" r:id="rId20" xr:uid="{0F340683-678A-4726-A2DB-D604D09D2B01}"/>
    <hyperlink ref="AD39" r:id="rId21" xr:uid="{D157338F-6327-469B-9E90-569B96E5F481}"/>
    <hyperlink ref="AD41" r:id="rId22" xr:uid="{6222F76C-86EF-4D0A-BA64-96AC480F0105}"/>
    <hyperlink ref="AD43" r:id="rId23" xr:uid="{CE99325B-1B91-4449-836A-38F5E680A279}"/>
    <hyperlink ref="AD44" r:id="rId24" xr:uid="{7595EA29-9751-418E-ADE0-BCD6EE148CFC}"/>
    <hyperlink ref="AD46" r:id="rId25" xr:uid="{42ACE3AE-F237-4172-B9A5-1ADFC1680E47}"/>
    <hyperlink ref="AD47" r:id="rId26" xr:uid="{D01144F8-3790-4466-BADD-FCE653C8FDE9}"/>
    <hyperlink ref="AD48" r:id="rId27" xr:uid="{EB9CFE83-E943-40A5-A09E-05CE8828978D}"/>
  </hyperlinks>
  <pageMargins left="0.7" right="0.7" top="0.75" bottom="0.75" header="0.3" footer="0.3"/>
  <drawing r:id="rId28"/>
  <legacyDrawing r:id="rId2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BP83"/>
  <sheetViews>
    <sheetView showGridLines="0" tabSelected="1" showRuler="0" showWhiteSpace="0" zoomScale="60" zoomScaleNormal="60" zoomScaleSheetLayoutView="20" zoomScalePageLayoutView="10" workbookViewId="0">
      <selection activeCell="I11" sqref="I11:I32"/>
    </sheetView>
  </sheetViews>
  <sheetFormatPr baseColWidth="10" defaultColWidth="11.453125" defaultRowHeight="14" x14ac:dyDescent="0.3"/>
  <cols>
    <col min="1" max="1" width="1.453125" style="10" customWidth="1"/>
    <col min="2" max="2" width="16.6328125" style="10" customWidth="1"/>
    <col min="3" max="3" width="21.81640625" style="55" customWidth="1"/>
    <col min="4" max="4" width="18.54296875" style="10" customWidth="1"/>
    <col min="5" max="5" width="25.1796875" style="55" customWidth="1"/>
    <col min="6" max="6" width="11" style="55" customWidth="1"/>
    <col min="7" max="7" width="15.54296875" style="55" hidden="1" customWidth="1"/>
    <col min="8" max="8" width="39.81640625" style="55" customWidth="1"/>
    <col min="9" max="9" width="38.81640625" style="55" customWidth="1"/>
    <col min="10" max="10" width="15.81640625" style="36" customWidth="1"/>
    <col min="11" max="11" width="31.1796875" style="55" customWidth="1"/>
    <col min="12" max="12" width="27.54296875" style="55" customWidth="1"/>
    <col min="13" max="13" width="16.453125" style="64" hidden="1" customWidth="1"/>
    <col min="14" max="14" width="24.6328125" style="55" customWidth="1"/>
    <col min="15" max="15" width="11.54296875" style="65" hidden="1" customWidth="1"/>
    <col min="16" max="16" width="18.54296875" style="55" customWidth="1"/>
    <col min="17" max="17" width="17.7265625" style="55" customWidth="1"/>
    <col min="18" max="18" width="65.81640625" style="55" customWidth="1"/>
    <col min="19" max="19" width="24.81640625" style="55" customWidth="1"/>
    <col min="20" max="20" width="24" style="55" customWidth="1"/>
    <col min="21" max="21" width="33.453125" style="55" customWidth="1"/>
    <col min="22" max="22" width="37.453125" style="55" customWidth="1"/>
    <col min="23" max="23" width="37.81640625" style="55" customWidth="1"/>
    <col min="24" max="24" width="33.26953125" style="36" customWidth="1"/>
    <col min="25" max="25" width="19.81640625" style="55" customWidth="1"/>
    <col min="26" max="26" width="9.453125" style="55" hidden="1" customWidth="1"/>
    <col min="27" max="27" width="27.54296875" style="55" customWidth="1"/>
    <col min="28" max="28" width="9.453125" style="55" hidden="1" customWidth="1"/>
    <col min="29" max="29" width="34.7265625" style="55" customWidth="1"/>
    <col min="30" max="30" width="12.453125" style="55" hidden="1" customWidth="1"/>
    <col min="31" max="31" width="33.453125" style="55" customWidth="1"/>
    <col min="32" max="32" width="10.453125" style="55" hidden="1" customWidth="1"/>
    <col min="33" max="33" width="31.1796875" style="55" customWidth="1"/>
    <col min="34" max="34" width="10.81640625" style="55" hidden="1" customWidth="1"/>
    <col min="35" max="35" width="40.81640625" style="55" customWidth="1"/>
    <col min="36" max="36" width="9.453125" style="55" hidden="1" customWidth="1"/>
    <col min="37" max="37" width="37.08984375" style="55" customWidth="1"/>
    <col min="38" max="38" width="12.453125" style="55" hidden="1" customWidth="1"/>
    <col min="39" max="39" width="21.54296875" style="55" customWidth="1"/>
    <col min="40" max="40" width="24.54296875" style="55" customWidth="1"/>
    <col min="41" max="41" width="29.1796875" style="55" customWidth="1"/>
    <col min="42" max="42" width="24.81640625" style="55" customWidth="1"/>
    <col min="43" max="43" width="20.6328125" style="55" customWidth="1"/>
    <col min="44" max="44" width="19.6328125" style="55" customWidth="1"/>
    <col min="45" max="45" width="26.26953125" style="55" customWidth="1"/>
    <col min="46" max="46" width="24.54296875" style="55" customWidth="1"/>
    <col min="47" max="47" width="19.453125" style="55" customWidth="1"/>
    <col min="48" max="48" width="26.54296875" style="55" customWidth="1"/>
    <col min="49" max="49" width="20.81640625" style="55" customWidth="1"/>
    <col min="50" max="50" width="18.54296875" style="10" customWidth="1"/>
    <col min="51" max="51" width="17.54296875" style="10" customWidth="1"/>
    <col min="52" max="52" width="20.81640625" style="10" customWidth="1"/>
    <col min="53" max="53" width="32.453125" style="10" customWidth="1"/>
    <col min="54" max="54" width="20.54296875" style="36" customWidth="1"/>
    <col min="55" max="56" width="5.54296875" style="36" customWidth="1"/>
    <col min="57" max="57" width="37.1796875" style="10" customWidth="1"/>
    <col min="58" max="59" width="7.81640625" style="36" customWidth="1"/>
    <col min="60" max="60" width="41" style="10" customWidth="1"/>
    <col min="61" max="62" width="8.54296875" style="36" customWidth="1"/>
    <col min="63" max="63" width="41.26953125" style="10" customWidth="1"/>
    <col min="64" max="65" width="9.54296875" style="36" customWidth="1"/>
    <col min="66" max="66" width="44.453125" style="10" customWidth="1"/>
    <col min="67" max="67" width="68.7265625" style="638" customWidth="1"/>
    <col min="68" max="68" width="57.7265625" style="10" customWidth="1"/>
    <col min="69" max="16384" width="11.453125" style="10"/>
  </cols>
  <sheetData>
    <row r="1" spans="1:68" ht="5" customHeight="1" x14ac:dyDescent="0.3"/>
    <row r="2" spans="1:68" ht="35.5" customHeight="1" x14ac:dyDescent="0.3">
      <c r="A2" s="193"/>
      <c r="B2" s="463"/>
      <c r="C2" s="464"/>
      <c r="D2" s="465"/>
      <c r="E2" s="469" t="s">
        <v>361</v>
      </c>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1"/>
      <c r="BO2" s="654"/>
      <c r="BP2" s="487" t="s">
        <v>362</v>
      </c>
    </row>
    <row r="3" spans="1:68" ht="35.5" customHeight="1" x14ac:dyDescent="0.3">
      <c r="A3" s="193"/>
      <c r="B3" s="466"/>
      <c r="C3" s="467"/>
      <c r="D3" s="468"/>
      <c r="E3" s="472"/>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4"/>
      <c r="BO3" s="655"/>
      <c r="BP3" s="488"/>
    </row>
    <row r="4" spans="1:68" s="3" customFormat="1" ht="15" customHeight="1" x14ac:dyDescent="0.25">
      <c r="C4" s="7"/>
      <c r="D4" s="12"/>
      <c r="E4" s="12"/>
      <c r="F4" s="12"/>
      <c r="G4" s="12"/>
      <c r="H4" s="12"/>
      <c r="I4" s="12"/>
      <c r="J4" s="79"/>
      <c r="K4" s="8"/>
      <c r="L4" s="6"/>
      <c r="M4" s="61"/>
      <c r="N4" s="6"/>
      <c r="O4" s="63"/>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8"/>
      <c r="AY4" s="8"/>
      <c r="AZ4" s="12"/>
      <c r="BB4" s="4"/>
      <c r="BC4" s="4"/>
      <c r="BD4" s="4"/>
      <c r="BF4" s="4"/>
      <c r="BG4" s="4"/>
      <c r="BI4" s="4"/>
      <c r="BJ4" s="4"/>
      <c r="BL4" s="4"/>
      <c r="BM4" s="4"/>
      <c r="BO4" s="39"/>
    </row>
    <row r="5" spans="1:68" s="3" customFormat="1" ht="27" customHeight="1" x14ac:dyDescent="0.25">
      <c r="B5" s="479" t="s">
        <v>11</v>
      </c>
      <c r="C5" s="479"/>
      <c r="D5" s="477" t="s">
        <v>938</v>
      </c>
      <c r="E5" s="478"/>
      <c r="F5" s="9"/>
      <c r="G5" s="9"/>
      <c r="H5" s="184" t="s">
        <v>12</v>
      </c>
      <c r="I5" s="664">
        <v>3</v>
      </c>
      <c r="J5" s="142"/>
      <c r="K5" s="29"/>
      <c r="L5" s="6"/>
      <c r="M5" s="62"/>
      <c r="N5" s="6"/>
      <c r="O5" s="63"/>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505"/>
      <c r="AX5" s="505"/>
      <c r="AY5" s="505"/>
      <c r="AZ5" s="6"/>
      <c r="BB5" s="4"/>
      <c r="BC5" s="4"/>
      <c r="BD5" s="4"/>
      <c r="BF5" s="4"/>
      <c r="BG5" s="4"/>
      <c r="BI5" s="4"/>
      <c r="BJ5" s="4"/>
      <c r="BL5" s="4"/>
      <c r="BM5" s="4"/>
      <c r="BO5" s="39"/>
    </row>
    <row r="6" spans="1:68" s="3" customFormat="1" ht="15" customHeight="1" x14ac:dyDescent="0.25">
      <c r="C6" s="9"/>
      <c r="D6" s="5"/>
      <c r="E6" s="6"/>
      <c r="F6" s="6"/>
      <c r="G6" s="6"/>
      <c r="H6" s="6"/>
      <c r="I6" s="6"/>
      <c r="J6" s="6"/>
      <c r="K6" s="6"/>
      <c r="L6" s="6"/>
      <c r="M6" s="63"/>
      <c r="N6" s="6"/>
      <c r="O6" s="63"/>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B6" s="4"/>
      <c r="BC6" s="4"/>
      <c r="BD6" s="4"/>
      <c r="BF6" s="4"/>
      <c r="BG6" s="4"/>
      <c r="BI6" s="4"/>
      <c r="BJ6" s="4"/>
      <c r="BL6" s="4"/>
      <c r="BM6" s="4"/>
      <c r="BO6" s="39"/>
    </row>
    <row r="7" spans="1:68" ht="40.5" customHeight="1" x14ac:dyDescent="0.3">
      <c r="B7" s="392" t="s">
        <v>13</v>
      </c>
      <c r="C7" s="392"/>
      <c r="D7" s="392"/>
      <c r="E7" s="392"/>
      <c r="F7" s="392"/>
      <c r="G7" s="392"/>
      <c r="H7" s="392"/>
      <c r="I7" s="392"/>
      <c r="J7" s="392"/>
      <c r="K7" s="392"/>
      <c r="L7" s="382" t="s">
        <v>14</v>
      </c>
      <c r="M7" s="382"/>
      <c r="N7" s="382"/>
      <c r="O7" s="382"/>
      <c r="P7" s="382"/>
      <c r="Q7" s="482" t="s">
        <v>363</v>
      </c>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2"/>
      <c r="AR7" s="482"/>
      <c r="AS7" s="482"/>
      <c r="AT7" s="482"/>
      <c r="AU7" s="482"/>
      <c r="AV7" s="482"/>
      <c r="AW7" s="402" t="s">
        <v>16</v>
      </c>
      <c r="AX7" s="402"/>
      <c r="AY7" s="402"/>
      <c r="AZ7" s="402"/>
      <c r="BA7" s="504" t="s">
        <v>364</v>
      </c>
      <c r="BB7" s="496"/>
      <c r="BC7" s="496"/>
      <c r="BD7" s="496"/>
      <c r="BE7" s="496"/>
      <c r="BF7" s="496"/>
      <c r="BG7" s="496"/>
      <c r="BH7" s="496"/>
      <c r="BI7" s="496"/>
      <c r="BJ7" s="496"/>
      <c r="BK7" s="496"/>
      <c r="BL7" s="496"/>
      <c r="BM7" s="496"/>
      <c r="BN7" s="496"/>
      <c r="BO7" s="496"/>
      <c r="BP7" s="495" t="s">
        <v>365</v>
      </c>
    </row>
    <row r="8" spans="1:68" ht="38" customHeight="1" x14ac:dyDescent="0.3">
      <c r="B8" s="399" t="s">
        <v>366</v>
      </c>
      <c r="C8" s="399" t="s">
        <v>367</v>
      </c>
      <c r="D8" s="376" t="s">
        <v>25</v>
      </c>
      <c r="E8" s="376" t="s">
        <v>26</v>
      </c>
      <c r="F8" s="376" t="s">
        <v>368</v>
      </c>
      <c r="G8" s="376" t="s">
        <v>369</v>
      </c>
      <c r="H8" s="376" t="s">
        <v>370</v>
      </c>
      <c r="I8" s="376" t="s">
        <v>371</v>
      </c>
      <c r="J8" s="376" t="s">
        <v>372</v>
      </c>
      <c r="K8" s="376" t="s">
        <v>373</v>
      </c>
      <c r="L8" s="379" t="s">
        <v>32</v>
      </c>
      <c r="M8" s="378" t="s">
        <v>33</v>
      </c>
      <c r="N8" s="379" t="s">
        <v>34</v>
      </c>
      <c r="O8" s="378" t="s">
        <v>35</v>
      </c>
      <c r="P8" s="380" t="s">
        <v>37</v>
      </c>
      <c r="Q8" s="509" t="s">
        <v>374</v>
      </c>
      <c r="R8" s="510"/>
      <c r="S8" s="510"/>
      <c r="T8" s="510"/>
      <c r="U8" s="510"/>
      <c r="V8" s="510"/>
      <c r="W8" s="510"/>
      <c r="X8" s="511"/>
      <c r="Y8" s="489" t="s">
        <v>375</v>
      </c>
      <c r="Z8" s="490"/>
      <c r="AA8" s="490"/>
      <c r="AB8" s="490"/>
      <c r="AC8" s="490"/>
      <c r="AD8" s="490"/>
      <c r="AE8" s="490"/>
      <c r="AF8" s="490"/>
      <c r="AG8" s="490"/>
      <c r="AH8" s="490"/>
      <c r="AI8" s="490"/>
      <c r="AJ8" s="490"/>
      <c r="AK8" s="490"/>
      <c r="AL8" s="490"/>
      <c r="AM8" s="490"/>
      <c r="AN8" s="491"/>
      <c r="AO8" s="483" t="s">
        <v>376</v>
      </c>
      <c r="AP8" s="484"/>
      <c r="AQ8" s="483" t="s">
        <v>377</v>
      </c>
      <c r="AR8" s="506"/>
      <c r="AS8" s="506"/>
      <c r="AT8" s="484"/>
      <c r="AU8" s="483" t="s">
        <v>378</v>
      </c>
      <c r="AV8" s="484"/>
      <c r="AW8" s="497" t="s">
        <v>32</v>
      </c>
      <c r="AX8" s="497" t="s">
        <v>34</v>
      </c>
      <c r="AY8" s="406" t="s">
        <v>46</v>
      </c>
      <c r="AZ8" s="406" t="s">
        <v>47</v>
      </c>
      <c r="BA8" s="481" t="s">
        <v>379</v>
      </c>
      <c r="BB8" s="496" t="s">
        <v>380</v>
      </c>
      <c r="BC8" s="498" t="s">
        <v>381</v>
      </c>
      <c r="BD8" s="499"/>
      <c r="BE8" s="500"/>
      <c r="BF8" s="498" t="s">
        <v>382</v>
      </c>
      <c r="BG8" s="499"/>
      <c r="BH8" s="500"/>
      <c r="BI8" s="498" t="s">
        <v>383</v>
      </c>
      <c r="BJ8" s="499"/>
      <c r="BK8" s="500"/>
      <c r="BL8" s="498" t="s">
        <v>384</v>
      </c>
      <c r="BM8" s="499"/>
      <c r="BN8" s="500"/>
      <c r="BO8" s="496" t="s">
        <v>56</v>
      </c>
      <c r="BP8" s="495"/>
    </row>
    <row r="9" spans="1:68" ht="28" x14ac:dyDescent="0.3">
      <c r="B9" s="399"/>
      <c r="C9" s="399"/>
      <c r="D9" s="376"/>
      <c r="E9" s="376"/>
      <c r="F9" s="376"/>
      <c r="G9" s="376"/>
      <c r="H9" s="376"/>
      <c r="I9" s="376"/>
      <c r="J9" s="376"/>
      <c r="K9" s="376"/>
      <c r="L9" s="379"/>
      <c r="M9" s="378"/>
      <c r="N9" s="379"/>
      <c r="O9" s="378"/>
      <c r="P9" s="380"/>
      <c r="Q9" s="480" t="s">
        <v>385</v>
      </c>
      <c r="R9" s="256" t="s">
        <v>386</v>
      </c>
      <c r="S9" s="480" t="s">
        <v>39</v>
      </c>
      <c r="T9" s="480"/>
      <c r="U9" s="256" t="s">
        <v>387</v>
      </c>
      <c r="V9" s="509" t="s">
        <v>388</v>
      </c>
      <c r="W9" s="510"/>
      <c r="X9" s="511"/>
      <c r="Y9" s="492"/>
      <c r="Z9" s="493"/>
      <c r="AA9" s="493"/>
      <c r="AB9" s="493"/>
      <c r="AC9" s="493"/>
      <c r="AD9" s="493"/>
      <c r="AE9" s="493"/>
      <c r="AF9" s="493"/>
      <c r="AG9" s="493"/>
      <c r="AH9" s="493"/>
      <c r="AI9" s="493"/>
      <c r="AJ9" s="493"/>
      <c r="AK9" s="493"/>
      <c r="AL9" s="493"/>
      <c r="AM9" s="493"/>
      <c r="AN9" s="494"/>
      <c r="AO9" s="485"/>
      <c r="AP9" s="486"/>
      <c r="AQ9" s="485"/>
      <c r="AR9" s="507"/>
      <c r="AS9" s="507"/>
      <c r="AT9" s="486"/>
      <c r="AU9" s="485"/>
      <c r="AV9" s="486"/>
      <c r="AW9" s="497"/>
      <c r="AX9" s="497"/>
      <c r="AY9" s="406"/>
      <c r="AZ9" s="406"/>
      <c r="BA9" s="481"/>
      <c r="BB9" s="496"/>
      <c r="BC9" s="501"/>
      <c r="BD9" s="502"/>
      <c r="BE9" s="503"/>
      <c r="BF9" s="501"/>
      <c r="BG9" s="502"/>
      <c r="BH9" s="503"/>
      <c r="BI9" s="501"/>
      <c r="BJ9" s="502"/>
      <c r="BK9" s="503"/>
      <c r="BL9" s="501"/>
      <c r="BM9" s="502"/>
      <c r="BN9" s="503"/>
      <c r="BO9" s="496"/>
      <c r="BP9" s="495"/>
    </row>
    <row r="10" spans="1:68" s="36" customFormat="1" ht="59.5" customHeight="1" x14ac:dyDescent="0.35">
      <c r="B10" s="399"/>
      <c r="C10" s="399"/>
      <c r="D10" s="376"/>
      <c r="E10" s="376"/>
      <c r="F10" s="376"/>
      <c r="G10" s="376"/>
      <c r="H10" s="376"/>
      <c r="I10" s="376"/>
      <c r="J10" s="376"/>
      <c r="K10" s="376"/>
      <c r="L10" s="379"/>
      <c r="M10" s="378"/>
      <c r="N10" s="379"/>
      <c r="O10" s="378"/>
      <c r="P10" s="380"/>
      <c r="Q10" s="508"/>
      <c r="R10" s="189" t="s">
        <v>389</v>
      </c>
      <c r="S10" s="189" t="s">
        <v>390</v>
      </c>
      <c r="T10" s="189" t="s">
        <v>391</v>
      </c>
      <c r="U10" s="188" t="s">
        <v>392</v>
      </c>
      <c r="V10" s="278" t="s">
        <v>393</v>
      </c>
      <c r="W10" s="278" t="s">
        <v>394</v>
      </c>
      <c r="X10" s="278" t="s">
        <v>67</v>
      </c>
      <c r="Y10" s="179" t="s">
        <v>395</v>
      </c>
      <c r="Z10" s="179"/>
      <c r="AA10" s="179" t="s">
        <v>396</v>
      </c>
      <c r="AB10" s="179"/>
      <c r="AC10" s="179" t="s">
        <v>397</v>
      </c>
      <c r="AD10" s="179"/>
      <c r="AE10" s="179" t="s">
        <v>398</v>
      </c>
      <c r="AF10" s="179"/>
      <c r="AG10" s="179" t="s">
        <v>399</v>
      </c>
      <c r="AH10" s="179"/>
      <c r="AI10" s="179" t="s">
        <v>400</v>
      </c>
      <c r="AJ10" s="179"/>
      <c r="AK10" s="179" t="s">
        <v>401</v>
      </c>
      <c r="AL10" s="179"/>
      <c r="AM10" s="180" t="s">
        <v>402</v>
      </c>
      <c r="AN10" s="181" t="s">
        <v>403</v>
      </c>
      <c r="AO10" s="173" t="s">
        <v>404</v>
      </c>
      <c r="AP10" s="181" t="s">
        <v>405</v>
      </c>
      <c r="AQ10" s="181" t="s">
        <v>406</v>
      </c>
      <c r="AR10" s="181" t="s">
        <v>407</v>
      </c>
      <c r="AS10" s="181" t="s">
        <v>408</v>
      </c>
      <c r="AT10" s="181" t="s">
        <v>409</v>
      </c>
      <c r="AU10" s="181" t="s">
        <v>410</v>
      </c>
      <c r="AV10" s="181" t="s">
        <v>411</v>
      </c>
      <c r="AW10" s="497"/>
      <c r="AX10" s="497"/>
      <c r="AY10" s="406"/>
      <c r="AZ10" s="406"/>
      <c r="BA10" s="481" t="s">
        <v>48</v>
      </c>
      <c r="BB10" s="496"/>
      <c r="BC10" s="192" t="s">
        <v>21</v>
      </c>
      <c r="BD10" s="192" t="s">
        <v>22</v>
      </c>
      <c r="BE10" s="192" t="s">
        <v>68</v>
      </c>
      <c r="BF10" s="192" t="s">
        <v>21</v>
      </c>
      <c r="BG10" s="192" t="s">
        <v>22</v>
      </c>
      <c r="BH10" s="192" t="s">
        <v>68</v>
      </c>
      <c r="BI10" s="192" t="s">
        <v>21</v>
      </c>
      <c r="BJ10" s="192" t="s">
        <v>22</v>
      </c>
      <c r="BK10" s="192" t="s">
        <v>68</v>
      </c>
      <c r="BL10" s="192" t="s">
        <v>21</v>
      </c>
      <c r="BM10" s="192" t="s">
        <v>22</v>
      </c>
      <c r="BN10" s="192" t="s">
        <v>68</v>
      </c>
      <c r="BO10" s="496"/>
      <c r="BP10" s="495"/>
    </row>
    <row r="11" spans="1:68" ht="87.65" customHeight="1" x14ac:dyDescent="0.3">
      <c r="B11" s="316" t="s">
        <v>412</v>
      </c>
      <c r="C11" s="411" t="s">
        <v>413</v>
      </c>
      <c r="D11" s="408" t="s">
        <v>414</v>
      </c>
      <c r="E11" s="408" t="s">
        <v>415</v>
      </c>
      <c r="F11" s="408" t="s">
        <v>416</v>
      </c>
      <c r="G11" s="408" t="s">
        <v>76</v>
      </c>
      <c r="H11" s="475" t="s">
        <v>417</v>
      </c>
      <c r="I11" s="458" t="s">
        <v>418</v>
      </c>
      <c r="J11" s="408" t="s">
        <v>72</v>
      </c>
      <c r="K11" s="408" t="s">
        <v>419</v>
      </c>
      <c r="L11" s="408" t="s">
        <v>154</v>
      </c>
      <c r="M11" s="129">
        <f>VLOOKUP(L11,'[4]Datos Validacion'!$C$6:$D$10,2,0)</f>
        <v>0.2</v>
      </c>
      <c r="N11" s="434" t="s">
        <v>420</v>
      </c>
      <c r="O11" s="175">
        <f>VLOOKUP(N11,'[4]Datos Validacion'!$E$6:$F$15,2,0)</f>
        <v>1</v>
      </c>
      <c r="P11" s="415" t="s">
        <v>421</v>
      </c>
      <c r="Q11" s="131" t="s">
        <v>422</v>
      </c>
      <c r="R11" s="132" t="s">
        <v>423</v>
      </c>
      <c r="S11" s="137" t="s">
        <v>424</v>
      </c>
      <c r="T11" s="137" t="s">
        <v>425</v>
      </c>
      <c r="U11" s="275" t="s">
        <v>426</v>
      </c>
      <c r="V11" s="262" t="s">
        <v>427</v>
      </c>
      <c r="W11" s="262" t="s">
        <v>428</v>
      </c>
      <c r="X11" s="261" t="s">
        <v>422</v>
      </c>
      <c r="Y11" s="277" t="s">
        <v>429</v>
      </c>
      <c r="Z11" s="137">
        <f>IF(Y11='Eval Controles'!$C$30,'Eval Controles'!$D$30,IF(Y11='Eval Controles'!$C$31,'Eval Controles'!$D$31))</f>
        <v>15</v>
      </c>
      <c r="AA11" s="137" t="s">
        <v>83</v>
      </c>
      <c r="AB11" s="137">
        <f>IF(AA11='Eval Controles'!$C$32,'Eval Controles'!$D$32,IF(AA11='Eval Controles'!$C$33,'Eval Controles'!$D$33))</f>
        <v>15</v>
      </c>
      <c r="AC11" s="137" t="s">
        <v>430</v>
      </c>
      <c r="AD11" s="137">
        <f>IF(AC11='Eval Controles'!$C$34,'Eval Controles'!$D$34,IF(AC11='Eval Controles'!$C$35,'Eval Controles'!$D$35))</f>
        <v>15</v>
      </c>
      <c r="AE11" s="137" t="s">
        <v>86</v>
      </c>
      <c r="AF11" s="137">
        <f>IF(AE11='Eval Controles'!$C$36,'Eval Controles'!$D$36,IF(AE11='Eval Controles'!$C$37,'Eval Controles'!$D$37,IF(AE11='Eval Controles'!$C$38,'Eval Controles'!$D$38)))</f>
        <v>15</v>
      </c>
      <c r="AG11" s="137" t="s">
        <v>431</v>
      </c>
      <c r="AH11" s="137">
        <f>IF(AG11='Eval Controles'!$C$39,'Eval Controles'!$D$39,IF(AG11='Eval Controles'!$C$40,'Eval Controles'!$D$40))</f>
        <v>15</v>
      </c>
      <c r="AI11" s="137" t="s">
        <v>432</v>
      </c>
      <c r="AJ11" s="137">
        <f>IF(AI11='Eval Controles'!$C$41,'Eval Controles'!$D$41,IF(AI11='Eval Controles'!$C$42,'Eval Controles'!$D$42))</f>
        <v>15</v>
      </c>
      <c r="AK11" s="137" t="s">
        <v>433</v>
      </c>
      <c r="AL11" s="137">
        <f>IF(AK11='Eval Controles'!$C$43,'Eval Controles'!$D$43,IF(AK11='Eval Controles'!$C$44,'Eval Controles'!$D$44,IF(AK11='Eval Controles'!$C$45,'Eval Controles'!$D$45)))</f>
        <v>10</v>
      </c>
      <c r="AM11" s="131">
        <f>SUM(Z11,AB11,AD11,AF11,AH11,AJ11,AL11)</f>
        <v>100</v>
      </c>
      <c r="AN11" s="131" t="str">
        <f>IF(AM11&gt;=96,"FUERTE",IF(AM11&gt;=86,"MODERADO","DEBIL"))</f>
        <v>FUERTE</v>
      </c>
      <c r="AO11" s="137" t="s">
        <v>434</v>
      </c>
      <c r="AP11" s="131" t="str">
        <f>IF(AO11='Eval Controles'!$C$24,"FUERTE",IF(AO11='Eval Controles'!$C$25,"MODERADO",IF(AO11='Eval Controles'!$C$26,"DEBIL",)))</f>
        <v>FUERTE</v>
      </c>
      <c r="AQ11" s="172" t="s">
        <v>435</v>
      </c>
      <c r="AR11" s="137">
        <v>100</v>
      </c>
      <c r="AS11" s="426">
        <f>AVERAGE(AR11:AR12)</f>
        <v>75</v>
      </c>
      <c r="AT11" s="415" t="s">
        <v>321</v>
      </c>
      <c r="AU11" s="426" t="s">
        <v>436</v>
      </c>
      <c r="AV11" s="426" t="s">
        <v>437</v>
      </c>
      <c r="AW11" s="428" t="s">
        <v>154</v>
      </c>
      <c r="AX11" s="434" t="s">
        <v>420</v>
      </c>
      <c r="AY11" s="415" t="s">
        <v>421</v>
      </c>
      <c r="AZ11" s="408" t="s">
        <v>94</v>
      </c>
      <c r="BA11" s="319" t="s">
        <v>96</v>
      </c>
      <c r="BB11" s="319" t="s">
        <v>438</v>
      </c>
      <c r="BC11" s="319"/>
      <c r="BD11" s="319" t="s">
        <v>9</v>
      </c>
      <c r="BE11" s="319" t="s">
        <v>439</v>
      </c>
      <c r="BF11" s="319" t="s">
        <v>9</v>
      </c>
      <c r="BG11" s="319"/>
      <c r="BH11" s="319" t="s">
        <v>440</v>
      </c>
      <c r="BI11" s="319"/>
      <c r="BJ11" s="319" t="s">
        <v>9</v>
      </c>
      <c r="BK11" s="319" t="s">
        <v>441</v>
      </c>
      <c r="BL11" s="319"/>
      <c r="BM11" s="319" t="s">
        <v>9</v>
      </c>
      <c r="BN11" s="319" t="s">
        <v>442</v>
      </c>
      <c r="BO11" s="641" t="s">
        <v>443</v>
      </c>
      <c r="BP11" s="652" t="s">
        <v>444</v>
      </c>
    </row>
    <row r="12" spans="1:68" s="39" customFormat="1" ht="87.65" customHeight="1" x14ac:dyDescent="0.35">
      <c r="B12" s="318"/>
      <c r="C12" s="412"/>
      <c r="D12" s="409"/>
      <c r="E12" s="409"/>
      <c r="F12" s="409"/>
      <c r="G12" s="409"/>
      <c r="H12" s="476"/>
      <c r="I12" s="459"/>
      <c r="J12" s="409"/>
      <c r="K12" s="409"/>
      <c r="L12" s="409"/>
      <c r="M12" s="129" t="e">
        <f>VLOOKUP(L12,'[4]Datos Validacion'!$C$6:$D$10,2,0)</f>
        <v>#N/A</v>
      </c>
      <c r="N12" s="436"/>
      <c r="O12" s="175" t="e">
        <f>VLOOKUP(N12,'[4]Datos Validacion'!$E$6:$F$15,2,0)</f>
        <v>#N/A</v>
      </c>
      <c r="P12" s="417"/>
      <c r="Q12" s="131" t="s">
        <v>445</v>
      </c>
      <c r="R12" s="123" t="s">
        <v>446</v>
      </c>
      <c r="S12" s="137" t="s">
        <v>424</v>
      </c>
      <c r="T12" s="137" t="s">
        <v>425</v>
      </c>
      <c r="U12" s="275" t="s">
        <v>447</v>
      </c>
      <c r="V12" s="262" t="s">
        <v>427</v>
      </c>
      <c r="W12" s="262" t="s">
        <v>448</v>
      </c>
      <c r="X12" s="261" t="s">
        <v>445</v>
      </c>
      <c r="Y12" s="277" t="s">
        <v>429</v>
      </c>
      <c r="Z12" s="137">
        <f>IF(Y12='Eval Controles'!$C$30,'Eval Controles'!$D$30,IF(Y12='Eval Controles'!$C$31,'Eval Controles'!$D$31))</f>
        <v>15</v>
      </c>
      <c r="AA12" s="137" t="s">
        <v>83</v>
      </c>
      <c r="AB12" s="137">
        <f>IF(AA12='Eval Controles'!$C$32,'Eval Controles'!$D$32,IF(AA12='Eval Controles'!$C$33,'Eval Controles'!$D$33))</f>
        <v>15</v>
      </c>
      <c r="AC12" s="137" t="s">
        <v>430</v>
      </c>
      <c r="AD12" s="137">
        <f>IF(AC12='Eval Controles'!$C$34,'Eval Controles'!$D$34,IF(AC12='Eval Controles'!$C$35,'Eval Controles'!$D$35))</f>
        <v>15</v>
      </c>
      <c r="AE12" s="137" t="s">
        <v>196</v>
      </c>
      <c r="AF12" s="137">
        <f>IF(AE12='Eval Controles'!$C$36,'Eval Controles'!$D$36,IF(AE12='Eval Controles'!$C$37,'Eval Controles'!$D$37,IF(AE12='Eval Controles'!$C$38,'Eval Controles'!$D$38)))</f>
        <v>10</v>
      </c>
      <c r="AG12" s="137" t="s">
        <v>431</v>
      </c>
      <c r="AH12" s="137">
        <f>IF(AG12='Eval Controles'!$C$39,'Eval Controles'!$D$39,IF(AG12='Eval Controles'!$C$40,'Eval Controles'!$D$40))</f>
        <v>15</v>
      </c>
      <c r="AI12" s="137" t="s">
        <v>432</v>
      </c>
      <c r="AJ12" s="137">
        <f>IF(AI12='Eval Controles'!$C$41,'Eval Controles'!$D$41,IF(AI12='Eval Controles'!$C$42,'Eval Controles'!$D$42))</f>
        <v>15</v>
      </c>
      <c r="AK12" s="137" t="s">
        <v>433</v>
      </c>
      <c r="AL12" s="137">
        <f>IF(AK12='Eval Controles'!$C$43,'Eval Controles'!$D$43,IF(AK12='Eval Controles'!$C$44,'Eval Controles'!$D$44,IF(AK12='Eval Controles'!$C$45,'Eval Controles'!$D$45)))</f>
        <v>10</v>
      </c>
      <c r="AM12" s="131">
        <f>SUM(Z12,AB12,AD12,AF12,AH12,AJ12,AL12)</f>
        <v>95</v>
      </c>
      <c r="AN12" s="131" t="str">
        <f>IF(AM12&gt;=96,"FUERTE",IF(AM12&gt;=86,"MODERADO","DEBIL"))</f>
        <v>MODERADO</v>
      </c>
      <c r="AO12" s="137" t="s">
        <v>434</v>
      </c>
      <c r="AP12" s="131" t="str">
        <f>IF(AO12='Eval Controles'!$C$24,"FUERTE",IF(AO12='Eval Controles'!$C$25,"MODERADO",IF(AO12='Eval Controles'!$C$26,"DEBIL",)))</f>
        <v>FUERTE</v>
      </c>
      <c r="AQ12" s="76" t="s">
        <v>321</v>
      </c>
      <c r="AR12" s="118">
        <v>50</v>
      </c>
      <c r="AS12" s="427"/>
      <c r="AT12" s="417"/>
      <c r="AU12" s="427"/>
      <c r="AV12" s="427"/>
      <c r="AW12" s="430"/>
      <c r="AX12" s="436"/>
      <c r="AY12" s="417"/>
      <c r="AZ12" s="409"/>
      <c r="BA12" s="318"/>
      <c r="BB12" s="318"/>
      <c r="BC12" s="318"/>
      <c r="BD12" s="318"/>
      <c r="BE12" s="318"/>
      <c r="BF12" s="318"/>
      <c r="BG12" s="318"/>
      <c r="BH12" s="318"/>
      <c r="BI12" s="318"/>
      <c r="BJ12" s="318"/>
      <c r="BK12" s="318"/>
      <c r="BL12" s="318"/>
      <c r="BM12" s="318"/>
      <c r="BN12" s="318"/>
      <c r="BO12" s="642"/>
      <c r="BP12" s="652"/>
    </row>
    <row r="13" spans="1:68" s="39" customFormat="1" ht="134.25" customHeight="1" x14ac:dyDescent="0.35">
      <c r="B13" s="182" t="s">
        <v>412</v>
      </c>
      <c r="C13" s="136" t="s">
        <v>449</v>
      </c>
      <c r="D13" s="136" t="s">
        <v>450</v>
      </c>
      <c r="E13" s="136" t="s">
        <v>451</v>
      </c>
      <c r="F13" s="136" t="s">
        <v>452</v>
      </c>
      <c r="G13" s="139" t="s">
        <v>76</v>
      </c>
      <c r="H13" s="135" t="s">
        <v>453</v>
      </c>
      <c r="I13" s="132" t="s">
        <v>454</v>
      </c>
      <c r="J13" s="139" t="s">
        <v>72</v>
      </c>
      <c r="K13" s="119" t="s">
        <v>455</v>
      </c>
      <c r="L13" s="133" t="s">
        <v>78</v>
      </c>
      <c r="M13" s="129">
        <f>VLOOKUP(L13,'[4]Datos Validacion'!$C$6:$D$10,2,0)</f>
        <v>0.6</v>
      </c>
      <c r="N13" s="134" t="s">
        <v>456</v>
      </c>
      <c r="O13" s="175">
        <f>VLOOKUP(N13,'[4]Datos Validacion'!$E$6:$F$15,2,0)</f>
        <v>0.8</v>
      </c>
      <c r="P13" s="202" t="s">
        <v>81</v>
      </c>
      <c r="Q13" s="203" t="s">
        <v>457</v>
      </c>
      <c r="R13" s="123" t="s">
        <v>458</v>
      </c>
      <c r="S13" s="34" t="s">
        <v>424</v>
      </c>
      <c r="T13" s="196" t="s">
        <v>459</v>
      </c>
      <c r="U13" s="72" t="s">
        <v>460</v>
      </c>
      <c r="V13" s="273" t="s">
        <v>427</v>
      </c>
      <c r="W13" s="262" t="s">
        <v>461</v>
      </c>
      <c r="X13" s="261" t="s">
        <v>457</v>
      </c>
      <c r="Y13" s="277" t="s">
        <v>429</v>
      </c>
      <c r="Z13" s="137">
        <f>IF(Y13='Eval Controles'!$C$30,'Eval Controles'!$D$30,IF(Y13='Eval Controles'!$C$31,'Eval Controles'!$D$31))</f>
        <v>15</v>
      </c>
      <c r="AA13" s="137" t="s">
        <v>83</v>
      </c>
      <c r="AB13" s="137">
        <f>IF(AA13='Eval Controles'!$C$32,'Eval Controles'!$D$32,IF(AA13='Eval Controles'!$C$33,'Eval Controles'!$D$33))</f>
        <v>15</v>
      </c>
      <c r="AC13" s="137" t="s">
        <v>430</v>
      </c>
      <c r="AD13" s="137">
        <f>IF(AC13='Eval Controles'!$C$34,'Eval Controles'!$D$34,IF(AC13='Eval Controles'!$C$35,'Eval Controles'!$D$35))</f>
        <v>15</v>
      </c>
      <c r="AE13" s="137" t="s">
        <v>86</v>
      </c>
      <c r="AF13" s="137">
        <f>IF(AE13='Eval Controles'!$C$36,'Eval Controles'!$D$36,IF(AE13='Eval Controles'!$C$37,'Eval Controles'!$D$37,IF(AE13='Eval Controles'!$C$38,'Eval Controles'!$D$38)))</f>
        <v>15</v>
      </c>
      <c r="AG13" s="137" t="s">
        <v>431</v>
      </c>
      <c r="AH13" s="137">
        <f>IF(AG13='Eval Controles'!$C$39,'Eval Controles'!$D$39,IF(AG13='Eval Controles'!$C$40,'Eval Controles'!$D$40))</f>
        <v>15</v>
      </c>
      <c r="AI13" s="137" t="s">
        <v>432</v>
      </c>
      <c r="AJ13" s="137">
        <f>IF(AI13='Eval Controles'!$C$41,'Eval Controles'!$D$41,IF(AI13='Eval Controles'!$C$42,'Eval Controles'!$D$42))</f>
        <v>15</v>
      </c>
      <c r="AK13" s="137" t="s">
        <v>433</v>
      </c>
      <c r="AL13" s="137">
        <f>IF(AK13='Eval Controles'!$C$43,'Eval Controles'!$D$43,IF(AK13='Eval Controles'!$C$44,'Eval Controles'!$D$44,IF(AK13='Eval Controles'!$C$45,'Eval Controles'!$D$45)))</f>
        <v>10</v>
      </c>
      <c r="AM13" s="131">
        <f>SUM(Z13,AB13,AD13,AF13,AH13,AJ13,AL13)</f>
        <v>100</v>
      </c>
      <c r="AN13" s="131" t="str">
        <f>IF(AM13&gt;=96,"FUERTE",IF(AM13&gt;=86,"MODERADO","DEBIL"))</f>
        <v>FUERTE</v>
      </c>
      <c r="AO13" s="137" t="s">
        <v>434</v>
      </c>
      <c r="AP13" s="131" t="str">
        <f>IF(AO13='Eval Controles'!$C$24,"FUERTE",IF(AO13='Eval Controles'!$C$25,"MODERADO",IF(AO13='Eval Controles'!$C$26,"DEBIL",)))</f>
        <v>FUERTE</v>
      </c>
      <c r="AQ13" s="76" t="s">
        <v>435</v>
      </c>
      <c r="AR13" s="118">
        <v>100</v>
      </c>
      <c r="AS13" s="118">
        <f>AVERAGE(AR13)</f>
        <v>100</v>
      </c>
      <c r="AT13" s="76" t="s">
        <v>435</v>
      </c>
      <c r="AU13" s="118" t="s">
        <v>436</v>
      </c>
      <c r="AV13" s="118" t="s">
        <v>437</v>
      </c>
      <c r="AW13" s="43" t="s">
        <v>154</v>
      </c>
      <c r="AX13" s="43" t="s">
        <v>456</v>
      </c>
      <c r="AY13" s="131" t="s">
        <v>81</v>
      </c>
      <c r="AZ13" s="139" t="s">
        <v>94</v>
      </c>
      <c r="BA13" s="199" t="s">
        <v>96</v>
      </c>
      <c r="BB13" s="34" t="s">
        <v>462</v>
      </c>
      <c r="BC13" s="34"/>
      <c r="BD13" s="34" t="s">
        <v>9</v>
      </c>
      <c r="BE13" s="196" t="s">
        <v>463</v>
      </c>
      <c r="BF13" s="34" t="s">
        <v>9</v>
      </c>
      <c r="BG13" s="34"/>
      <c r="BH13" s="196" t="s">
        <v>464</v>
      </c>
      <c r="BI13" s="34"/>
      <c r="BJ13" s="34" t="s">
        <v>9</v>
      </c>
      <c r="BK13" s="116" t="s">
        <v>465</v>
      </c>
      <c r="BL13" s="34"/>
      <c r="BM13" s="34" t="s">
        <v>9</v>
      </c>
      <c r="BN13" s="31" t="s">
        <v>466</v>
      </c>
      <c r="BO13" s="248" t="s">
        <v>467</v>
      </c>
      <c r="BP13" s="110" t="s">
        <v>444</v>
      </c>
    </row>
    <row r="14" spans="1:68" s="283" customFormat="1" ht="75.650000000000006" customHeight="1" x14ac:dyDescent="0.3">
      <c r="B14" s="512" t="s">
        <v>412</v>
      </c>
      <c r="C14" s="426" t="s">
        <v>468</v>
      </c>
      <c r="D14" s="426" t="s">
        <v>469</v>
      </c>
      <c r="E14" s="426" t="s">
        <v>470</v>
      </c>
      <c r="F14" s="426" t="s">
        <v>471</v>
      </c>
      <c r="G14" s="408" t="s">
        <v>76</v>
      </c>
      <c r="H14" s="475" t="s">
        <v>472</v>
      </c>
      <c r="I14" s="518" t="s">
        <v>473</v>
      </c>
      <c r="J14" s="443" t="s">
        <v>72</v>
      </c>
      <c r="K14" s="413" t="s">
        <v>474</v>
      </c>
      <c r="L14" s="443" t="s">
        <v>231</v>
      </c>
      <c r="M14" s="284">
        <f>VLOOKUP(L14,'[4]Datos Validacion'!$C$6:$D$10,2,0)</f>
        <v>1</v>
      </c>
      <c r="N14" s="448" t="s">
        <v>456</v>
      </c>
      <c r="O14" s="285">
        <f>VLOOKUP(N14,'[4]Datos Validacion'!$E$6:$F$15,2,0)</f>
        <v>0.8</v>
      </c>
      <c r="P14" s="437" t="s">
        <v>81</v>
      </c>
      <c r="Q14" s="76" t="s">
        <v>475</v>
      </c>
      <c r="R14" s="123" t="s">
        <v>476</v>
      </c>
      <c r="S14" s="137" t="s">
        <v>424</v>
      </c>
      <c r="T14" s="137" t="s">
        <v>477</v>
      </c>
      <c r="U14" s="275" t="s">
        <v>478</v>
      </c>
      <c r="V14" s="262" t="s">
        <v>479</v>
      </c>
      <c r="W14" s="262" t="s">
        <v>480</v>
      </c>
      <c r="X14" s="261" t="s">
        <v>475</v>
      </c>
      <c r="Y14" s="286" t="s">
        <v>429</v>
      </c>
      <c r="Z14" s="131">
        <f>IF(Y14='Eval Controles'!$C$30,'Eval Controles'!$D$30,IF(Y14='Eval Controles'!$C$31,'Eval Controles'!$D$31))</f>
        <v>15</v>
      </c>
      <c r="AA14" s="131" t="s">
        <v>83</v>
      </c>
      <c r="AB14" s="131">
        <f>IF(AA14='Eval Controles'!$C$32,'Eval Controles'!$D$32,IF(AA14='Eval Controles'!$C$33,'Eval Controles'!$D$33))</f>
        <v>15</v>
      </c>
      <c r="AC14" s="131" t="s">
        <v>430</v>
      </c>
      <c r="AD14" s="131">
        <f>IF(AC14='Eval Controles'!$C$34,'Eval Controles'!$D$34,IF(AC14='Eval Controles'!$C$35,'Eval Controles'!$D$35))</f>
        <v>15</v>
      </c>
      <c r="AE14" s="131" t="s">
        <v>86</v>
      </c>
      <c r="AF14" s="131">
        <f>IF(AE14='Eval Controles'!$C$36,'Eval Controles'!$D$36,IF(AE14='Eval Controles'!$C$37,'Eval Controles'!$D$37,IF(AE14='Eval Controles'!$C$38,'Eval Controles'!$D$38)))</f>
        <v>15</v>
      </c>
      <c r="AG14" s="131" t="s">
        <v>431</v>
      </c>
      <c r="AH14" s="131">
        <f>IF(AG14='Eval Controles'!$C$39,'Eval Controles'!$D$39,IF(AG14='Eval Controles'!$C$40,'Eval Controles'!$D$40))</f>
        <v>15</v>
      </c>
      <c r="AI14" s="131" t="s">
        <v>432</v>
      </c>
      <c r="AJ14" s="131">
        <f>IF(AI14='Eval Controles'!$C$41,'Eval Controles'!$D$41,IF(AI14='Eval Controles'!$C$42,'Eval Controles'!$D$42))</f>
        <v>15</v>
      </c>
      <c r="AK14" s="131" t="s">
        <v>433</v>
      </c>
      <c r="AL14" s="131">
        <f>IF(AK14='Eval Controles'!$C$43,'Eval Controles'!$D$43,IF(AK14='Eval Controles'!$C$44,'Eval Controles'!$D$44,IF(AK14='Eval Controles'!$C$45,'Eval Controles'!$D$45)))</f>
        <v>10</v>
      </c>
      <c r="AM14" s="131">
        <f t="shared" ref="AM14:AM24" si="0">SUM(Z14,AB14,AD14,AF14,AH14,AJ14,AL14)</f>
        <v>100</v>
      </c>
      <c r="AN14" s="131" t="str">
        <f t="shared" ref="AN14:AN24" si="1">IF(AM14&gt;=96,"FUERTE",IF(AM14&gt;=86,"MODERADO","DEBIL"))</f>
        <v>FUERTE</v>
      </c>
      <c r="AO14" s="131" t="s">
        <v>434</v>
      </c>
      <c r="AP14" s="131" t="str">
        <f>IF(AO14='Eval Controles'!$C$24,"FUERTE",IF(AO14='Eval Controles'!$C$25,"MODERADO",IF(AO14='Eval Controles'!$C$26,"DEBIL",)))</f>
        <v>FUERTE</v>
      </c>
      <c r="AQ14" s="76" t="s">
        <v>435</v>
      </c>
      <c r="AR14" s="76">
        <v>100</v>
      </c>
      <c r="AS14" s="415">
        <f>AVERAGE(AR14:AR17)</f>
        <v>100</v>
      </c>
      <c r="AT14" s="415" t="s">
        <v>435</v>
      </c>
      <c r="AU14" s="415" t="s">
        <v>436</v>
      </c>
      <c r="AV14" s="415" t="s">
        <v>437</v>
      </c>
      <c r="AW14" s="460" t="s">
        <v>78</v>
      </c>
      <c r="AX14" s="460" t="s">
        <v>456</v>
      </c>
      <c r="AY14" s="415" t="s">
        <v>81</v>
      </c>
      <c r="AZ14" s="455" t="s">
        <v>94</v>
      </c>
      <c r="BA14" s="309" t="s">
        <v>96</v>
      </c>
      <c r="BB14" s="309" t="s">
        <v>481</v>
      </c>
      <c r="BC14" s="528"/>
      <c r="BD14" s="528" t="s">
        <v>9</v>
      </c>
      <c r="BE14" s="661" t="s">
        <v>482</v>
      </c>
      <c r="BF14" s="311" t="s">
        <v>9</v>
      </c>
      <c r="BG14" s="311"/>
      <c r="BH14" s="663" t="s">
        <v>483</v>
      </c>
      <c r="BI14" s="311"/>
      <c r="BJ14" s="311" t="s">
        <v>9</v>
      </c>
      <c r="BK14" s="663" t="s">
        <v>484</v>
      </c>
      <c r="BL14" s="311"/>
      <c r="BM14" s="311" t="s">
        <v>9</v>
      </c>
      <c r="BN14" s="663" t="s">
        <v>485</v>
      </c>
      <c r="BO14" s="643" t="s">
        <v>467</v>
      </c>
      <c r="BP14" s="653" t="s">
        <v>486</v>
      </c>
    </row>
    <row r="15" spans="1:68" s="283" customFormat="1" ht="82.5" customHeight="1" x14ac:dyDescent="0.3">
      <c r="B15" s="513"/>
      <c r="C15" s="440"/>
      <c r="D15" s="440"/>
      <c r="E15" s="440"/>
      <c r="F15" s="440"/>
      <c r="G15" s="410"/>
      <c r="H15" s="517"/>
      <c r="I15" s="519"/>
      <c r="J15" s="444"/>
      <c r="K15" s="421"/>
      <c r="L15" s="445"/>
      <c r="M15" s="284" t="e">
        <f>VLOOKUP(L15,'[4]Datos Validacion'!$C$6:$D$10,2,0)</f>
        <v>#N/A</v>
      </c>
      <c r="N15" s="449"/>
      <c r="O15" s="285" t="e">
        <f>VLOOKUP(N15,'[4]Datos Validacion'!$E$6:$F$15,2,0)</f>
        <v>#N/A</v>
      </c>
      <c r="P15" s="438"/>
      <c r="Q15" s="76" t="s">
        <v>487</v>
      </c>
      <c r="R15" s="123" t="s">
        <v>488</v>
      </c>
      <c r="S15" s="137" t="s">
        <v>424</v>
      </c>
      <c r="T15" s="137" t="s">
        <v>489</v>
      </c>
      <c r="U15" s="275" t="s">
        <v>478</v>
      </c>
      <c r="V15" s="262" t="s">
        <v>490</v>
      </c>
      <c r="W15" s="262" t="s">
        <v>480</v>
      </c>
      <c r="X15" s="261" t="s">
        <v>487</v>
      </c>
      <c r="Y15" s="286" t="s">
        <v>429</v>
      </c>
      <c r="Z15" s="131">
        <f>IF(Y15='Eval Controles'!$C$30,'Eval Controles'!$D$30,IF(Y15='Eval Controles'!$C$31,'Eval Controles'!$D$31))</f>
        <v>15</v>
      </c>
      <c r="AA15" s="131" t="s">
        <v>83</v>
      </c>
      <c r="AB15" s="131">
        <f>IF(AA15='Eval Controles'!$C$32,'Eval Controles'!$D$32,IF(AA15='Eval Controles'!$C$33,'Eval Controles'!$D$33))</f>
        <v>15</v>
      </c>
      <c r="AC15" s="131" t="s">
        <v>430</v>
      </c>
      <c r="AD15" s="131">
        <f>IF(AC15='Eval Controles'!$C$34,'Eval Controles'!$D$34,IF(AC15='Eval Controles'!$C$35,'Eval Controles'!$D$35))</f>
        <v>15</v>
      </c>
      <c r="AE15" s="131" t="s">
        <v>86</v>
      </c>
      <c r="AF15" s="131">
        <f>IF(AE15='Eval Controles'!$C$36,'Eval Controles'!$D$36,IF(AE15='Eval Controles'!$C$37,'Eval Controles'!$D$37,IF(AE15='Eval Controles'!$C$38,'Eval Controles'!$D$38)))</f>
        <v>15</v>
      </c>
      <c r="AG15" s="131" t="s">
        <v>431</v>
      </c>
      <c r="AH15" s="131">
        <f>IF(AG15='Eval Controles'!$C$39,'Eval Controles'!$D$39,IF(AG15='Eval Controles'!$C$40,'Eval Controles'!$D$40))</f>
        <v>15</v>
      </c>
      <c r="AI15" s="131" t="s">
        <v>432</v>
      </c>
      <c r="AJ15" s="131">
        <f>IF(AI15='Eval Controles'!$C$41,'Eval Controles'!$D$41,IF(AI15='Eval Controles'!$C$42,'Eval Controles'!$D$42))</f>
        <v>15</v>
      </c>
      <c r="AK15" s="131" t="s">
        <v>433</v>
      </c>
      <c r="AL15" s="131">
        <f>IF(AK15='Eval Controles'!$C$43,'Eval Controles'!$D$43,IF(AK15='Eval Controles'!$C$44,'Eval Controles'!$D$44,IF(AK15='Eval Controles'!$C$45,'Eval Controles'!$D$45)))</f>
        <v>10</v>
      </c>
      <c r="AM15" s="131">
        <f t="shared" si="0"/>
        <v>100</v>
      </c>
      <c r="AN15" s="131" t="str">
        <f t="shared" si="1"/>
        <v>FUERTE</v>
      </c>
      <c r="AO15" s="131" t="s">
        <v>434</v>
      </c>
      <c r="AP15" s="131" t="str">
        <f>IF(AO15='Eval Controles'!$C$24,"FUERTE",IF(AO15='Eval Controles'!$C$25,"MODERADO",IF(AO15='Eval Controles'!$C$26,"DEBIL",)))</f>
        <v>FUERTE</v>
      </c>
      <c r="AQ15" s="76" t="s">
        <v>435</v>
      </c>
      <c r="AR15" s="76">
        <v>100</v>
      </c>
      <c r="AS15" s="416"/>
      <c r="AT15" s="416"/>
      <c r="AU15" s="416"/>
      <c r="AV15" s="416"/>
      <c r="AW15" s="461"/>
      <c r="AX15" s="461"/>
      <c r="AY15" s="416"/>
      <c r="AZ15" s="456"/>
      <c r="BA15" s="520"/>
      <c r="BB15" s="520"/>
      <c r="BC15" s="529"/>
      <c r="BD15" s="529"/>
      <c r="BE15" s="662"/>
      <c r="BF15" s="520"/>
      <c r="BG15" s="520"/>
      <c r="BH15" s="659"/>
      <c r="BI15" s="520"/>
      <c r="BJ15" s="520"/>
      <c r="BK15" s="659"/>
      <c r="BL15" s="520"/>
      <c r="BM15" s="520"/>
      <c r="BN15" s="659"/>
      <c r="BO15" s="644"/>
      <c r="BP15" s="653"/>
    </row>
    <row r="16" spans="1:68" s="281" customFormat="1" ht="82.5" customHeight="1" x14ac:dyDescent="0.3">
      <c r="B16" s="513"/>
      <c r="C16" s="440"/>
      <c r="D16" s="440"/>
      <c r="E16" s="440"/>
      <c r="F16" s="440"/>
      <c r="G16" s="410"/>
      <c r="H16" s="517"/>
      <c r="I16" s="515" t="s">
        <v>491</v>
      </c>
      <c r="J16" s="454" t="s">
        <v>72</v>
      </c>
      <c r="K16" s="659"/>
      <c r="L16" s="446"/>
      <c r="M16" s="300"/>
      <c r="N16" s="450"/>
      <c r="O16" s="301"/>
      <c r="P16" s="452"/>
      <c r="Q16" s="635" t="s">
        <v>492</v>
      </c>
      <c r="R16" s="302" t="s">
        <v>493</v>
      </c>
      <c r="S16" s="303" t="s">
        <v>424</v>
      </c>
      <c r="T16" s="303" t="s">
        <v>494</v>
      </c>
      <c r="U16" s="304" t="s">
        <v>447</v>
      </c>
      <c r="V16" s="305" t="s">
        <v>427</v>
      </c>
      <c r="W16" s="305" t="s">
        <v>495</v>
      </c>
      <c r="X16" s="306" t="s">
        <v>492</v>
      </c>
      <c r="Y16" s="282" t="s">
        <v>429</v>
      </c>
      <c r="Z16" s="280">
        <f>IF(Y16='Eval Controles'!$C$30,'Eval Controles'!$D$30,IF(Y16='Eval Controles'!$C$31,'Eval Controles'!$D$31))</f>
        <v>15</v>
      </c>
      <c r="AA16" s="280" t="s">
        <v>83</v>
      </c>
      <c r="AB16" s="280">
        <f>IF(AA16='Eval Controles'!$C$32,'Eval Controles'!$D$32,IF(AA16='Eval Controles'!$C$33,'Eval Controles'!$D$33))</f>
        <v>15</v>
      </c>
      <c r="AC16" s="280" t="s">
        <v>430</v>
      </c>
      <c r="AD16" s="280">
        <f>IF(AC16='Eval Controles'!$C$34,'Eval Controles'!$D$34,IF(AC16='Eval Controles'!$C$35,'Eval Controles'!$D$35))</f>
        <v>15</v>
      </c>
      <c r="AE16" s="280" t="s">
        <v>86</v>
      </c>
      <c r="AF16" s="280">
        <f>IF(AE16='Eval Controles'!$C$36,'Eval Controles'!$D$36,IF(AE16='Eval Controles'!$C$37,'Eval Controles'!$D$37,IF(AE16='Eval Controles'!$C$38,'Eval Controles'!$D$38)))</f>
        <v>15</v>
      </c>
      <c r="AG16" s="280" t="s">
        <v>431</v>
      </c>
      <c r="AH16" s="280">
        <f>IF(AG16='Eval Controles'!$C$39,'Eval Controles'!$D$39,IF(AG16='Eval Controles'!$C$40,'Eval Controles'!$D$40))</f>
        <v>15</v>
      </c>
      <c r="AI16" s="280" t="s">
        <v>432</v>
      </c>
      <c r="AJ16" s="280">
        <f>IF(AI16='Eval Controles'!$C$41,'Eval Controles'!$D$41,IF(AI16='Eval Controles'!$C$42,'Eval Controles'!$D$42))</f>
        <v>15</v>
      </c>
      <c r="AK16" s="280" t="s">
        <v>433</v>
      </c>
      <c r="AL16" s="280">
        <f>IF(AK16='Eval Controles'!$C$43,'Eval Controles'!$D$43,IF(AK16='Eval Controles'!$C$44,'Eval Controles'!$D$44,IF(AK16='Eval Controles'!$C$45,'Eval Controles'!$D$45)))</f>
        <v>10</v>
      </c>
      <c r="AM16" s="280">
        <f>SUM(Z16,AB16,AD16,AF16,AH16,AJ16,AL16)</f>
        <v>100</v>
      </c>
      <c r="AN16" s="280" t="str">
        <f>IF(AM16&gt;=96,"FUERTE",IF(AM16&gt;=86,"MODERADO","DEBIL"))</f>
        <v>FUERTE</v>
      </c>
      <c r="AO16" s="280" t="s">
        <v>434</v>
      </c>
      <c r="AP16" s="280" t="str">
        <f>IF(AO16='Eval Controles'!$C$24,"FUERTE",IF(AO16='Eval Controles'!$C$25,"MODERADO",IF(AO16='Eval Controles'!$C$26,"DEBIL",)))</f>
        <v>FUERTE</v>
      </c>
      <c r="AQ16" s="279" t="s">
        <v>435</v>
      </c>
      <c r="AR16" s="279">
        <v>100</v>
      </c>
      <c r="AS16" s="416"/>
      <c r="AT16" s="416"/>
      <c r="AU16" s="416"/>
      <c r="AV16" s="416"/>
      <c r="AW16" s="461"/>
      <c r="AX16" s="461"/>
      <c r="AY16" s="416"/>
      <c r="AZ16" s="456"/>
      <c r="BA16" s="520"/>
      <c r="BB16" s="520"/>
      <c r="BC16" s="528"/>
      <c r="BD16" s="528" t="s">
        <v>9</v>
      </c>
      <c r="BE16" s="661" t="s">
        <v>496</v>
      </c>
      <c r="BF16" s="311" t="s">
        <v>9</v>
      </c>
      <c r="BG16" s="311"/>
      <c r="BH16" s="661" t="s">
        <v>496</v>
      </c>
      <c r="BI16" s="311" t="s">
        <v>9</v>
      </c>
      <c r="BJ16" s="311"/>
      <c r="BK16" s="663" t="s">
        <v>241</v>
      </c>
      <c r="BL16" s="311" t="s">
        <v>9</v>
      </c>
      <c r="BM16" s="311"/>
      <c r="BN16" s="663" t="s">
        <v>497</v>
      </c>
      <c r="BO16" s="643"/>
      <c r="BP16" s="653"/>
    </row>
    <row r="17" spans="2:68" s="281" customFormat="1" ht="82" customHeight="1" x14ac:dyDescent="0.3">
      <c r="B17" s="514"/>
      <c r="C17" s="427"/>
      <c r="D17" s="427"/>
      <c r="E17" s="427"/>
      <c r="F17" s="427"/>
      <c r="G17" s="409"/>
      <c r="H17" s="476"/>
      <c r="I17" s="516"/>
      <c r="J17" s="447"/>
      <c r="K17" s="660"/>
      <c r="L17" s="447"/>
      <c r="M17" s="300" t="e">
        <f>VLOOKUP(L17,'[4]Datos Validacion'!$C$6:$D$10,2,0)</f>
        <v>#N/A</v>
      </c>
      <c r="N17" s="451"/>
      <c r="O17" s="301" t="e">
        <f>VLOOKUP(N17,'[4]Datos Validacion'!$E$6:$F$15,2,0)</f>
        <v>#N/A</v>
      </c>
      <c r="P17" s="453"/>
      <c r="Q17" s="635" t="s">
        <v>498</v>
      </c>
      <c r="R17" s="302" t="s">
        <v>499</v>
      </c>
      <c r="S17" s="303" t="s">
        <v>424</v>
      </c>
      <c r="T17" s="303" t="s">
        <v>500</v>
      </c>
      <c r="U17" s="304" t="s">
        <v>447</v>
      </c>
      <c r="V17" s="305" t="s">
        <v>427</v>
      </c>
      <c r="W17" s="305" t="s">
        <v>495</v>
      </c>
      <c r="X17" s="306" t="s">
        <v>498</v>
      </c>
      <c r="Y17" s="282" t="s">
        <v>429</v>
      </c>
      <c r="Z17" s="280">
        <f>IF(Y17='Eval Controles'!$C$30,'Eval Controles'!$D$30,IF(Y17='Eval Controles'!$C$31,'Eval Controles'!$D$31))</f>
        <v>15</v>
      </c>
      <c r="AA17" s="280" t="s">
        <v>83</v>
      </c>
      <c r="AB17" s="280">
        <f>IF(AA17='Eval Controles'!$C$32,'Eval Controles'!$D$32,IF(AA17='Eval Controles'!$C$33,'Eval Controles'!$D$33))</f>
        <v>15</v>
      </c>
      <c r="AC17" s="280" t="s">
        <v>430</v>
      </c>
      <c r="AD17" s="280">
        <f>IF(AC17='Eval Controles'!$C$34,'Eval Controles'!$D$34,IF(AC17='Eval Controles'!$C$35,'Eval Controles'!$D$35))</f>
        <v>15</v>
      </c>
      <c r="AE17" s="280" t="s">
        <v>86</v>
      </c>
      <c r="AF17" s="280">
        <f>IF(AE17='Eval Controles'!$C$36,'Eval Controles'!$D$36,IF(AE17='Eval Controles'!$C$37,'Eval Controles'!$D$37,IF(AE17='Eval Controles'!$C$38,'Eval Controles'!$D$38)))</f>
        <v>15</v>
      </c>
      <c r="AG17" s="280" t="s">
        <v>431</v>
      </c>
      <c r="AH17" s="280">
        <f>IF(AG17='Eval Controles'!$C$39,'Eval Controles'!$D$39,IF(AG17='Eval Controles'!$C$40,'Eval Controles'!$D$40))</f>
        <v>15</v>
      </c>
      <c r="AI17" s="280" t="s">
        <v>432</v>
      </c>
      <c r="AJ17" s="280">
        <f>IF(AI17='Eval Controles'!$C$41,'Eval Controles'!$D$41,IF(AI17='Eval Controles'!$C$42,'Eval Controles'!$D$42))</f>
        <v>15</v>
      </c>
      <c r="AK17" s="280" t="s">
        <v>433</v>
      </c>
      <c r="AL17" s="280">
        <f>IF(AK17='Eval Controles'!$C$43,'Eval Controles'!$D$43,IF(AK17='Eval Controles'!$C$44,'Eval Controles'!$D$44,IF(AK17='Eval Controles'!$C$45,'Eval Controles'!$D$45)))</f>
        <v>10</v>
      </c>
      <c r="AM17" s="280">
        <f t="shared" si="0"/>
        <v>100</v>
      </c>
      <c r="AN17" s="280" t="str">
        <f t="shared" si="1"/>
        <v>FUERTE</v>
      </c>
      <c r="AO17" s="280" t="s">
        <v>434</v>
      </c>
      <c r="AP17" s="280" t="str">
        <f>IF(AO17='Eval Controles'!$C$24,"FUERTE",IF(AO17='Eval Controles'!$C$25,"MODERADO",IF(AO17='Eval Controles'!$C$26,"DEBIL",)))</f>
        <v>FUERTE</v>
      </c>
      <c r="AQ17" s="279" t="s">
        <v>435</v>
      </c>
      <c r="AR17" s="279">
        <v>100</v>
      </c>
      <c r="AS17" s="417"/>
      <c r="AT17" s="417"/>
      <c r="AU17" s="417"/>
      <c r="AV17" s="417"/>
      <c r="AW17" s="462"/>
      <c r="AX17" s="462"/>
      <c r="AY17" s="417"/>
      <c r="AZ17" s="457"/>
      <c r="BA17" s="521"/>
      <c r="BB17" s="521"/>
      <c r="BC17" s="529"/>
      <c r="BD17" s="529"/>
      <c r="BE17" s="662"/>
      <c r="BF17" s="520"/>
      <c r="BG17" s="520"/>
      <c r="BH17" s="662"/>
      <c r="BI17" s="520"/>
      <c r="BJ17" s="520"/>
      <c r="BK17" s="659"/>
      <c r="BL17" s="520"/>
      <c r="BM17" s="520"/>
      <c r="BN17" s="659"/>
      <c r="BO17" s="644"/>
      <c r="BP17" s="653"/>
    </row>
    <row r="18" spans="2:68" s="120" customFormat="1" ht="154.5" customHeight="1" x14ac:dyDescent="0.3">
      <c r="B18" s="316" t="s">
        <v>412</v>
      </c>
      <c r="C18" s="426" t="s">
        <v>501</v>
      </c>
      <c r="D18" s="408" t="s">
        <v>502</v>
      </c>
      <c r="E18" s="408" t="s">
        <v>503</v>
      </c>
      <c r="F18" s="408" t="s">
        <v>504</v>
      </c>
      <c r="G18" s="408" t="s">
        <v>76</v>
      </c>
      <c r="H18" s="351" t="s">
        <v>505</v>
      </c>
      <c r="I18" s="198" t="s">
        <v>506</v>
      </c>
      <c r="J18" s="139" t="s">
        <v>72</v>
      </c>
      <c r="K18" s="426" t="s">
        <v>507</v>
      </c>
      <c r="L18" s="408" t="s">
        <v>508</v>
      </c>
      <c r="M18" s="129">
        <f>VLOOKUP(L18,'[4]Datos Validacion'!$C$6:$D$10,2,0)</f>
        <v>0.8</v>
      </c>
      <c r="N18" s="434" t="s">
        <v>456</v>
      </c>
      <c r="O18" s="175">
        <f>VLOOKUP(N18,'[4]Datos Validacion'!$E$6:$F$15,2,0)</f>
        <v>0.8</v>
      </c>
      <c r="P18" s="437" t="s">
        <v>81</v>
      </c>
      <c r="Q18" s="76" t="s">
        <v>509</v>
      </c>
      <c r="R18" s="242" t="s">
        <v>510</v>
      </c>
      <c r="S18" s="307" t="s">
        <v>424</v>
      </c>
      <c r="T18" s="121" t="s">
        <v>511</v>
      </c>
      <c r="U18" s="308" t="s">
        <v>426</v>
      </c>
      <c r="V18" s="274" t="s">
        <v>512</v>
      </c>
      <c r="W18" s="274" t="s">
        <v>513</v>
      </c>
      <c r="X18" s="306" t="s">
        <v>509</v>
      </c>
      <c r="Y18" s="277" t="s">
        <v>429</v>
      </c>
      <c r="Z18" s="137">
        <f>IF(Y18='Eval Controles'!$C$30,'Eval Controles'!$D$30,IF(Y18='Eval Controles'!$C$31,'Eval Controles'!$D$31))</f>
        <v>15</v>
      </c>
      <c r="AA18" s="137" t="s">
        <v>83</v>
      </c>
      <c r="AB18" s="137">
        <f>IF(AA18='Eval Controles'!$C$32,'Eval Controles'!$D$32,IF(AA18='Eval Controles'!$C$33,'Eval Controles'!$D$33))</f>
        <v>15</v>
      </c>
      <c r="AC18" s="137" t="s">
        <v>430</v>
      </c>
      <c r="AD18" s="137">
        <f>IF(AC18='Eval Controles'!$C$34,'Eval Controles'!$D$34,IF(AC18='Eval Controles'!$C$35,'Eval Controles'!$D$35))</f>
        <v>15</v>
      </c>
      <c r="AE18" s="137" t="s">
        <v>86</v>
      </c>
      <c r="AF18" s="137">
        <f>IF(AE18='Eval Controles'!$C$36,'Eval Controles'!$D$36,IF(AE18='Eval Controles'!$C$37,'Eval Controles'!$D$37,IF(AE18='Eval Controles'!$C$38,'Eval Controles'!$D$38)))</f>
        <v>15</v>
      </c>
      <c r="AG18" s="137" t="s">
        <v>431</v>
      </c>
      <c r="AH18" s="137">
        <f>IF(AG18='Eval Controles'!$C$39,'Eval Controles'!$D$39,IF(AG18='Eval Controles'!$C$40,'Eval Controles'!$D$40))</f>
        <v>15</v>
      </c>
      <c r="AI18" s="137" t="s">
        <v>432</v>
      </c>
      <c r="AJ18" s="137">
        <f>IF(AI18='Eval Controles'!$C$41,'Eval Controles'!$D$41,IF(AI18='Eval Controles'!$C$42,'Eval Controles'!$D$42))</f>
        <v>15</v>
      </c>
      <c r="AK18" s="137" t="s">
        <v>433</v>
      </c>
      <c r="AL18" s="137">
        <f>IF(AK18='Eval Controles'!$C$43,'Eval Controles'!$D$43,IF(AK18='Eval Controles'!$C$44,'Eval Controles'!$D$44,IF(AK18='Eval Controles'!$C$45,'Eval Controles'!$D$45)))</f>
        <v>10</v>
      </c>
      <c r="AM18" s="131">
        <f t="shared" si="0"/>
        <v>100</v>
      </c>
      <c r="AN18" s="131" t="str">
        <f t="shared" si="1"/>
        <v>FUERTE</v>
      </c>
      <c r="AO18" s="137" t="s">
        <v>434</v>
      </c>
      <c r="AP18" s="131" t="str">
        <f>IF(AO18='Eval Controles'!$C$24,"FUERTE",IF(AO18='Eval Controles'!$C$25,"MODERADO",IF(AO18='Eval Controles'!$C$26,"DEBIL",)))</f>
        <v>FUERTE</v>
      </c>
      <c r="AQ18" s="131" t="s">
        <v>435</v>
      </c>
      <c r="AR18" s="137">
        <v>100</v>
      </c>
      <c r="AS18" s="426">
        <f>AVERAGE(AR18:AR20)</f>
        <v>100</v>
      </c>
      <c r="AT18" s="415" t="s">
        <v>435</v>
      </c>
      <c r="AU18" s="415" t="s">
        <v>436</v>
      </c>
      <c r="AV18" s="415" t="s">
        <v>437</v>
      </c>
      <c r="AW18" s="428" t="s">
        <v>119</v>
      </c>
      <c r="AX18" s="428" t="s">
        <v>456</v>
      </c>
      <c r="AY18" s="415" t="s">
        <v>81</v>
      </c>
      <c r="AZ18" s="408" t="s">
        <v>94</v>
      </c>
      <c r="BA18" s="522" t="s">
        <v>96</v>
      </c>
      <c r="BB18" s="309" t="s">
        <v>514</v>
      </c>
      <c r="BC18" s="311"/>
      <c r="BD18" s="311" t="s">
        <v>9</v>
      </c>
      <c r="BE18" s="309" t="s">
        <v>515</v>
      </c>
      <c r="BF18" s="311" t="s">
        <v>9</v>
      </c>
      <c r="BG18" s="311"/>
      <c r="BH18" s="309" t="s">
        <v>941</v>
      </c>
      <c r="BI18" s="311"/>
      <c r="BJ18" s="311" t="s">
        <v>9</v>
      </c>
      <c r="BK18" s="309" t="s">
        <v>516</v>
      </c>
      <c r="BL18" s="311"/>
      <c r="BM18" s="311" t="s">
        <v>9</v>
      </c>
      <c r="BN18" s="309" t="s">
        <v>517</v>
      </c>
      <c r="BO18" s="645" t="s">
        <v>518</v>
      </c>
      <c r="BP18" s="653" t="s">
        <v>444</v>
      </c>
    </row>
    <row r="19" spans="2:68" s="120" customFormat="1" ht="154.5" customHeight="1" x14ac:dyDescent="0.3">
      <c r="B19" s="317"/>
      <c r="C19" s="440"/>
      <c r="D19" s="410"/>
      <c r="E19" s="410"/>
      <c r="F19" s="410"/>
      <c r="G19" s="410"/>
      <c r="H19" s="351"/>
      <c r="I19" s="198" t="s">
        <v>519</v>
      </c>
      <c r="J19" s="139" t="s">
        <v>72</v>
      </c>
      <c r="K19" s="440"/>
      <c r="L19" s="410"/>
      <c r="M19" s="129" t="e">
        <f>VLOOKUP(L19,'[4]Datos Validacion'!$C$6:$D$10,2,0)</f>
        <v>#N/A</v>
      </c>
      <c r="N19" s="435"/>
      <c r="O19" s="175" t="e">
        <f>VLOOKUP(N19,'[4]Datos Validacion'!$E$6:$F$15,2,0)</f>
        <v>#N/A</v>
      </c>
      <c r="P19" s="438"/>
      <c r="Q19" s="76" t="s">
        <v>520</v>
      </c>
      <c r="R19" s="123" t="s">
        <v>521</v>
      </c>
      <c r="S19" s="253" t="s">
        <v>424</v>
      </c>
      <c r="T19" s="118" t="s">
        <v>511</v>
      </c>
      <c r="U19" s="276" t="s">
        <v>478</v>
      </c>
      <c r="V19" s="262" t="s">
        <v>512</v>
      </c>
      <c r="W19" s="262" t="s">
        <v>522</v>
      </c>
      <c r="X19" s="261" t="s">
        <v>520</v>
      </c>
      <c r="Y19" s="277" t="s">
        <v>429</v>
      </c>
      <c r="Z19" s="137">
        <f>IF(Y19='Eval Controles'!$C$30,'Eval Controles'!$D$30,IF(Y19='Eval Controles'!$C$31,'Eval Controles'!$D$31))</f>
        <v>15</v>
      </c>
      <c r="AA19" s="137" t="s">
        <v>83</v>
      </c>
      <c r="AB19" s="137">
        <f>IF(AA19='Eval Controles'!$C$32,'Eval Controles'!$D$32,IF(AA19='Eval Controles'!$C$33,'Eval Controles'!$D$33))</f>
        <v>15</v>
      </c>
      <c r="AC19" s="137" t="s">
        <v>430</v>
      </c>
      <c r="AD19" s="137">
        <f>IF(AC19='Eval Controles'!$C$34,'Eval Controles'!$D$34,IF(AC19='Eval Controles'!$C$35,'Eval Controles'!$D$35))</f>
        <v>15</v>
      </c>
      <c r="AE19" s="137" t="s">
        <v>86</v>
      </c>
      <c r="AF19" s="137">
        <f>IF(AE19='Eval Controles'!$C$36,'Eval Controles'!$D$36,IF(AE19='Eval Controles'!$C$37,'Eval Controles'!$D$37,IF(AE19='Eval Controles'!$C$38,'Eval Controles'!$D$38)))</f>
        <v>15</v>
      </c>
      <c r="AG19" s="137" t="s">
        <v>431</v>
      </c>
      <c r="AH19" s="137">
        <f>IF(AG19='Eval Controles'!$C$39,'Eval Controles'!$D$39,IF(AG19='Eval Controles'!$C$40,'Eval Controles'!$D$40))</f>
        <v>15</v>
      </c>
      <c r="AI19" s="137" t="s">
        <v>432</v>
      </c>
      <c r="AJ19" s="137">
        <f>IF(AI19='Eval Controles'!$C$41,'Eval Controles'!$D$41,IF(AI19='Eval Controles'!$C$42,'Eval Controles'!$D$42))</f>
        <v>15</v>
      </c>
      <c r="AK19" s="137" t="s">
        <v>433</v>
      </c>
      <c r="AL19" s="137">
        <f>IF(AK19='Eval Controles'!$C$43,'Eval Controles'!$D$43,IF(AK19='Eval Controles'!$C$44,'Eval Controles'!$D$44,IF(AK19='Eval Controles'!$C$45,'Eval Controles'!$D$45)))</f>
        <v>10</v>
      </c>
      <c r="AM19" s="131">
        <f t="shared" si="0"/>
        <v>100</v>
      </c>
      <c r="AN19" s="131" t="str">
        <f t="shared" si="1"/>
        <v>FUERTE</v>
      </c>
      <c r="AO19" s="137" t="s">
        <v>434</v>
      </c>
      <c r="AP19" s="131" t="str">
        <f>IF(AO19='Eval Controles'!$C$24,"FUERTE",IF(AO19='Eval Controles'!$C$25,"MODERADO",IF(AO19='Eval Controles'!$C$26,"DEBIL",)))</f>
        <v>FUERTE</v>
      </c>
      <c r="AQ19" s="131" t="s">
        <v>435</v>
      </c>
      <c r="AR19" s="137">
        <v>100</v>
      </c>
      <c r="AS19" s="440"/>
      <c r="AT19" s="416"/>
      <c r="AU19" s="416"/>
      <c r="AV19" s="416"/>
      <c r="AW19" s="429"/>
      <c r="AX19" s="429"/>
      <c r="AY19" s="416"/>
      <c r="AZ19" s="410"/>
      <c r="BA19" s="523"/>
      <c r="BB19" s="526"/>
      <c r="BC19" s="520"/>
      <c r="BD19" s="520"/>
      <c r="BE19" s="526"/>
      <c r="BF19" s="520"/>
      <c r="BG19" s="520"/>
      <c r="BH19" s="526"/>
      <c r="BI19" s="520"/>
      <c r="BJ19" s="520"/>
      <c r="BK19" s="526"/>
      <c r="BL19" s="520"/>
      <c r="BM19" s="520"/>
      <c r="BN19" s="526"/>
      <c r="BO19" s="644"/>
      <c r="BP19" s="653"/>
    </row>
    <row r="20" spans="2:68" ht="154.5" customHeight="1" x14ac:dyDescent="0.3">
      <c r="B20" s="318"/>
      <c r="C20" s="427"/>
      <c r="D20" s="409"/>
      <c r="E20" s="409"/>
      <c r="F20" s="409"/>
      <c r="G20" s="409"/>
      <c r="H20" s="351"/>
      <c r="I20" s="198" t="s">
        <v>523</v>
      </c>
      <c r="J20" s="139" t="s">
        <v>72</v>
      </c>
      <c r="K20" s="427"/>
      <c r="L20" s="409"/>
      <c r="M20" s="129" t="e">
        <f>VLOOKUP(L20,'[4]Datos Validacion'!$C$6:$D$10,2,0)</f>
        <v>#N/A</v>
      </c>
      <c r="N20" s="436"/>
      <c r="O20" s="175" t="e">
        <f>VLOOKUP(N20,'[4]Datos Validacion'!$E$6:$F$15,2,0)</f>
        <v>#N/A</v>
      </c>
      <c r="P20" s="439"/>
      <c r="Q20" s="76" t="s">
        <v>524</v>
      </c>
      <c r="R20" s="123" t="s">
        <v>525</v>
      </c>
      <c r="S20" s="253" t="s">
        <v>424</v>
      </c>
      <c r="T20" s="118" t="s">
        <v>511</v>
      </c>
      <c r="U20" s="276" t="s">
        <v>426</v>
      </c>
      <c r="V20" s="262" t="s">
        <v>512</v>
      </c>
      <c r="W20" s="262" t="s">
        <v>526</v>
      </c>
      <c r="X20" s="261" t="s">
        <v>524</v>
      </c>
      <c r="Y20" s="277" t="s">
        <v>429</v>
      </c>
      <c r="Z20" s="137">
        <f>IF(Y20='Eval Controles'!$C$30,'Eval Controles'!$D$30,IF(Y20='Eval Controles'!$C$31,'Eval Controles'!$D$31))</f>
        <v>15</v>
      </c>
      <c r="AA20" s="137" t="s">
        <v>83</v>
      </c>
      <c r="AB20" s="137">
        <f>IF(AA20='Eval Controles'!$C$32,'Eval Controles'!$D$32,IF(AA20='Eval Controles'!$C$33,'Eval Controles'!$D$33))</f>
        <v>15</v>
      </c>
      <c r="AC20" s="137" t="s">
        <v>430</v>
      </c>
      <c r="AD20" s="137">
        <f>IF(AC20='Eval Controles'!$C$34,'Eval Controles'!$D$34,IF(AC20='Eval Controles'!$C$35,'Eval Controles'!$D$35))</f>
        <v>15</v>
      </c>
      <c r="AE20" s="137" t="s">
        <v>86</v>
      </c>
      <c r="AF20" s="137">
        <f>IF(AE20='Eval Controles'!$C$36,'Eval Controles'!$D$36,IF(AE20='Eval Controles'!$C$37,'Eval Controles'!$D$37,IF(AE20='Eval Controles'!$C$38,'Eval Controles'!$D$38)))</f>
        <v>15</v>
      </c>
      <c r="AG20" s="137" t="s">
        <v>431</v>
      </c>
      <c r="AH20" s="137">
        <f>IF(AG20='Eval Controles'!$C$39,'Eval Controles'!$D$39,IF(AG20='Eval Controles'!$C$40,'Eval Controles'!$D$40))</f>
        <v>15</v>
      </c>
      <c r="AI20" s="137" t="s">
        <v>432</v>
      </c>
      <c r="AJ20" s="137">
        <f>IF(AI20='Eval Controles'!$C$41,'Eval Controles'!$D$41,IF(AI20='Eval Controles'!$C$42,'Eval Controles'!$D$42))</f>
        <v>15</v>
      </c>
      <c r="AK20" s="137" t="s">
        <v>433</v>
      </c>
      <c r="AL20" s="137">
        <f>IF(AK20='Eval Controles'!$C$43,'Eval Controles'!$D$43,IF(AK20='Eval Controles'!$C$44,'Eval Controles'!$D$44,IF(AK20='Eval Controles'!$C$45,'Eval Controles'!$D$45)))</f>
        <v>10</v>
      </c>
      <c r="AM20" s="131">
        <f t="shared" si="0"/>
        <v>100</v>
      </c>
      <c r="AN20" s="131" t="str">
        <f t="shared" si="1"/>
        <v>FUERTE</v>
      </c>
      <c r="AO20" s="137" t="s">
        <v>434</v>
      </c>
      <c r="AP20" s="131" t="str">
        <f>IF(AO20='Eval Controles'!$C$24,"FUERTE",IF(AO20='Eval Controles'!$C$25,"MODERADO",IF(AO20='Eval Controles'!$C$26,"DEBIL",)))</f>
        <v>FUERTE</v>
      </c>
      <c r="AQ20" s="131" t="s">
        <v>435</v>
      </c>
      <c r="AR20" s="137">
        <v>100</v>
      </c>
      <c r="AS20" s="427"/>
      <c r="AT20" s="417"/>
      <c r="AU20" s="417"/>
      <c r="AV20" s="417"/>
      <c r="AW20" s="430"/>
      <c r="AX20" s="430"/>
      <c r="AY20" s="417"/>
      <c r="AZ20" s="409"/>
      <c r="BA20" s="524"/>
      <c r="BB20" s="527"/>
      <c r="BC20" s="521"/>
      <c r="BD20" s="521"/>
      <c r="BE20" s="527"/>
      <c r="BF20" s="521"/>
      <c r="BG20" s="521"/>
      <c r="BH20" s="527"/>
      <c r="BI20" s="521"/>
      <c r="BJ20" s="521"/>
      <c r="BK20" s="527"/>
      <c r="BL20" s="521"/>
      <c r="BM20" s="521"/>
      <c r="BN20" s="527"/>
      <c r="BO20" s="646"/>
      <c r="BP20" s="653"/>
    </row>
    <row r="21" spans="2:68" ht="97" customHeight="1" x14ac:dyDescent="0.3">
      <c r="B21" s="316" t="s">
        <v>412</v>
      </c>
      <c r="C21" s="426" t="s">
        <v>527</v>
      </c>
      <c r="D21" s="413" t="s">
        <v>528</v>
      </c>
      <c r="E21" s="413" t="s">
        <v>529</v>
      </c>
      <c r="F21" s="413" t="s">
        <v>530</v>
      </c>
      <c r="G21" s="408" t="s">
        <v>76</v>
      </c>
      <c r="H21" s="475" t="s">
        <v>531</v>
      </c>
      <c r="I21" s="656" t="s">
        <v>532</v>
      </c>
      <c r="J21" s="408" t="s">
        <v>72</v>
      </c>
      <c r="K21" s="423" t="s">
        <v>533</v>
      </c>
      <c r="L21" s="408" t="s">
        <v>78</v>
      </c>
      <c r="M21" s="129">
        <f>VLOOKUP(L21,'[4]Datos Validacion'!$C$6:$D$10,2,0)</f>
        <v>0.6</v>
      </c>
      <c r="N21" s="434" t="s">
        <v>420</v>
      </c>
      <c r="O21" s="175">
        <f>VLOOKUP(N21,'[4]Datos Validacion'!$E$6:$F$15,2,0)</f>
        <v>1</v>
      </c>
      <c r="P21" s="437" t="s">
        <v>421</v>
      </c>
      <c r="Q21" s="76" t="s">
        <v>534</v>
      </c>
      <c r="R21" s="123" t="s">
        <v>535</v>
      </c>
      <c r="S21" s="252" t="s">
        <v>424</v>
      </c>
      <c r="T21" s="118" t="s">
        <v>536</v>
      </c>
      <c r="U21" s="276" t="s">
        <v>537</v>
      </c>
      <c r="V21" s="262" t="s">
        <v>538</v>
      </c>
      <c r="W21" s="262" t="s">
        <v>539</v>
      </c>
      <c r="X21" s="261" t="s">
        <v>534</v>
      </c>
      <c r="Y21" s="277" t="s">
        <v>429</v>
      </c>
      <c r="Z21" s="137">
        <f>IF(Y21='Eval Controles'!$C$30,'Eval Controles'!$D$30,IF(Y21='Eval Controles'!$C$31,'Eval Controles'!$D$31))</f>
        <v>15</v>
      </c>
      <c r="AA21" s="137" t="s">
        <v>83</v>
      </c>
      <c r="AB21" s="137">
        <f>IF(AA21='Eval Controles'!$C$32,'Eval Controles'!$D$32,IF(AA21='Eval Controles'!$C$33,'Eval Controles'!$D$33))</f>
        <v>15</v>
      </c>
      <c r="AC21" s="137" t="s">
        <v>430</v>
      </c>
      <c r="AD21" s="137">
        <f>IF(AC21='Eval Controles'!$C$34,'Eval Controles'!$D$34,IF(AC21='Eval Controles'!$C$35,'Eval Controles'!$D$35))</f>
        <v>15</v>
      </c>
      <c r="AE21" s="137" t="s">
        <v>86</v>
      </c>
      <c r="AF21" s="137">
        <f>IF(AE21='Eval Controles'!$C$36,'Eval Controles'!$D$36,IF(AE21='Eval Controles'!$C$37,'Eval Controles'!$D$37,IF(AE21='Eval Controles'!$C$38,'Eval Controles'!$D$38)))</f>
        <v>15</v>
      </c>
      <c r="AG21" s="137" t="s">
        <v>431</v>
      </c>
      <c r="AH21" s="137">
        <f>IF(AG21='Eval Controles'!$C$39,'Eval Controles'!$D$39,IF(AG21='Eval Controles'!$C$40,'Eval Controles'!$D$40))</f>
        <v>15</v>
      </c>
      <c r="AI21" s="137" t="s">
        <v>432</v>
      </c>
      <c r="AJ21" s="137">
        <f>IF(AI21='Eval Controles'!$C$41,'Eval Controles'!$D$41,IF(AI21='Eval Controles'!$C$42,'Eval Controles'!$D$42))</f>
        <v>15</v>
      </c>
      <c r="AK21" s="137" t="s">
        <v>433</v>
      </c>
      <c r="AL21" s="137">
        <f>IF(AK21='Eval Controles'!$C$43,'Eval Controles'!$D$43,IF(AK21='Eval Controles'!$C$44,'Eval Controles'!$D$44,IF(AK21='Eval Controles'!$C$45,'Eval Controles'!$D$45)))</f>
        <v>10</v>
      </c>
      <c r="AM21" s="131">
        <f t="shared" si="0"/>
        <v>100</v>
      </c>
      <c r="AN21" s="131" t="str">
        <f t="shared" si="1"/>
        <v>FUERTE</v>
      </c>
      <c r="AO21" s="137" t="s">
        <v>434</v>
      </c>
      <c r="AP21" s="131" t="str">
        <f>IF(AO21='Eval Controles'!$C$24,"FUERTE",IF(AO21='Eval Controles'!$C$25,"MODERADO",IF(AO21='Eval Controles'!$C$26,"DEBIL",)))</f>
        <v>FUERTE</v>
      </c>
      <c r="AQ21" s="131" t="s">
        <v>435</v>
      </c>
      <c r="AR21" s="137">
        <v>100</v>
      </c>
      <c r="AS21" s="426">
        <f>AVERAGE(AR21:AR23)</f>
        <v>100</v>
      </c>
      <c r="AT21" s="415" t="s">
        <v>435</v>
      </c>
      <c r="AU21" s="415" t="s">
        <v>436</v>
      </c>
      <c r="AV21" s="415" t="s">
        <v>437</v>
      </c>
      <c r="AW21" s="428" t="s">
        <v>154</v>
      </c>
      <c r="AX21" s="428" t="s">
        <v>540</v>
      </c>
      <c r="AY21" s="415" t="s">
        <v>421</v>
      </c>
      <c r="AZ21" s="408" t="s">
        <v>94</v>
      </c>
      <c r="BA21" s="522" t="s">
        <v>96</v>
      </c>
      <c r="BB21" s="522" t="s">
        <v>541</v>
      </c>
      <c r="BC21" s="316"/>
      <c r="BD21" s="522" t="s">
        <v>9</v>
      </c>
      <c r="BE21" s="413" t="s">
        <v>542</v>
      </c>
      <c r="BF21" s="413" t="s">
        <v>9</v>
      </c>
      <c r="BG21" s="316"/>
      <c r="BH21" s="413" t="s">
        <v>543</v>
      </c>
      <c r="BI21" s="316"/>
      <c r="BJ21" s="413" t="s">
        <v>9</v>
      </c>
      <c r="BK21" s="413" t="s">
        <v>544</v>
      </c>
      <c r="BL21" s="316"/>
      <c r="BM21" s="413" t="s">
        <v>9</v>
      </c>
      <c r="BN21" s="413" t="s">
        <v>545</v>
      </c>
      <c r="BO21" s="475" t="s">
        <v>546</v>
      </c>
      <c r="BP21" s="652" t="s">
        <v>547</v>
      </c>
    </row>
    <row r="22" spans="2:68" s="39" customFormat="1" ht="80.150000000000006" customHeight="1" x14ac:dyDescent="0.35">
      <c r="B22" s="317"/>
      <c r="C22" s="440"/>
      <c r="D22" s="421"/>
      <c r="E22" s="421"/>
      <c r="F22" s="421"/>
      <c r="G22" s="410"/>
      <c r="H22" s="517"/>
      <c r="I22" s="658"/>
      <c r="J22" s="409"/>
      <c r="K22" s="424"/>
      <c r="L22" s="410"/>
      <c r="M22" s="129" t="e">
        <f>VLOOKUP(L22,'[4]Datos Validacion'!$C$6:$D$10,2,0)</f>
        <v>#N/A</v>
      </c>
      <c r="N22" s="435"/>
      <c r="O22" s="175" t="e">
        <f>VLOOKUP(N22,'[4]Datos Validacion'!$E$6:$F$15,2,0)</f>
        <v>#N/A</v>
      </c>
      <c r="P22" s="438"/>
      <c r="Q22" s="76" t="s">
        <v>548</v>
      </c>
      <c r="R22" s="123" t="s">
        <v>549</v>
      </c>
      <c r="S22" s="118" t="s">
        <v>424</v>
      </c>
      <c r="T22" s="118" t="s">
        <v>536</v>
      </c>
      <c r="U22" s="276" t="s">
        <v>426</v>
      </c>
      <c r="V22" s="262" t="s">
        <v>538</v>
      </c>
      <c r="W22" s="262" t="s">
        <v>550</v>
      </c>
      <c r="X22" s="261" t="s">
        <v>548</v>
      </c>
      <c r="Y22" s="277" t="s">
        <v>429</v>
      </c>
      <c r="Z22" s="137">
        <f>IF(Y22='Eval Controles'!$C$30,'Eval Controles'!$D$30,IF(Y22='Eval Controles'!$C$31,'Eval Controles'!$D$31))</f>
        <v>15</v>
      </c>
      <c r="AA22" s="137" t="s">
        <v>83</v>
      </c>
      <c r="AB22" s="137">
        <f>IF(AA22='Eval Controles'!$C$32,'Eval Controles'!$D$32,IF(AA22='Eval Controles'!$C$33,'Eval Controles'!$D$33))</f>
        <v>15</v>
      </c>
      <c r="AC22" s="137" t="s">
        <v>430</v>
      </c>
      <c r="AD22" s="137">
        <f>IF(AC22='Eval Controles'!$C$34,'Eval Controles'!$D$34,IF(AC22='Eval Controles'!$C$35,'Eval Controles'!$D$35))</f>
        <v>15</v>
      </c>
      <c r="AE22" s="137" t="s">
        <v>86</v>
      </c>
      <c r="AF22" s="137">
        <f>IF(AE22='Eval Controles'!$C$36,'Eval Controles'!$D$36,IF(AE22='Eval Controles'!$C$37,'Eval Controles'!$D$37,IF(AE22='Eval Controles'!$C$38,'Eval Controles'!$D$38)))</f>
        <v>15</v>
      </c>
      <c r="AG22" s="137" t="s">
        <v>431</v>
      </c>
      <c r="AH22" s="137">
        <f>IF(AG22='Eval Controles'!$C$39,'Eval Controles'!$D$39,IF(AG22='Eval Controles'!$C$40,'Eval Controles'!$D$40))</f>
        <v>15</v>
      </c>
      <c r="AI22" s="137" t="s">
        <v>432</v>
      </c>
      <c r="AJ22" s="137">
        <f>IF(AI22='Eval Controles'!$C$41,'Eval Controles'!$D$41,IF(AI22='Eval Controles'!$C$42,'Eval Controles'!$D$42))</f>
        <v>15</v>
      </c>
      <c r="AK22" s="137" t="s">
        <v>433</v>
      </c>
      <c r="AL22" s="137">
        <f>IF(AK22='Eval Controles'!$C$43,'Eval Controles'!$D$43,IF(AK22='Eval Controles'!$C$44,'Eval Controles'!$D$44,IF(AK22='Eval Controles'!$C$45,'Eval Controles'!$D$45)))</f>
        <v>10</v>
      </c>
      <c r="AM22" s="131">
        <f t="shared" si="0"/>
        <v>100</v>
      </c>
      <c r="AN22" s="131" t="str">
        <f t="shared" si="1"/>
        <v>FUERTE</v>
      </c>
      <c r="AO22" s="137" t="s">
        <v>434</v>
      </c>
      <c r="AP22" s="131" t="str">
        <f>IF(AO22='Eval Controles'!$C$24,"FUERTE",IF(AO22='Eval Controles'!$C$25,"MODERADO",IF(AO22='Eval Controles'!$C$26,"DEBIL",)))</f>
        <v>FUERTE</v>
      </c>
      <c r="AQ22" s="131" t="s">
        <v>435</v>
      </c>
      <c r="AR22" s="137">
        <v>100</v>
      </c>
      <c r="AS22" s="440"/>
      <c r="AT22" s="416"/>
      <c r="AU22" s="416"/>
      <c r="AV22" s="416"/>
      <c r="AW22" s="429"/>
      <c r="AX22" s="429"/>
      <c r="AY22" s="416"/>
      <c r="AZ22" s="410"/>
      <c r="BA22" s="523"/>
      <c r="BB22" s="523"/>
      <c r="BC22" s="317"/>
      <c r="BD22" s="523"/>
      <c r="BE22" s="421"/>
      <c r="BF22" s="421"/>
      <c r="BG22" s="317"/>
      <c r="BH22" s="421"/>
      <c r="BI22" s="317"/>
      <c r="BJ22" s="421"/>
      <c r="BK22" s="421"/>
      <c r="BL22" s="317"/>
      <c r="BM22" s="421"/>
      <c r="BN22" s="421"/>
      <c r="BO22" s="517"/>
      <c r="BP22" s="652"/>
    </row>
    <row r="23" spans="2:68" s="39" customFormat="1" ht="83" customHeight="1" x14ac:dyDescent="0.35">
      <c r="B23" s="318"/>
      <c r="C23" s="427"/>
      <c r="D23" s="414"/>
      <c r="E23" s="414"/>
      <c r="F23" s="414"/>
      <c r="G23" s="409"/>
      <c r="H23" s="476"/>
      <c r="I23" s="198" t="s">
        <v>551</v>
      </c>
      <c r="J23" s="139" t="s">
        <v>72</v>
      </c>
      <c r="K23" s="425"/>
      <c r="L23" s="409"/>
      <c r="M23" s="129" t="e">
        <f>VLOOKUP(L23,'[4]Datos Validacion'!$C$6:$D$10,2,0)</f>
        <v>#N/A</v>
      </c>
      <c r="N23" s="436"/>
      <c r="O23" s="175" t="e">
        <f>VLOOKUP(N23,'[4]Datos Validacion'!$E$6:$F$15,2,0)</f>
        <v>#N/A</v>
      </c>
      <c r="P23" s="439"/>
      <c r="Q23" s="76" t="s">
        <v>552</v>
      </c>
      <c r="R23" s="123" t="s">
        <v>553</v>
      </c>
      <c r="S23" s="118" t="s">
        <v>424</v>
      </c>
      <c r="T23" s="118" t="s">
        <v>554</v>
      </c>
      <c r="U23" s="276" t="s">
        <v>426</v>
      </c>
      <c r="V23" s="262" t="s">
        <v>427</v>
      </c>
      <c r="W23" s="262" t="s">
        <v>555</v>
      </c>
      <c r="X23" s="261" t="s">
        <v>552</v>
      </c>
      <c r="Y23" s="277" t="s">
        <v>429</v>
      </c>
      <c r="Z23" s="137">
        <f>IF(Y23='Eval Controles'!$C$30,'Eval Controles'!$D$30,IF(Y23='Eval Controles'!$C$31,'Eval Controles'!$D$31))</f>
        <v>15</v>
      </c>
      <c r="AA23" s="137" t="s">
        <v>83</v>
      </c>
      <c r="AB23" s="137">
        <f>IF(AA23='Eval Controles'!$C$32,'Eval Controles'!$D$32,IF(AA23='Eval Controles'!$C$33,'Eval Controles'!$D$33))</f>
        <v>15</v>
      </c>
      <c r="AC23" s="137" t="s">
        <v>430</v>
      </c>
      <c r="AD23" s="137">
        <f>IF(AC23='Eval Controles'!$C$34,'Eval Controles'!$D$34,IF(AC23='Eval Controles'!$C$35,'Eval Controles'!$D$35))</f>
        <v>15</v>
      </c>
      <c r="AE23" s="137" t="s">
        <v>86</v>
      </c>
      <c r="AF23" s="137">
        <f>IF(AE23='Eval Controles'!$C$36,'Eval Controles'!$D$36,IF(AE23='Eval Controles'!$C$37,'Eval Controles'!$D$37,IF(AE23='Eval Controles'!$C$38,'Eval Controles'!$D$38)))</f>
        <v>15</v>
      </c>
      <c r="AG23" s="137" t="s">
        <v>431</v>
      </c>
      <c r="AH23" s="137">
        <f>IF(AG23='Eval Controles'!$C$39,'Eval Controles'!$D$39,IF(AG23='Eval Controles'!$C$40,'Eval Controles'!$D$40))</f>
        <v>15</v>
      </c>
      <c r="AI23" s="137" t="s">
        <v>432</v>
      </c>
      <c r="AJ23" s="137">
        <f>IF(AI23='Eval Controles'!$C$41,'Eval Controles'!$D$41,IF(AI23='Eval Controles'!$C$42,'Eval Controles'!$D$42))</f>
        <v>15</v>
      </c>
      <c r="AK23" s="137" t="s">
        <v>433</v>
      </c>
      <c r="AL23" s="137">
        <f>IF(AK23='Eval Controles'!$C$43,'Eval Controles'!$D$43,IF(AK23='Eval Controles'!$C$44,'Eval Controles'!$D$44,IF(AK23='Eval Controles'!$C$45,'Eval Controles'!$D$45)))</f>
        <v>10</v>
      </c>
      <c r="AM23" s="131">
        <f t="shared" si="0"/>
        <v>100</v>
      </c>
      <c r="AN23" s="131" t="str">
        <f t="shared" si="1"/>
        <v>FUERTE</v>
      </c>
      <c r="AO23" s="137" t="s">
        <v>434</v>
      </c>
      <c r="AP23" s="131" t="str">
        <f>IF(AO23='Eval Controles'!$C$24,"FUERTE",IF(AO23='Eval Controles'!$C$25,"MODERADO",IF(AO23='Eval Controles'!$C$26,"DEBIL",)))</f>
        <v>FUERTE</v>
      </c>
      <c r="AQ23" s="131" t="s">
        <v>435</v>
      </c>
      <c r="AR23" s="137">
        <v>100</v>
      </c>
      <c r="AS23" s="427"/>
      <c r="AT23" s="417"/>
      <c r="AU23" s="417"/>
      <c r="AV23" s="417"/>
      <c r="AW23" s="430"/>
      <c r="AX23" s="430"/>
      <c r="AY23" s="417"/>
      <c r="AZ23" s="409"/>
      <c r="BA23" s="524"/>
      <c r="BB23" s="524"/>
      <c r="BC23" s="318"/>
      <c r="BD23" s="524"/>
      <c r="BE23" s="414"/>
      <c r="BF23" s="414"/>
      <c r="BG23" s="318"/>
      <c r="BH23" s="414"/>
      <c r="BI23" s="318"/>
      <c r="BJ23" s="414"/>
      <c r="BK23" s="414"/>
      <c r="BL23" s="318"/>
      <c r="BM23" s="414"/>
      <c r="BN23" s="414"/>
      <c r="BO23" s="476"/>
      <c r="BP23" s="652"/>
    </row>
    <row r="24" spans="2:68" ht="81.5" customHeight="1" x14ac:dyDescent="0.3">
      <c r="B24" s="316" t="s">
        <v>412</v>
      </c>
      <c r="C24" s="411" t="s">
        <v>556</v>
      </c>
      <c r="D24" s="411" t="s">
        <v>557</v>
      </c>
      <c r="E24" s="411" t="s">
        <v>558</v>
      </c>
      <c r="F24" s="411" t="s">
        <v>559</v>
      </c>
      <c r="G24" s="408" t="s">
        <v>76</v>
      </c>
      <c r="H24" s="656" t="s">
        <v>560</v>
      </c>
      <c r="I24" s="123" t="s">
        <v>561</v>
      </c>
      <c r="J24" s="139" t="s">
        <v>72</v>
      </c>
      <c r="K24" s="408" t="s">
        <v>562</v>
      </c>
      <c r="L24" s="408" t="s">
        <v>78</v>
      </c>
      <c r="M24" s="129">
        <f>VLOOKUP(L24,'[4]Datos Validacion'!$C$6:$D$10,2,0)</f>
        <v>0.6</v>
      </c>
      <c r="N24" s="434" t="s">
        <v>456</v>
      </c>
      <c r="O24" s="175">
        <f>VLOOKUP(N24,'[4]Datos Validacion'!$E$6:$F$15,2,0)</f>
        <v>0.8</v>
      </c>
      <c r="P24" s="437" t="s">
        <v>81</v>
      </c>
      <c r="Q24" s="76" t="s">
        <v>563</v>
      </c>
      <c r="R24" s="123" t="s">
        <v>564</v>
      </c>
      <c r="S24" s="118" t="s">
        <v>424</v>
      </c>
      <c r="T24" s="118" t="s">
        <v>565</v>
      </c>
      <c r="U24" s="276" t="s">
        <v>426</v>
      </c>
      <c r="V24" s="262" t="s">
        <v>566</v>
      </c>
      <c r="W24" s="262" t="s">
        <v>567</v>
      </c>
      <c r="X24" s="261" t="s">
        <v>563</v>
      </c>
      <c r="Y24" s="277" t="s">
        <v>429</v>
      </c>
      <c r="Z24" s="137">
        <f>IF(Y24='Eval Controles'!$C$30,'Eval Controles'!$D$30,IF(Y24='Eval Controles'!$C$31,'Eval Controles'!$D$31))</f>
        <v>15</v>
      </c>
      <c r="AA24" s="137" t="s">
        <v>83</v>
      </c>
      <c r="AB24" s="137">
        <f>IF(AA24='Eval Controles'!$C$32,'Eval Controles'!$D$32,IF(AA24='Eval Controles'!$C$33,'Eval Controles'!$D$33))</f>
        <v>15</v>
      </c>
      <c r="AC24" s="137" t="s">
        <v>430</v>
      </c>
      <c r="AD24" s="137">
        <f>IF(AC24='Eval Controles'!$C$34,'Eval Controles'!$D$34,IF(AC24='Eval Controles'!$C$35,'Eval Controles'!$D$35))</f>
        <v>15</v>
      </c>
      <c r="AE24" s="137" t="s">
        <v>86</v>
      </c>
      <c r="AF24" s="137">
        <f>IF(AE24='Eval Controles'!$C$36,'Eval Controles'!$D$36,IF(AE24='Eval Controles'!$C$37,'Eval Controles'!$D$37,IF(AE24='Eval Controles'!$C$38,'Eval Controles'!$D$38)))</f>
        <v>15</v>
      </c>
      <c r="AG24" s="137" t="s">
        <v>431</v>
      </c>
      <c r="AH24" s="137">
        <f>IF(AG24='Eval Controles'!$C$39,'Eval Controles'!$D$39,IF(AG24='Eval Controles'!$C$40,'Eval Controles'!$D$40))</f>
        <v>15</v>
      </c>
      <c r="AI24" s="137" t="s">
        <v>432</v>
      </c>
      <c r="AJ24" s="137">
        <f>IF(AI24='Eval Controles'!$C$41,'Eval Controles'!$D$41,IF(AI24='Eval Controles'!$C$42,'Eval Controles'!$D$42))</f>
        <v>15</v>
      </c>
      <c r="AK24" s="137" t="s">
        <v>433</v>
      </c>
      <c r="AL24" s="137">
        <f>IF(AK24='Eval Controles'!$C$43,'Eval Controles'!$D$43,IF(AK24='Eval Controles'!$C$44,'Eval Controles'!$D$44,IF(AK24='Eval Controles'!$C$45,'Eval Controles'!$D$45)))</f>
        <v>10</v>
      </c>
      <c r="AM24" s="131">
        <f t="shared" si="0"/>
        <v>100</v>
      </c>
      <c r="AN24" s="131" t="str">
        <f t="shared" si="1"/>
        <v>FUERTE</v>
      </c>
      <c r="AO24" s="137" t="s">
        <v>434</v>
      </c>
      <c r="AP24" s="131" t="str">
        <f>IF(AO24='Eval Controles'!$C$24,"FUERTE",IF(AO24='Eval Controles'!$C$25,"MODERADO",IF(AO24='Eval Controles'!$C$26,"DEBIL",)))</f>
        <v>FUERTE</v>
      </c>
      <c r="AQ24" s="131" t="s">
        <v>435</v>
      </c>
      <c r="AR24" s="137">
        <v>100</v>
      </c>
      <c r="AS24" s="426">
        <f>AVERAGE(AR24:AR26)</f>
        <v>100</v>
      </c>
      <c r="AT24" s="415" t="s">
        <v>435</v>
      </c>
      <c r="AU24" s="415" t="s">
        <v>436</v>
      </c>
      <c r="AV24" s="415" t="s">
        <v>437</v>
      </c>
      <c r="AW24" s="428" t="s">
        <v>154</v>
      </c>
      <c r="AX24" s="428" t="s">
        <v>456</v>
      </c>
      <c r="AY24" s="415" t="s">
        <v>81</v>
      </c>
      <c r="AZ24" s="408" t="s">
        <v>94</v>
      </c>
      <c r="BA24" s="522" t="s">
        <v>96</v>
      </c>
      <c r="BB24" s="319" t="s">
        <v>568</v>
      </c>
      <c r="BC24" s="319"/>
      <c r="BD24" s="319" t="s">
        <v>9</v>
      </c>
      <c r="BE24" s="413" t="s">
        <v>569</v>
      </c>
      <c r="BF24" s="319" t="s">
        <v>9</v>
      </c>
      <c r="BG24" s="319"/>
      <c r="BH24" s="319" t="s">
        <v>570</v>
      </c>
      <c r="BI24" s="319" t="s">
        <v>9</v>
      </c>
      <c r="BJ24" s="319"/>
      <c r="BK24" s="319" t="s">
        <v>571</v>
      </c>
      <c r="BL24" s="319" t="s">
        <v>9</v>
      </c>
      <c r="BM24" s="319"/>
      <c r="BN24" s="319" t="s">
        <v>572</v>
      </c>
      <c r="BO24" s="641" t="s">
        <v>573</v>
      </c>
      <c r="BP24" s="653" t="s">
        <v>940</v>
      </c>
    </row>
    <row r="25" spans="2:68" ht="81.5" customHeight="1" x14ac:dyDescent="0.3">
      <c r="B25" s="317"/>
      <c r="C25" s="441"/>
      <c r="D25" s="441"/>
      <c r="E25" s="441"/>
      <c r="F25" s="441"/>
      <c r="G25" s="410"/>
      <c r="H25" s="657"/>
      <c r="I25" s="123" t="s">
        <v>574</v>
      </c>
      <c r="J25" s="139" t="s">
        <v>72</v>
      </c>
      <c r="K25" s="410"/>
      <c r="L25" s="410"/>
      <c r="M25" s="129" t="e">
        <f>VLOOKUP(L25,'[4]Datos Validacion'!$C$6:$D$10,2,0)</f>
        <v>#N/A</v>
      </c>
      <c r="N25" s="435"/>
      <c r="O25" s="175" t="e">
        <f>VLOOKUP(N25,'[4]Datos Validacion'!$E$6:$F$15,2,0)</f>
        <v>#N/A</v>
      </c>
      <c r="P25" s="438"/>
      <c r="Q25" s="76" t="s">
        <v>575</v>
      </c>
      <c r="R25" s="123" t="s">
        <v>576</v>
      </c>
      <c r="S25" s="118" t="s">
        <v>424</v>
      </c>
      <c r="T25" s="118" t="s">
        <v>565</v>
      </c>
      <c r="U25" s="276" t="s">
        <v>426</v>
      </c>
      <c r="V25" s="262" t="s">
        <v>566</v>
      </c>
      <c r="W25" s="262" t="s">
        <v>577</v>
      </c>
      <c r="X25" s="261" t="s">
        <v>575</v>
      </c>
      <c r="Y25" s="277" t="s">
        <v>429</v>
      </c>
      <c r="Z25" s="137">
        <f>IF(Y25='Eval Controles'!$C$30,'Eval Controles'!$D$30,IF(Y25='Eval Controles'!$C$31,'Eval Controles'!$D$31))</f>
        <v>15</v>
      </c>
      <c r="AA25" s="137" t="s">
        <v>83</v>
      </c>
      <c r="AB25" s="137">
        <f>IF(AA25='Eval Controles'!$C$32,'Eval Controles'!$D$32,IF(AA25='Eval Controles'!$C$33,'Eval Controles'!$D$33))</f>
        <v>15</v>
      </c>
      <c r="AC25" s="137" t="s">
        <v>430</v>
      </c>
      <c r="AD25" s="137">
        <f>IF(AC25='Eval Controles'!$C$34,'Eval Controles'!$D$34,IF(AC25='Eval Controles'!$C$35,'Eval Controles'!$D$35))</f>
        <v>15</v>
      </c>
      <c r="AE25" s="137" t="s">
        <v>86</v>
      </c>
      <c r="AF25" s="137">
        <f>IF(AE25='Eval Controles'!$C$36,'Eval Controles'!$D$36,IF(AE25='Eval Controles'!$C$37,'Eval Controles'!$D$37,IF(AE25='Eval Controles'!$C$38,'Eval Controles'!$D$38)))</f>
        <v>15</v>
      </c>
      <c r="AG25" s="137" t="s">
        <v>431</v>
      </c>
      <c r="AH25" s="137">
        <f>IF(AG25='Eval Controles'!$C$39,'Eval Controles'!$D$39,IF(AG25='Eval Controles'!$C$40,'Eval Controles'!$D$40))</f>
        <v>15</v>
      </c>
      <c r="AI25" s="137" t="s">
        <v>432</v>
      </c>
      <c r="AJ25" s="137">
        <f>IF(AI25='Eval Controles'!$C$41,'Eval Controles'!$D$41,IF(AI25='Eval Controles'!$C$42,'Eval Controles'!$D$42))</f>
        <v>15</v>
      </c>
      <c r="AK25" s="137" t="s">
        <v>433</v>
      </c>
      <c r="AL25" s="137">
        <f>IF(AK25='Eval Controles'!$C$43,'Eval Controles'!$D$43,IF(AK25='Eval Controles'!$C$44,'Eval Controles'!$D$44,IF(AK25='Eval Controles'!$C$45,'Eval Controles'!$D$45)))</f>
        <v>10</v>
      </c>
      <c r="AM25" s="131">
        <f t="shared" ref="AM25:AM30" si="2">SUM(Z25,AB25,AD25,AF25,AH25,AJ25,AL25)</f>
        <v>100</v>
      </c>
      <c r="AN25" s="131" t="str">
        <f t="shared" ref="AN25:AN30" si="3">IF(AM25&gt;=96,"FUERTE",IF(AM25&gt;=86,"MODERADO","DEBIL"))</f>
        <v>FUERTE</v>
      </c>
      <c r="AO25" s="137" t="s">
        <v>434</v>
      </c>
      <c r="AP25" s="131" t="str">
        <f>IF(AO25='Eval Controles'!$C$24,"FUERTE",IF(AO25='Eval Controles'!$C$25,"MODERADO",IF(AO25='Eval Controles'!$C$26,"DEBIL",)))</f>
        <v>FUERTE</v>
      </c>
      <c r="AQ25" s="131" t="s">
        <v>435</v>
      </c>
      <c r="AR25" s="137">
        <v>100</v>
      </c>
      <c r="AS25" s="440"/>
      <c r="AT25" s="416"/>
      <c r="AU25" s="416"/>
      <c r="AV25" s="416"/>
      <c r="AW25" s="429"/>
      <c r="AX25" s="429"/>
      <c r="AY25" s="416"/>
      <c r="AZ25" s="410"/>
      <c r="BA25" s="525"/>
      <c r="BB25" s="320"/>
      <c r="BC25" s="320"/>
      <c r="BD25" s="320"/>
      <c r="BE25" s="421"/>
      <c r="BF25" s="320"/>
      <c r="BG25" s="320"/>
      <c r="BH25" s="320"/>
      <c r="BI25" s="320"/>
      <c r="BJ25" s="320"/>
      <c r="BK25" s="320"/>
      <c r="BL25" s="320"/>
      <c r="BM25" s="320"/>
      <c r="BN25" s="320"/>
      <c r="BO25" s="647"/>
      <c r="BP25" s="652"/>
    </row>
    <row r="26" spans="2:68" ht="77.5" customHeight="1" x14ac:dyDescent="0.3">
      <c r="B26" s="318"/>
      <c r="C26" s="412"/>
      <c r="D26" s="412"/>
      <c r="E26" s="412"/>
      <c r="F26" s="442"/>
      <c r="G26" s="409"/>
      <c r="H26" s="658"/>
      <c r="I26" s="123" t="s">
        <v>578</v>
      </c>
      <c r="J26" s="139" t="s">
        <v>72</v>
      </c>
      <c r="K26" s="409"/>
      <c r="L26" s="409"/>
      <c r="M26" s="129" t="e">
        <f>VLOOKUP(L26,'[4]Datos Validacion'!$C$6:$D$10,2,0)</f>
        <v>#N/A</v>
      </c>
      <c r="N26" s="436"/>
      <c r="O26" s="175" t="e">
        <f>VLOOKUP(N26,'[4]Datos Validacion'!$E$6:$F$15,2,0)</f>
        <v>#N/A</v>
      </c>
      <c r="P26" s="439"/>
      <c r="Q26" s="76" t="s">
        <v>579</v>
      </c>
      <c r="R26" s="123" t="s">
        <v>580</v>
      </c>
      <c r="S26" s="118" t="s">
        <v>424</v>
      </c>
      <c r="T26" s="118" t="s">
        <v>565</v>
      </c>
      <c r="U26" s="276" t="s">
        <v>426</v>
      </c>
      <c r="V26" s="262" t="s">
        <v>566</v>
      </c>
      <c r="W26" s="262" t="s">
        <v>581</v>
      </c>
      <c r="X26" s="261" t="s">
        <v>579</v>
      </c>
      <c r="Y26" s="277" t="s">
        <v>429</v>
      </c>
      <c r="Z26" s="137">
        <f>IF(Y26='Eval Controles'!$C$30,'Eval Controles'!$D$30,IF(Y26='Eval Controles'!$C$31,'Eval Controles'!$D$31))</f>
        <v>15</v>
      </c>
      <c r="AA26" s="137" t="s">
        <v>83</v>
      </c>
      <c r="AB26" s="137">
        <f>IF(AA26='Eval Controles'!$C$32,'Eval Controles'!$D$32,IF(AA26='Eval Controles'!$C$33,'Eval Controles'!$D$33))</f>
        <v>15</v>
      </c>
      <c r="AC26" s="137" t="s">
        <v>430</v>
      </c>
      <c r="AD26" s="137">
        <f>IF(AC26='Eval Controles'!$C$34,'Eval Controles'!$D$34,IF(AC26='Eval Controles'!$C$35,'Eval Controles'!$D$35))</f>
        <v>15</v>
      </c>
      <c r="AE26" s="137" t="s">
        <v>86</v>
      </c>
      <c r="AF26" s="137">
        <f>IF(AE26='Eval Controles'!$C$36,'Eval Controles'!$D$36,IF(AE26='Eval Controles'!$C$37,'Eval Controles'!$D$37,IF(AE26='Eval Controles'!$C$38,'Eval Controles'!$D$38)))</f>
        <v>15</v>
      </c>
      <c r="AG26" s="137" t="s">
        <v>431</v>
      </c>
      <c r="AH26" s="137">
        <f>IF(AG26='Eval Controles'!$C$39,'Eval Controles'!$D$39,IF(AG26='Eval Controles'!$C$40,'Eval Controles'!$D$40))</f>
        <v>15</v>
      </c>
      <c r="AI26" s="137" t="s">
        <v>432</v>
      </c>
      <c r="AJ26" s="137">
        <f>IF(AI26='Eval Controles'!$C$41,'Eval Controles'!$D$41,IF(AI26='Eval Controles'!$C$42,'Eval Controles'!$D$42))</f>
        <v>15</v>
      </c>
      <c r="AK26" s="137" t="s">
        <v>433</v>
      </c>
      <c r="AL26" s="137">
        <f>IF(AK26='Eval Controles'!$C$43,'Eval Controles'!$D$43,IF(AK26='Eval Controles'!$C$44,'Eval Controles'!$D$44,IF(AK26='Eval Controles'!$C$45,'Eval Controles'!$D$45)))</f>
        <v>10</v>
      </c>
      <c r="AM26" s="131">
        <f t="shared" si="2"/>
        <v>100</v>
      </c>
      <c r="AN26" s="131" t="str">
        <f t="shared" si="3"/>
        <v>FUERTE</v>
      </c>
      <c r="AO26" s="137" t="s">
        <v>434</v>
      </c>
      <c r="AP26" s="131" t="str">
        <f>IF(AO26='Eval Controles'!$C$24,"FUERTE",IF(AO26='Eval Controles'!$C$25,"MODERADO",IF(AO26='Eval Controles'!$C$26,"DEBIL",)))</f>
        <v>FUERTE</v>
      </c>
      <c r="AQ26" s="131" t="s">
        <v>435</v>
      </c>
      <c r="AR26" s="137">
        <v>100</v>
      </c>
      <c r="AS26" s="427"/>
      <c r="AT26" s="417"/>
      <c r="AU26" s="417"/>
      <c r="AV26" s="417"/>
      <c r="AW26" s="430"/>
      <c r="AX26" s="430"/>
      <c r="AY26" s="417"/>
      <c r="AZ26" s="409"/>
      <c r="BA26" s="525"/>
      <c r="BB26" s="320"/>
      <c r="BC26" s="320"/>
      <c r="BD26" s="320"/>
      <c r="BE26" s="421"/>
      <c r="BF26" s="320"/>
      <c r="BG26" s="320"/>
      <c r="BH26" s="320"/>
      <c r="BI26" s="320"/>
      <c r="BJ26" s="320"/>
      <c r="BK26" s="320"/>
      <c r="BL26" s="320"/>
      <c r="BM26" s="320"/>
      <c r="BN26" s="320"/>
      <c r="BO26" s="647"/>
      <c r="BP26" s="652"/>
    </row>
    <row r="27" spans="2:68" ht="108.65" customHeight="1" x14ac:dyDescent="0.3">
      <c r="B27" s="316" t="s">
        <v>412</v>
      </c>
      <c r="C27" s="418" t="s">
        <v>582</v>
      </c>
      <c r="D27" s="413" t="s">
        <v>583</v>
      </c>
      <c r="E27" s="413" t="s">
        <v>584</v>
      </c>
      <c r="F27" s="421" t="s">
        <v>585</v>
      </c>
      <c r="G27" s="408" t="s">
        <v>76</v>
      </c>
      <c r="H27" s="475" t="s">
        <v>586</v>
      </c>
      <c r="I27" s="475" t="s">
        <v>587</v>
      </c>
      <c r="J27" s="408" t="s">
        <v>72</v>
      </c>
      <c r="K27" s="423" t="s">
        <v>588</v>
      </c>
      <c r="L27" s="408" t="s">
        <v>119</v>
      </c>
      <c r="M27" s="129">
        <f>VLOOKUP(L27,'[4]Datos Validacion'!$C$6:$D$10,2,0)</f>
        <v>0.4</v>
      </c>
      <c r="N27" s="434" t="s">
        <v>420</v>
      </c>
      <c r="O27" s="175">
        <f>VLOOKUP(N27,'[4]Datos Validacion'!$E$6:$F$15,2,0)</f>
        <v>1</v>
      </c>
      <c r="P27" s="437" t="s">
        <v>421</v>
      </c>
      <c r="Q27" s="76" t="s">
        <v>589</v>
      </c>
      <c r="R27" s="254" t="s">
        <v>590</v>
      </c>
      <c r="S27" s="118" t="s">
        <v>424</v>
      </c>
      <c r="T27" s="137" t="s">
        <v>591</v>
      </c>
      <c r="U27" s="275" t="s">
        <v>426</v>
      </c>
      <c r="V27" s="274" t="s">
        <v>427</v>
      </c>
      <c r="W27" s="262" t="s">
        <v>592</v>
      </c>
      <c r="X27" s="261" t="s">
        <v>589</v>
      </c>
      <c r="Y27" s="277" t="s">
        <v>429</v>
      </c>
      <c r="Z27" s="137">
        <f>IF(Y27='Eval Controles'!$C$30,'Eval Controles'!$D$30,IF(Y27='Eval Controles'!$C$31,'Eval Controles'!$D$31))</f>
        <v>15</v>
      </c>
      <c r="AA27" s="137" t="s">
        <v>83</v>
      </c>
      <c r="AB27" s="137">
        <f>IF(AA27='Eval Controles'!$C$32,'Eval Controles'!$D$32,IF(AA27='Eval Controles'!$C$33,'Eval Controles'!$D$33))</f>
        <v>15</v>
      </c>
      <c r="AC27" s="137" t="s">
        <v>430</v>
      </c>
      <c r="AD27" s="137">
        <f>IF(AC27='Eval Controles'!$C$34,'Eval Controles'!$D$34,IF(AC27='Eval Controles'!$C$35,'Eval Controles'!$D$35))</f>
        <v>15</v>
      </c>
      <c r="AE27" s="137" t="s">
        <v>86</v>
      </c>
      <c r="AF27" s="137">
        <f>IF(AE27='Eval Controles'!$C$36,'Eval Controles'!$D$36,IF(AE27='Eval Controles'!$C$37,'Eval Controles'!$D$37,IF(AE27='Eval Controles'!$C$38,'Eval Controles'!$D$38)))</f>
        <v>15</v>
      </c>
      <c r="AG27" s="137" t="s">
        <v>431</v>
      </c>
      <c r="AH27" s="137">
        <f>IF(AG27='Eval Controles'!$C$39,'Eval Controles'!$D$39,IF(AG27='Eval Controles'!$C$40,'Eval Controles'!$D$40))</f>
        <v>15</v>
      </c>
      <c r="AI27" s="137" t="s">
        <v>432</v>
      </c>
      <c r="AJ27" s="137">
        <f>IF(AI27='Eval Controles'!$C$41,'Eval Controles'!$D$41,IF(AI27='Eval Controles'!$C$42,'Eval Controles'!$D$42))</f>
        <v>15</v>
      </c>
      <c r="AK27" s="137" t="s">
        <v>433</v>
      </c>
      <c r="AL27" s="137">
        <f>IF(AK27='Eval Controles'!$C$43,'Eval Controles'!$D$43,IF(AK27='Eval Controles'!$C$44,'Eval Controles'!$D$44,IF(AK27='Eval Controles'!$C$45,'Eval Controles'!$D$45)))</f>
        <v>10</v>
      </c>
      <c r="AM27" s="131">
        <f t="shared" si="2"/>
        <v>100</v>
      </c>
      <c r="AN27" s="131" t="str">
        <f t="shared" si="3"/>
        <v>FUERTE</v>
      </c>
      <c r="AO27" s="137" t="s">
        <v>434</v>
      </c>
      <c r="AP27" s="131" t="str">
        <f>IF(AO27='Eval Controles'!$C$24,"FUERTE",IF(AO27='Eval Controles'!$C$25,"MODERADO",IF(AO27='Eval Controles'!$C$26,"DEBIL",)))</f>
        <v>FUERTE</v>
      </c>
      <c r="AQ27" s="131" t="s">
        <v>435</v>
      </c>
      <c r="AR27" s="131">
        <v>100</v>
      </c>
      <c r="AS27" s="415">
        <f>AVERAGE(AR27:AR30)</f>
        <v>100</v>
      </c>
      <c r="AT27" s="415" t="s">
        <v>435</v>
      </c>
      <c r="AU27" s="415" t="s">
        <v>436</v>
      </c>
      <c r="AV27" s="415" t="s">
        <v>437</v>
      </c>
      <c r="AW27" s="428" t="s">
        <v>154</v>
      </c>
      <c r="AX27" s="428" t="s">
        <v>540</v>
      </c>
      <c r="AY27" s="415" t="s">
        <v>421</v>
      </c>
      <c r="AZ27" s="431" t="s">
        <v>94</v>
      </c>
      <c r="BA27" s="287">
        <v>46008</v>
      </c>
      <c r="BB27" s="288" t="s">
        <v>593</v>
      </c>
      <c r="BC27" s="289" t="s">
        <v>350</v>
      </c>
      <c r="BD27" s="289" t="s">
        <v>9</v>
      </c>
      <c r="BE27" s="288" t="s">
        <v>594</v>
      </c>
      <c r="BF27" s="289" t="s">
        <v>9</v>
      </c>
      <c r="BG27" s="289" t="s">
        <v>350</v>
      </c>
      <c r="BH27" s="288" t="s">
        <v>595</v>
      </c>
      <c r="BI27" s="289" t="s">
        <v>9</v>
      </c>
      <c r="BJ27" s="289" t="s">
        <v>350</v>
      </c>
      <c r="BK27" s="290" t="s">
        <v>596</v>
      </c>
      <c r="BL27" s="289" t="s">
        <v>350</v>
      </c>
      <c r="BM27" s="289" t="s">
        <v>9</v>
      </c>
      <c r="BN27" s="288" t="s">
        <v>597</v>
      </c>
      <c r="BO27" s="648" t="s">
        <v>598</v>
      </c>
      <c r="BP27" s="652" t="s">
        <v>599</v>
      </c>
    </row>
    <row r="28" spans="2:68" s="39" customFormat="1" ht="143.5" customHeight="1" x14ac:dyDescent="0.35">
      <c r="B28" s="317"/>
      <c r="C28" s="419"/>
      <c r="D28" s="421"/>
      <c r="E28" s="421"/>
      <c r="F28" s="421"/>
      <c r="G28" s="410"/>
      <c r="H28" s="517"/>
      <c r="I28" s="517"/>
      <c r="J28" s="410"/>
      <c r="K28" s="424"/>
      <c r="L28" s="410"/>
      <c r="M28" s="129" t="e">
        <f>VLOOKUP(L28,'[4]Datos Validacion'!$C$6:$D$10,2,0)</f>
        <v>#N/A</v>
      </c>
      <c r="N28" s="435"/>
      <c r="O28" s="175" t="e">
        <f>VLOOKUP(N28,'[4]Datos Validacion'!$E$6:$F$15,2,0)</f>
        <v>#N/A</v>
      </c>
      <c r="P28" s="438"/>
      <c r="Q28" s="76" t="s">
        <v>600</v>
      </c>
      <c r="R28" s="254" t="s">
        <v>601</v>
      </c>
      <c r="S28" s="118" t="s">
        <v>424</v>
      </c>
      <c r="T28" s="137" t="s">
        <v>591</v>
      </c>
      <c r="U28" s="275" t="s">
        <v>426</v>
      </c>
      <c r="V28" s="636" t="s">
        <v>427</v>
      </c>
      <c r="W28" s="262" t="s">
        <v>602</v>
      </c>
      <c r="X28" s="261" t="s">
        <v>600</v>
      </c>
      <c r="Y28" s="277" t="s">
        <v>429</v>
      </c>
      <c r="Z28" s="137">
        <f>IF(Y28='Eval Controles'!$C$30,'Eval Controles'!$D$30,IF(Y28='Eval Controles'!$C$31,'Eval Controles'!$D$31))</f>
        <v>15</v>
      </c>
      <c r="AA28" s="137" t="s">
        <v>83</v>
      </c>
      <c r="AB28" s="137">
        <f>IF(AA28='Eval Controles'!$C$32,'Eval Controles'!$D$32,IF(AA28='Eval Controles'!$C$33,'Eval Controles'!$D$33))</f>
        <v>15</v>
      </c>
      <c r="AC28" s="137" t="s">
        <v>430</v>
      </c>
      <c r="AD28" s="137">
        <f>IF(AC28='Eval Controles'!$C$34,'Eval Controles'!$D$34,IF(AC28='Eval Controles'!$C$35,'Eval Controles'!$D$35))</f>
        <v>15</v>
      </c>
      <c r="AE28" s="137" t="s">
        <v>86</v>
      </c>
      <c r="AF28" s="137">
        <f>IF(AE28='Eval Controles'!$C$36,'Eval Controles'!$D$36,IF(AE28='Eval Controles'!$C$37,'Eval Controles'!$D$37,IF(AE28='Eval Controles'!$C$38,'Eval Controles'!$D$38)))</f>
        <v>15</v>
      </c>
      <c r="AG28" s="137" t="s">
        <v>431</v>
      </c>
      <c r="AH28" s="137">
        <f>IF(AG28='Eval Controles'!$C$39,'Eval Controles'!$D$39,IF(AG28='Eval Controles'!$C$40,'Eval Controles'!$D$40))</f>
        <v>15</v>
      </c>
      <c r="AI28" s="137" t="s">
        <v>432</v>
      </c>
      <c r="AJ28" s="137">
        <f>IF(AI28='Eval Controles'!$C$41,'Eval Controles'!$D$41,IF(AI28='Eval Controles'!$C$42,'Eval Controles'!$D$42))</f>
        <v>15</v>
      </c>
      <c r="AK28" s="137" t="s">
        <v>433</v>
      </c>
      <c r="AL28" s="137">
        <f>IF(AK28='Eval Controles'!$C$43,'Eval Controles'!$D$43,IF(AK28='Eval Controles'!$C$44,'Eval Controles'!$D$44,IF(AK28='Eval Controles'!$C$45,'Eval Controles'!$D$45)))</f>
        <v>10</v>
      </c>
      <c r="AM28" s="131">
        <f t="shared" si="2"/>
        <v>100</v>
      </c>
      <c r="AN28" s="131" t="str">
        <f t="shared" si="3"/>
        <v>FUERTE</v>
      </c>
      <c r="AO28" s="137" t="s">
        <v>434</v>
      </c>
      <c r="AP28" s="131" t="str">
        <f>IF(AO28='Eval Controles'!$C$24,"FUERTE",IF(AO28='Eval Controles'!$C$25,"MODERADO",IF(AO28='Eval Controles'!$C$26,"DEBIL",)))</f>
        <v>FUERTE</v>
      </c>
      <c r="AQ28" s="131" t="s">
        <v>435</v>
      </c>
      <c r="AR28" s="131">
        <v>100</v>
      </c>
      <c r="AS28" s="416"/>
      <c r="AT28" s="416"/>
      <c r="AU28" s="416"/>
      <c r="AV28" s="416"/>
      <c r="AW28" s="429"/>
      <c r="AX28" s="429"/>
      <c r="AY28" s="416"/>
      <c r="AZ28" s="432"/>
      <c r="BA28" s="291">
        <v>46008</v>
      </c>
      <c r="BB28" s="292" t="s">
        <v>593</v>
      </c>
      <c r="BC28" s="293" t="s">
        <v>350</v>
      </c>
      <c r="BD28" s="293" t="s">
        <v>9</v>
      </c>
      <c r="BE28" s="292" t="s">
        <v>594</v>
      </c>
      <c r="BF28" s="293" t="s">
        <v>9</v>
      </c>
      <c r="BG28" s="293" t="s">
        <v>350</v>
      </c>
      <c r="BH28" s="292" t="s">
        <v>595</v>
      </c>
      <c r="BI28" s="293" t="s">
        <v>9</v>
      </c>
      <c r="BJ28" s="293" t="s">
        <v>350</v>
      </c>
      <c r="BK28" s="294" t="s">
        <v>596</v>
      </c>
      <c r="BL28" s="293" t="s">
        <v>350</v>
      </c>
      <c r="BM28" s="293" t="s">
        <v>9</v>
      </c>
      <c r="BN28" s="292" t="s">
        <v>597</v>
      </c>
      <c r="BO28" s="649" t="s">
        <v>603</v>
      </c>
      <c r="BP28" s="652"/>
    </row>
    <row r="29" spans="2:68" s="39" customFormat="1" ht="99.65" customHeight="1" x14ac:dyDescent="0.35">
      <c r="B29" s="317"/>
      <c r="C29" s="419"/>
      <c r="D29" s="421"/>
      <c r="E29" s="421"/>
      <c r="F29" s="421"/>
      <c r="G29" s="410"/>
      <c r="H29" s="517"/>
      <c r="I29" s="517"/>
      <c r="J29" s="410"/>
      <c r="K29" s="424"/>
      <c r="L29" s="410"/>
      <c r="M29" s="129" t="e">
        <f>VLOOKUP(L29,'[4]Datos Validacion'!$C$6:$D$10,2,0)</f>
        <v>#N/A</v>
      </c>
      <c r="N29" s="435"/>
      <c r="O29" s="175" t="e">
        <f>VLOOKUP(N29,'[4]Datos Validacion'!$E$6:$F$15,2,0)</f>
        <v>#N/A</v>
      </c>
      <c r="P29" s="438"/>
      <c r="Q29" s="76" t="s">
        <v>604</v>
      </c>
      <c r="R29" s="132" t="s">
        <v>605</v>
      </c>
      <c r="S29" s="118" t="s">
        <v>424</v>
      </c>
      <c r="T29" s="137" t="s">
        <v>606</v>
      </c>
      <c r="U29" s="275" t="s">
        <v>426</v>
      </c>
      <c r="V29" s="274" t="s">
        <v>607</v>
      </c>
      <c r="W29" s="262" t="s">
        <v>608</v>
      </c>
      <c r="X29" s="261" t="s">
        <v>604</v>
      </c>
      <c r="Y29" s="277" t="s">
        <v>429</v>
      </c>
      <c r="Z29" s="137">
        <f>IF(Y29='Eval Controles'!$C$30,'Eval Controles'!$D$30,IF(Y29='Eval Controles'!$C$31,'Eval Controles'!$D$31))</f>
        <v>15</v>
      </c>
      <c r="AA29" s="137" t="s">
        <v>83</v>
      </c>
      <c r="AB29" s="137">
        <f>IF(AA29='Eval Controles'!$C$32,'Eval Controles'!$D$32,IF(AA29='Eval Controles'!$C$33,'Eval Controles'!$D$33))</f>
        <v>15</v>
      </c>
      <c r="AC29" s="137" t="s">
        <v>430</v>
      </c>
      <c r="AD29" s="137">
        <f>IF(AC29='Eval Controles'!$C$34,'Eval Controles'!$D$34,IF(AC29='Eval Controles'!$C$35,'Eval Controles'!$D$35))</f>
        <v>15</v>
      </c>
      <c r="AE29" s="137" t="s">
        <v>86</v>
      </c>
      <c r="AF29" s="137">
        <f>IF(AE29='Eval Controles'!$C$36,'Eval Controles'!$D$36,IF(AE29='Eval Controles'!$C$37,'Eval Controles'!$D$37,IF(AE29='Eval Controles'!$C$38,'Eval Controles'!$D$38)))</f>
        <v>15</v>
      </c>
      <c r="AG29" s="137" t="s">
        <v>431</v>
      </c>
      <c r="AH29" s="137">
        <f>IF(AG29='Eval Controles'!$C$39,'Eval Controles'!$D$39,IF(AG29='Eval Controles'!$C$40,'Eval Controles'!$D$40))</f>
        <v>15</v>
      </c>
      <c r="AI29" s="137" t="s">
        <v>432</v>
      </c>
      <c r="AJ29" s="137">
        <f>IF(AI29='Eval Controles'!$C$41,'Eval Controles'!$D$41,IF(AI29='Eval Controles'!$C$42,'Eval Controles'!$D$42))</f>
        <v>15</v>
      </c>
      <c r="AK29" s="137" t="s">
        <v>433</v>
      </c>
      <c r="AL29" s="137">
        <f>IF(AK29='Eval Controles'!$C$43,'Eval Controles'!$D$43,IF(AK29='Eval Controles'!$C$44,'Eval Controles'!$D$44,IF(AK29='Eval Controles'!$C$45,'Eval Controles'!$D$45)))</f>
        <v>10</v>
      </c>
      <c r="AM29" s="131">
        <f t="shared" si="2"/>
        <v>100</v>
      </c>
      <c r="AN29" s="131" t="str">
        <f t="shared" si="3"/>
        <v>FUERTE</v>
      </c>
      <c r="AO29" s="137" t="s">
        <v>434</v>
      </c>
      <c r="AP29" s="131" t="str">
        <f>IF(AO29='Eval Controles'!$C$24,"FUERTE",IF(AO29='Eval Controles'!$C$25,"MODERADO",IF(AO29='Eval Controles'!$C$26,"DEBIL",)))</f>
        <v>FUERTE</v>
      </c>
      <c r="AQ29" s="131" t="s">
        <v>435</v>
      </c>
      <c r="AR29" s="131">
        <v>100</v>
      </c>
      <c r="AS29" s="416"/>
      <c r="AT29" s="416"/>
      <c r="AU29" s="416"/>
      <c r="AV29" s="416"/>
      <c r="AW29" s="429"/>
      <c r="AX29" s="429"/>
      <c r="AY29" s="416"/>
      <c r="AZ29" s="432"/>
      <c r="BA29" s="291">
        <v>46008</v>
      </c>
      <c r="BB29" s="295" t="s">
        <v>609</v>
      </c>
      <c r="BC29" s="293" t="s">
        <v>350</v>
      </c>
      <c r="BD29" s="293" t="s">
        <v>9</v>
      </c>
      <c r="BE29" s="292" t="s">
        <v>610</v>
      </c>
      <c r="BF29" s="293" t="s">
        <v>9</v>
      </c>
      <c r="BG29" s="293" t="s">
        <v>350</v>
      </c>
      <c r="BH29" s="292" t="s">
        <v>595</v>
      </c>
      <c r="BI29" s="293" t="s">
        <v>9</v>
      </c>
      <c r="BJ29" s="293" t="s">
        <v>350</v>
      </c>
      <c r="BK29" s="294" t="s">
        <v>596</v>
      </c>
      <c r="BL29" s="293" t="s">
        <v>350</v>
      </c>
      <c r="BM29" s="293" t="s">
        <v>9</v>
      </c>
      <c r="BN29" s="292" t="s">
        <v>597</v>
      </c>
      <c r="BO29" s="649" t="s">
        <v>611</v>
      </c>
      <c r="BP29" s="652"/>
    </row>
    <row r="30" spans="2:68" ht="99.65" customHeight="1" x14ac:dyDescent="0.3">
      <c r="B30" s="318"/>
      <c r="C30" s="420"/>
      <c r="D30" s="414"/>
      <c r="E30" s="414"/>
      <c r="F30" s="422"/>
      <c r="G30" s="409"/>
      <c r="H30" s="476"/>
      <c r="I30" s="476"/>
      <c r="J30" s="409"/>
      <c r="K30" s="425"/>
      <c r="L30" s="409"/>
      <c r="M30" s="129" t="e">
        <f>VLOOKUP(L30,'[4]Datos Validacion'!$C$6:$D$10,2,0)</f>
        <v>#N/A</v>
      </c>
      <c r="N30" s="436"/>
      <c r="O30" s="175" t="e">
        <f>VLOOKUP(N30,'[4]Datos Validacion'!$E$6:$F$15,2,0)</f>
        <v>#N/A</v>
      </c>
      <c r="P30" s="439"/>
      <c r="Q30" s="76" t="s">
        <v>612</v>
      </c>
      <c r="R30" s="123" t="s">
        <v>613</v>
      </c>
      <c r="S30" s="118" t="s">
        <v>424</v>
      </c>
      <c r="T30" s="137" t="s">
        <v>606</v>
      </c>
      <c r="U30" s="275" t="s">
        <v>426</v>
      </c>
      <c r="V30" s="274" t="s">
        <v>427</v>
      </c>
      <c r="W30" s="262" t="s">
        <v>614</v>
      </c>
      <c r="X30" s="261" t="s">
        <v>612</v>
      </c>
      <c r="Y30" s="277" t="s">
        <v>429</v>
      </c>
      <c r="Z30" s="137">
        <f>IF(Y30='Eval Controles'!$C$30,'Eval Controles'!$D$30,IF(Y30='Eval Controles'!$C$31,'Eval Controles'!$D$31))</f>
        <v>15</v>
      </c>
      <c r="AA30" s="137" t="s">
        <v>83</v>
      </c>
      <c r="AB30" s="137">
        <f>IF(AA30='Eval Controles'!$C$32,'Eval Controles'!$D$32,IF(AA30='Eval Controles'!$C$33,'Eval Controles'!$D$33))</f>
        <v>15</v>
      </c>
      <c r="AC30" s="137" t="s">
        <v>430</v>
      </c>
      <c r="AD30" s="137">
        <f>IF(AC30='Eval Controles'!$C$34,'Eval Controles'!$D$34,IF(AC30='Eval Controles'!$C$35,'Eval Controles'!$D$35))</f>
        <v>15</v>
      </c>
      <c r="AE30" s="137" t="s">
        <v>86</v>
      </c>
      <c r="AF30" s="137">
        <f>IF(AE30='Eval Controles'!$C$36,'Eval Controles'!$D$36,IF(AE30='Eval Controles'!$C$37,'Eval Controles'!$D$37,IF(AE30='Eval Controles'!$C$38,'Eval Controles'!$D$38)))</f>
        <v>15</v>
      </c>
      <c r="AG30" s="137" t="s">
        <v>431</v>
      </c>
      <c r="AH30" s="137">
        <f>IF(AG30='Eval Controles'!$C$39,'Eval Controles'!$D$39,IF(AG30='Eval Controles'!$C$40,'Eval Controles'!$D$40))</f>
        <v>15</v>
      </c>
      <c r="AI30" s="137" t="s">
        <v>432</v>
      </c>
      <c r="AJ30" s="137">
        <f>IF(AI30='Eval Controles'!$C$41,'Eval Controles'!$D$41,IF(AI30='Eval Controles'!$C$42,'Eval Controles'!$D$42))</f>
        <v>15</v>
      </c>
      <c r="AK30" s="137" t="s">
        <v>433</v>
      </c>
      <c r="AL30" s="137">
        <f>IF(AK30='Eval Controles'!$C$43,'Eval Controles'!$D$43,IF(AK30='Eval Controles'!$C$44,'Eval Controles'!$D$44,IF(AK30='Eval Controles'!$C$45,'Eval Controles'!$D$45)))</f>
        <v>10</v>
      </c>
      <c r="AM30" s="131">
        <f t="shared" si="2"/>
        <v>100</v>
      </c>
      <c r="AN30" s="131" t="str">
        <f t="shared" si="3"/>
        <v>FUERTE</v>
      </c>
      <c r="AO30" s="137" t="s">
        <v>434</v>
      </c>
      <c r="AP30" s="131" t="str">
        <f>IF(AO30='Eval Controles'!$C$24,"FUERTE",IF(AO30='Eval Controles'!$C$25,"MODERADO",IF(AO30='Eval Controles'!$C$26,"DEBIL",)))</f>
        <v>FUERTE</v>
      </c>
      <c r="AQ30" s="131" t="s">
        <v>435</v>
      </c>
      <c r="AR30" s="131">
        <v>100</v>
      </c>
      <c r="AS30" s="417"/>
      <c r="AT30" s="417"/>
      <c r="AU30" s="417"/>
      <c r="AV30" s="417"/>
      <c r="AW30" s="430"/>
      <c r="AX30" s="430"/>
      <c r="AY30" s="417"/>
      <c r="AZ30" s="433"/>
      <c r="BA30" s="291">
        <v>46008</v>
      </c>
      <c r="BB30" s="295" t="s">
        <v>609</v>
      </c>
      <c r="BC30" s="296" t="s">
        <v>350</v>
      </c>
      <c r="BD30" s="296" t="s">
        <v>9</v>
      </c>
      <c r="BE30" s="292" t="s">
        <v>610</v>
      </c>
      <c r="BF30" s="296" t="s">
        <v>9</v>
      </c>
      <c r="BG30" s="296" t="s">
        <v>350</v>
      </c>
      <c r="BH30" s="292" t="s">
        <v>595</v>
      </c>
      <c r="BI30" s="296" t="s">
        <v>9</v>
      </c>
      <c r="BJ30" s="296" t="s">
        <v>350</v>
      </c>
      <c r="BK30" s="294" t="s">
        <v>596</v>
      </c>
      <c r="BL30" s="296" t="s">
        <v>350</v>
      </c>
      <c r="BM30" s="296" t="s">
        <v>9</v>
      </c>
      <c r="BN30" s="292" t="s">
        <v>597</v>
      </c>
      <c r="BO30" s="649" t="s">
        <v>615</v>
      </c>
      <c r="BP30" s="652"/>
    </row>
    <row r="31" spans="2:68" ht="153.5" customHeight="1" x14ac:dyDescent="0.3">
      <c r="B31" s="316" t="s">
        <v>412</v>
      </c>
      <c r="C31" s="411" t="s">
        <v>616</v>
      </c>
      <c r="D31" s="408" t="s">
        <v>617</v>
      </c>
      <c r="E31" s="408" t="s">
        <v>618</v>
      </c>
      <c r="F31" s="410" t="s">
        <v>619</v>
      </c>
      <c r="G31" s="408" t="s">
        <v>76</v>
      </c>
      <c r="H31" s="475" t="s">
        <v>620</v>
      </c>
      <c r="I31" s="251" t="s">
        <v>621</v>
      </c>
      <c r="J31" s="139" t="s">
        <v>72</v>
      </c>
      <c r="K31" s="408" t="s">
        <v>622</v>
      </c>
      <c r="L31" s="408" t="s">
        <v>154</v>
      </c>
      <c r="M31" s="129">
        <f>VLOOKUP(L31,'[4]Datos Validacion'!$C$6:$D$10,2,0)</f>
        <v>0.2</v>
      </c>
      <c r="N31" s="434" t="s">
        <v>456</v>
      </c>
      <c r="O31" s="175">
        <f>VLOOKUP(N31,'[4]Datos Validacion'!$E$6:$F$15,2,0)</f>
        <v>0.8</v>
      </c>
      <c r="P31" s="437" t="s">
        <v>81</v>
      </c>
      <c r="Q31" s="131" t="s">
        <v>623</v>
      </c>
      <c r="R31" s="132" t="s">
        <v>624</v>
      </c>
      <c r="S31" s="137" t="s">
        <v>424</v>
      </c>
      <c r="T31" s="137" t="s">
        <v>625</v>
      </c>
      <c r="U31" s="275" t="s">
        <v>426</v>
      </c>
      <c r="V31" s="262" t="s">
        <v>427</v>
      </c>
      <c r="W31" s="262" t="s">
        <v>626</v>
      </c>
      <c r="X31" s="261" t="s">
        <v>623</v>
      </c>
      <c r="Y31" s="277" t="s">
        <v>429</v>
      </c>
      <c r="Z31" s="137">
        <f>IF(Y31='Eval Controles'!$C$30,'Eval Controles'!$D$30,IF(Y31='Eval Controles'!$C$31,'Eval Controles'!$D$31))</f>
        <v>15</v>
      </c>
      <c r="AA31" s="137" t="s">
        <v>83</v>
      </c>
      <c r="AB31" s="137">
        <f>IF(AA31='Eval Controles'!$C$32,'Eval Controles'!$D$32,IF(AA31='Eval Controles'!$C$33,'Eval Controles'!$D$33))</f>
        <v>15</v>
      </c>
      <c r="AC31" s="137" t="s">
        <v>430</v>
      </c>
      <c r="AD31" s="137">
        <f>IF(AC31='Eval Controles'!$C$34,'Eval Controles'!$D$34,IF(AC31='Eval Controles'!$C$35,'Eval Controles'!$D$35))</f>
        <v>15</v>
      </c>
      <c r="AE31" s="137" t="s">
        <v>86</v>
      </c>
      <c r="AF31" s="137">
        <f>IF(AE31='Eval Controles'!$C$36,'Eval Controles'!$D$36,IF(AE31='Eval Controles'!$C$37,'Eval Controles'!$D$37,IF(AE31='Eval Controles'!$C$38,'Eval Controles'!$D$38)))</f>
        <v>15</v>
      </c>
      <c r="AG31" s="137" t="s">
        <v>431</v>
      </c>
      <c r="AH31" s="137">
        <f>IF(AG31='Eval Controles'!$C$39,'Eval Controles'!$D$39,IF(AG31='Eval Controles'!$C$40,'Eval Controles'!$D$40))</f>
        <v>15</v>
      </c>
      <c r="AI31" s="137" t="s">
        <v>432</v>
      </c>
      <c r="AJ31" s="137">
        <f>IF(AI31='Eval Controles'!$C$41,'Eval Controles'!$D$41,IF(AI31='Eval Controles'!$C$42,'Eval Controles'!$D$42))</f>
        <v>15</v>
      </c>
      <c r="AK31" s="137" t="s">
        <v>433</v>
      </c>
      <c r="AL31" s="137">
        <f>IF(AK31='Eval Controles'!$C$43,'Eval Controles'!$D$43,IF(AK31='Eval Controles'!$C$44,'Eval Controles'!$D$44,IF(AK31='Eval Controles'!$C$45,'Eval Controles'!$D$45)))</f>
        <v>10</v>
      </c>
      <c r="AM31" s="131">
        <f>SUM(Z31,AB31,AD31,AF31,AH31,AJ31,AL31)</f>
        <v>100</v>
      </c>
      <c r="AN31" s="131" t="str">
        <f>IF(AM31&gt;=96,"FUERTE",IF(AM31&gt;=86,"MODERADO","DEBIL"))</f>
        <v>FUERTE</v>
      </c>
      <c r="AO31" s="137" t="s">
        <v>434</v>
      </c>
      <c r="AP31" s="131" t="str">
        <f>IF(AO31='Eval Controles'!$C$24,"FUERTE",IF(AO31='Eval Controles'!$C$25,"MODERADO",IF(AO31='Eval Controles'!$C$26,"DEBIL",)))</f>
        <v>FUERTE</v>
      </c>
      <c r="AQ31" s="172" t="s">
        <v>435</v>
      </c>
      <c r="AR31" s="131">
        <v>100</v>
      </c>
      <c r="AS31" s="426">
        <f>AVERAGE(AR31:AR32)</f>
        <v>100</v>
      </c>
      <c r="AT31" s="415" t="s">
        <v>435</v>
      </c>
      <c r="AU31" s="426" t="s">
        <v>436</v>
      </c>
      <c r="AV31" s="426" t="s">
        <v>627</v>
      </c>
      <c r="AW31" s="428" t="s">
        <v>154</v>
      </c>
      <c r="AX31" s="428" t="s">
        <v>321</v>
      </c>
      <c r="AY31" s="415" t="s">
        <v>321</v>
      </c>
      <c r="AZ31" s="408" t="s">
        <v>94</v>
      </c>
      <c r="BA31" s="525" t="s">
        <v>96</v>
      </c>
      <c r="BB31" s="526" t="s">
        <v>628</v>
      </c>
      <c r="BC31" s="520" t="s">
        <v>350</v>
      </c>
      <c r="BD31" s="526" t="s">
        <v>9</v>
      </c>
      <c r="BE31" s="526" t="s">
        <v>939</v>
      </c>
      <c r="BF31" s="526" t="s">
        <v>9</v>
      </c>
      <c r="BG31" s="520" t="s">
        <v>350</v>
      </c>
      <c r="BH31" s="526" t="s">
        <v>629</v>
      </c>
      <c r="BI31" s="526" t="s">
        <v>9</v>
      </c>
      <c r="BJ31" s="520" t="s">
        <v>350</v>
      </c>
      <c r="BK31" s="526" t="s">
        <v>630</v>
      </c>
      <c r="BL31" s="520" t="s">
        <v>350</v>
      </c>
      <c r="BM31" s="526" t="s">
        <v>9</v>
      </c>
      <c r="BN31" s="526" t="s">
        <v>631</v>
      </c>
      <c r="BO31" s="650" t="s">
        <v>632</v>
      </c>
      <c r="BP31" s="652" t="s">
        <v>633</v>
      </c>
    </row>
    <row r="32" spans="2:68" s="39" customFormat="1" ht="145" customHeight="1" x14ac:dyDescent="0.35">
      <c r="B32" s="318"/>
      <c r="C32" s="412"/>
      <c r="D32" s="409"/>
      <c r="E32" s="409"/>
      <c r="F32" s="409"/>
      <c r="G32" s="409"/>
      <c r="H32" s="476"/>
      <c r="I32" s="251" t="s">
        <v>634</v>
      </c>
      <c r="J32" s="139" t="s">
        <v>635</v>
      </c>
      <c r="K32" s="409"/>
      <c r="L32" s="409"/>
      <c r="M32" s="129" t="e">
        <f>VLOOKUP(L32,'[4]Datos Validacion'!$C$6:$D$10,2,0)</f>
        <v>#N/A</v>
      </c>
      <c r="N32" s="436"/>
      <c r="O32" s="175" t="e">
        <f>VLOOKUP(N32,'[4]Datos Validacion'!$E$6:$F$15,2,0)</f>
        <v>#N/A</v>
      </c>
      <c r="P32" s="439"/>
      <c r="Q32" s="131" t="s">
        <v>636</v>
      </c>
      <c r="R32" s="123" t="s">
        <v>637</v>
      </c>
      <c r="S32" s="137" t="s">
        <v>424</v>
      </c>
      <c r="T32" s="137" t="s">
        <v>638</v>
      </c>
      <c r="U32" s="275" t="s">
        <v>426</v>
      </c>
      <c r="V32" s="262" t="s">
        <v>427</v>
      </c>
      <c r="W32" s="262" t="s">
        <v>639</v>
      </c>
      <c r="X32" s="261" t="s">
        <v>636</v>
      </c>
      <c r="Y32" s="277" t="s">
        <v>429</v>
      </c>
      <c r="Z32" s="137">
        <f>IF(Y32='Eval Controles'!$C$30,'Eval Controles'!$D$30,IF(Y32='Eval Controles'!$C$31,'Eval Controles'!$D$31))</f>
        <v>15</v>
      </c>
      <c r="AA32" s="137" t="s">
        <v>83</v>
      </c>
      <c r="AB32" s="137">
        <f>IF(AA32='Eval Controles'!$C$32,'Eval Controles'!$D$32,IF(AA32='Eval Controles'!$C$33,'Eval Controles'!$D$33))</f>
        <v>15</v>
      </c>
      <c r="AC32" s="137" t="s">
        <v>430</v>
      </c>
      <c r="AD32" s="137">
        <f>IF(AC32='Eval Controles'!$C$34,'Eval Controles'!$D$34,IF(AC32='Eval Controles'!$C$35,'Eval Controles'!$D$35))</f>
        <v>15</v>
      </c>
      <c r="AE32" s="137" t="s">
        <v>86</v>
      </c>
      <c r="AF32" s="137">
        <f>IF(AE32='Eval Controles'!$C$36,'Eval Controles'!$D$36,IF(AE32='Eval Controles'!$C$37,'Eval Controles'!$D$37,IF(AE32='Eval Controles'!$C$38,'Eval Controles'!$D$38)))</f>
        <v>15</v>
      </c>
      <c r="AG32" s="137" t="s">
        <v>431</v>
      </c>
      <c r="AH32" s="137">
        <f>IF(AG32='Eval Controles'!$C$39,'Eval Controles'!$D$39,IF(AG32='Eval Controles'!$C$40,'Eval Controles'!$D$40))</f>
        <v>15</v>
      </c>
      <c r="AI32" s="137" t="s">
        <v>432</v>
      </c>
      <c r="AJ32" s="137">
        <f>IF(AI32='Eval Controles'!$C$41,'Eval Controles'!$D$41,IF(AI32='Eval Controles'!$C$42,'Eval Controles'!$D$42))</f>
        <v>15</v>
      </c>
      <c r="AK32" s="137" t="s">
        <v>433</v>
      </c>
      <c r="AL32" s="137">
        <f>IF(AK32='Eval Controles'!$C$43,'Eval Controles'!$D$43,IF(AK32='Eval Controles'!$C$44,'Eval Controles'!$D$44,IF(AK32='Eval Controles'!$C$45,'Eval Controles'!$D$45)))</f>
        <v>10</v>
      </c>
      <c r="AM32" s="131">
        <f>SUM(Z32,AB32,AD32,AF32,AH32,AJ32,AL32)</f>
        <v>100</v>
      </c>
      <c r="AN32" s="131" t="str">
        <f>IF(AM32&gt;=96,"FUERTE",IF(AM32&gt;=86,"MODERADO","DEBIL"))</f>
        <v>FUERTE</v>
      </c>
      <c r="AO32" s="137" t="s">
        <v>434</v>
      </c>
      <c r="AP32" s="131" t="str">
        <f>IF(AO32='Eval Controles'!$C$24,"FUERTE",IF(AO32='Eval Controles'!$C$25,"MODERADO",IF(AO32='Eval Controles'!$C$26,"DEBIL",)))</f>
        <v>FUERTE</v>
      </c>
      <c r="AQ32" s="76" t="s">
        <v>435</v>
      </c>
      <c r="AR32" s="131">
        <v>100</v>
      </c>
      <c r="AS32" s="427"/>
      <c r="AT32" s="417"/>
      <c r="AU32" s="427"/>
      <c r="AV32" s="427"/>
      <c r="AW32" s="430"/>
      <c r="AX32" s="430"/>
      <c r="AY32" s="417"/>
      <c r="AZ32" s="409"/>
      <c r="BA32" s="524"/>
      <c r="BB32" s="310"/>
      <c r="BC32" s="312"/>
      <c r="BD32" s="310"/>
      <c r="BE32" s="310"/>
      <c r="BF32" s="310"/>
      <c r="BG32" s="312"/>
      <c r="BH32" s="310"/>
      <c r="BI32" s="310"/>
      <c r="BJ32" s="312"/>
      <c r="BK32" s="310"/>
      <c r="BL32" s="312"/>
      <c r="BM32" s="310"/>
      <c r="BN32" s="310"/>
      <c r="BO32" s="651"/>
      <c r="BP32" s="652"/>
    </row>
    <row r="33" spans="2:68" s="39" customFormat="1" ht="58.5" hidden="1" customHeight="1" x14ac:dyDescent="0.35">
      <c r="B33" s="182"/>
      <c r="C33" s="136"/>
      <c r="D33" s="136"/>
      <c r="E33" s="136"/>
      <c r="F33" s="136"/>
      <c r="G33" s="139"/>
      <c r="H33" s="135"/>
      <c r="I33" s="132"/>
      <c r="J33" s="139"/>
      <c r="K33" s="122"/>
      <c r="L33" s="133"/>
      <c r="M33" s="129" t="e">
        <f>VLOOKUP(L33,'[4]Datos Validacion'!$C$6:$D$10,2,0)</f>
        <v>#N/A</v>
      </c>
      <c r="N33" s="134"/>
      <c r="O33" s="175" t="e">
        <f>VLOOKUP(N33,'[4]Datos Validacion'!$E$6:$F$15,2,0)</f>
        <v>#N/A</v>
      </c>
      <c r="P33" s="202"/>
      <c r="Q33" s="130"/>
      <c r="R33" s="123"/>
      <c r="S33" s="137"/>
      <c r="T33" s="137"/>
      <c r="U33" s="137"/>
      <c r="V33" s="137"/>
      <c r="W33" s="137"/>
      <c r="X33" s="137"/>
      <c r="Y33" s="137"/>
      <c r="Z33" s="137" t="b">
        <f>IF(Y33='Eval Controles'!$C$30,'Eval Controles'!$D$30,IF(Y33='Eval Controles'!$C$31,'Eval Controles'!$D$31))</f>
        <v>0</v>
      </c>
      <c r="AA33" s="137"/>
      <c r="AB33" s="137" t="b">
        <f>IF(AA33='Eval Controles'!$C$32,'Eval Controles'!$D$32,IF(AA33='Eval Controles'!$C$33,'Eval Controles'!$D$33))</f>
        <v>0</v>
      </c>
      <c r="AC33" s="137"/>
      <c r="AD33" s="137" t="b">
        <f>IF(AC33='Eval Controles'!$C$34,'Eval Controles'!$D$34,IF(AC33='Eval Controles'!$C$35,'Eval Controles'!$D$35))</f>
        <v>0</v>
      </c>
      <c r="AE33" s="137"/>
      <c r="AF33" s="137" t="b">
        <f>IF(AE33='Eval Controles'!$C$36,'Eval Controles'!$D$36,IF(AE33='Eval Controles'!$C$37,'Eval Controles'!$D$37,IF(AE33='Eval Controles'!$C$38,'Eval Controles'!$D$38)))</f>
        <v>0</v>
      </c>
      <c r="AG33" s="137"/>
      <c r="AH33" s="137" t="b">
        <f>IF(AG33='Eval Controles'!$C$39,'Eval Controles'!$D$39,IF(AG33='Eval Controles'!$C$40,'Eval Controles'!$D$40))</f>
        <v>0</v>
      </c>
      <c r="AI33" s="137"/>
      <c r="AJ33" s="137" t="b">
        <f>IF(AI33='Eval Controles'!$C$41,'Eval Controles'!$D$41,IF(AI33='Eval Controles'!$C$42,'Eval Controles'!$D$42))</f>
        <v>0</v>
      </c>
      <c r="AK33" s="137"/>
      <c r="AL33" s="137" t="b">
        <f>IF(AK33='Eval Controles'!$C$43,'Eval Controles'!$D$43,IF(AK33='Eval Controles'!$C$44,'Eval Controles'!$D$44,IF(AK33='Eval Controles'!$C$45,'Eval Controles'!$D$45)))</f>
        <v>0</v>
      </c>
      <c r="AM33" s="131"/>
      <c r="AN33" s="131"/>
      <c r="AO33" s="137"/>
      <c r="AP33" s="131"/>
      <c r="AQ33" s="76"/>
      <c r="AR33" s="118"/>
      <c r="AS33" s="118"/>
      <c r="AT33" s="76"/>
      <c r="AU33" s="118"/>
      <c r="AV33" s="118"/>
      <c r="AW33" s="43"/>
      <c r="AX33" s="43"/>
      <c r="AY33" s="255"/>
      <c r="AZ33" s="178"/>
      <c r="BA33" s="257"/>
      <c r="BB33" s="34"/>
      <c r="BC33" s="34"/>
      <c r="BD33" s="34"/>
      <c r="BE33" s="31"/>
      <c r="BF33" s="34"/>
      <c r="BG33" s="34"/>
      <c r="BH33" s="31"/>
      <c r="BI33" s="34"/>
      <c r="BJ33" s="34"/>
      <c r="BK33" s="31"/>
      <c r="BL33" s="34"/>
      <c r="BM33" s="34"/>
      <c r="BN33" s="31"/>
      <c r="BO33" s="31"/>
      <c r="BP33" s="31"/>
    </row>
    <row r="34" spans="2:68" s="120" customFormat="1" ht="58.5" hidden="1" customHeight="1" x14ac:dyDescent="0.3">
      <c r="B34" s="182"/>
      <c r="C34" s="118"/>
      <c r="D34" s="118"/>
      <c r="E34" s="118"/>
      <c r="F34" s="118"/>
      <c r="G34" s="139"/>
      <c r="H34" s="119"/>
      <c r="I34" s="123"/>
      <c r="J34" s="139"/>
      <c r="K34" s="122"/>
      <c r="L34" s="35"/>
      <c r="M34" s="129" t="e">
        <f>VLOOKUP(L34,'[4]Datos Validacion'!$C$6:$D$10,2,0)</f>
        <v>#N/A</v>
      </c>
      <c r="N34" s="60"/>
      <c r="O34" s="175" t="e">
        <f>VLOOKUP(N34,'[4]Datos Validacion'!$E$6:$F$15,2,0)</f>
        <v>#N/A</v>
      </c>
      <c r="P34" s="202"/>
      <c r="Q34" s="76"/>
      <c r="R34" s="123"/>
      <c r="S34" s="118"/>
      <c r="T34" s="118"/>
      <c r="U34" s="118"/>
      <c r="V34" s="118"/>
      <c r="W34" s="118"/>
      <c r="X34" s="137"/>
      <c r="Y34" s="137"/>
      <c r="Z34" s="137" t="b">
        <f>IF(Y34='Eval Controles'!$C$30,'Eval Controles'!$D$30,IF(Y34='Eval Controles'!$C$31,'Eval Controles'!$D$31))</f>
        <v>0</v>
      </c>
      <c r="AA34" s="137"/>
      <c r="AB34" s="137" t="b">
        <f>IF(AA34='Eval Controles'!$C$32,'Eval Controles'!$D$32,IF(AA34='Eval Controles'!$C$33,'Eval Controles'!$D$33))</f>
        <v>0</v>
      </c>
      <c r="AC34" s="137"/>
      <c r="AD34" s="137" t="b">
        <f>IF(AC34='Eval Controles'!$C$34,'Eval Controles'!$D$34,IF(AC34='Eval Controles'!$C$35,'Eval Controles'!$D$35))</f>
        <v>0</v>
      </c>
      <c r="AE34" s="137"/>
      <c r="AF34" s="137" t="b">
        <f>IF(AE34='Eval Controles'!$C$36,'Eval Controles'!$D$36,IF(AE34='Eval Controles'!$C$37,'Eval Controles'!$D$37,IF(AE34='Eval Controles'!$C$38,'Eval Controles'!$D$38)))</f>
        <v>0</v>
      </c>
      <c r="AG34" s="137"/>
      <c r="AH34" s="137" t="b">
        <f>IF(AG34='Eval Controles'!$C$39,'Eval Controles'!$D$39,IF(AG34='Eval Controles'!$C$40,'Eval Controles'!$D$40))</f>
        <v>0</v>
      </c>
      <c r="AI34" s="137"/>
      <c r="AJ34" s="137" t="b">
        <f>IF(AI34='Eval Controles'!$C$41,'Eval Controles'!$D$41,IF(AI34='Eval Controles'!$C$42,'Eval Controles'!$D$42))</f>
        <v>0</v>
      </c>
      <c r="AK34" s="137"/>
      <c r="AL34" s="137" t="b">
        <f>IF(AK34='Eval Controles'!$C$43,'Eval Controles'!$D$43,IF(AK34='Eval Controles'!$C$44,'Eval Controles'!$D$44,IF(AK34='Eval Controles'!$C$45,'Eval Controles'!$D$45)))</f>
        <v>0</v>
      </c>
      <c r="AM34" s="131">
        <f t="shared" ref="AM34:AM44" si="4">SUM(Z34,AB34,AD34,AF34,AH34,AJ34,AL34)</f>
        <v>0</v>
      </c>
      <c r="AN34" s="131" t="str">
        <f t="shared" ref="AN34:AN44" si="5">IF(AM34&gt;=96,"FUERTE",IF(AM34&gt;=86,"MODERADO","DEBIL"))</f>
        <v>DEBIL</v>
      </c>
      <c r="AO34" s="137"/>
      <c r="AP34" s="131">
        <f>IF(AO34='Eval Controles'!$C$24,"FUERTE",IF(AO34='Eval Controles'!$C$25,"MODERADO",IF(AO34='Eval Controles'!$C$26,"DEBIL",)))</f>
        <v>0</v>
      </c>
      <c r="AQ34" s="76"/>
      <c r="AR34" s="118"/>
      <c r="AS34" s="118"/>
      <c r="AT34" s="126"/>
      <c r="AU34" s="118"/>
      <c r="AV34" s="118"/>
      <c r="AW34" s="127"/>
      <c r="AX34" s="127"/>
      <c r="AY34" s="255"/>
      <c r="AZ34" s="178"/>
      <c r="BA34" s="258"/>
      <c r="BB34" s="637"/>
      <c r="BC34" s="637"/>
      <c r="BD34" s="637"/>
      <c r="BE34" s="124"/>
      <c r="BF34" s="637"/>
      <c r="BG34" s="637"/>
      <c r="BH34" s="124"/>
      <c r="BI34" s="637"/>
      <c r="BJ34" s="637"/>
      <c r="BK34" s="124"/>
      <c r="BL34" s="637"/>
      <c r="BM34" s="637"/>
      <c r="BN34" s="124"/>
      <c r="BO34" s="639"/>
      <c r="BP34" s="124"/>
    </row>
    <row r="35" spans="2:68" s="120" customFormat="1" ht="58.5" hidden="1" customHeight="1" x14ac:dyDescent="0.3">
      <c r="B35" s="182"/>
      <c r="C35" s="118"/>
      <c r="D35" s="118"/>
      <c r="E35" s="118"/>
      <c r="F35" s="118"/>
      <c r="G35" s="139"/>
      <c r="H35" s="119"/>
      <c r="I35" s="123"/>
      <c r="J35" s="139"/>
      <c r="K35" s="122"/>
      <c r="L35" s="35"/>
      <c r="M35" s="129" t="e">
        <f>VLOOKUP(L35,'[4]Datos Validacion'!$C$6:$D$10,2,0)</f>
        <v>#N/A</v>
      </c>
      <c r="N35" s="60"/>
      <c r="O35" s="175" t="e">
        <f>VLOOKUP(N35,'[4]Datos Validacion'!$E$6:$F$15,2,0)</f>
        <v>#N/A</v>
      </c>
      <c r="P35" s="202"/>
      <c r="Q35" s="76"/>
      <c r="R35" s="123"/>
      <c r="S35" s="118"/>
      <c r="T35" s="118"/>
      <c r="U35" s="118"/>
      <c r="V35" s="118"/>
      <c r="W35" s="118"/>
      <c r="X35" s="137"/>
      <c r="Y35" s="137"/>
      <c r="Z35" s="137" t="b">
        <f>IF(Y35='Eval Controles'!$C$30,'Eval Controles'!$D$30,IF(Y35='Eval Controles'!$C$31,'Eval Controles'!$D$31))</f>
        <v>0</v>
      </c>
      <c r="AA35" s="137"/>
      <c r="AB35" s="137" t="b">
        <f>IF(AA35='Eval Controles'!$C$32,'Eval Controles'!$D$32,IF(AA35='Eval Controles'!$C$33,'Eval Controles'!$D$33))</f>
        <v>0</v>
      </c>
      <c r="AC35" s="137"/>
      <c r="AD35" s="137" t="b">
        <f>IF(AC35='Eval Controles'!$C$34,'Eval Controles'!$D$34,IF(AC35='Eval Controles'!$C$35,'Eval Controles'!$D$35))</f>
        <v>0</v>
      </c>
      <c r="AE35" s="137"/>
      <c r="AF35" s="137" t="b">
        <f>IF(AE35='Eval Controles'!$C$36,'Eval Controles'!$D$36,IF(AE35='Eval Controles'!$C$37,'Eval Controles'!$D$37,IF(AE35='Eval Controles'!$C$38,'Eval Controles'!$D$38)))</f>
        <v>0</v>
      </c>
      <c r="AG35" s="137"/>
      <c r="AH35" s="137" t="b">
        <f>IF(AG35='Eval Controles'!$C$39,'Eval Controles'!$D$39,IF(AG35='Eval Controles'!$C$40,'Eval Controles'!$D$40))</f>
        <v>0</v>
      </c>
      <c r="AI35" s="137"/>
      <c r="AJ35" s="137" t="b">
        <f>IF(AI35='Eval Controles'!$C$41,'Eval Controles'!$D$41,IF(AI35='Eval Controles'!$C$42,'Eval Controles'!$D$42))</f>
        <v>0</v>
      </c>
      <c r="AK35" s="137"/>
      <c r="AL35" s="137" t="b">
        <f>IF(AK35='Eval Controles'!$C$43,'Eval Controles'!$D$43,IF(AK35='Eval Controles'!$C$44,'Eval Controles'!$D$44,IF(AK35='Eval Controles'!$C$45,'Eval Controles'!$D$45)))</f>
        <v>0</v>
      </c>
      <c r="AM35" s="131">
        <f t="shared" si="4"/>
        <v>0</v>
      </c>
      <c r="AN35" s="131" t="str">
        <f t="shared" si="5"/>
        <v>DEBIL</v>
      </c>
      <c r="AO35" s="137"/>
      <c r="AP35" s="131">
        <f>IF(AO35='Eval Controles'!$C$24,"FUERTE",IF(AO35='Eval Controles'!$C$25,"MODERADO",IF(AO35='Eval Controles'!$C$26,"DEBIL",)))</f>
        <v>0</v>
      </c>
      <c r="AQ35" s="76"/>
      <c r="AR35" s="118"/>
      <c r="AS35" s="118"/>
      <c r="AT35" s="126"/>
      <c r="AU35" s="118"/>
      <c r="AV35" s="118"/>
      <c r="AW35" s="127"/>
      <c r="AX35" s="127"/>
      <c r="AY35" s="255"/>
      <c r="AZ35" s="178"/>
      <c r="BA35" s="258"/>
      <c r="BB35" s="637"/>
      <c r="BC35" s="637"/>
      <c r="BD35" s="637"/>
      <c r="BE35" s="124"/>
      <c r="BF35" s="637"/>
      <c r="BG35" s="637"/>
      <c r="BH35" s="124"/>
      <c r="BI35" s="637"/>
      <c r="BJ35" s="637"/>
      <c r="BK35" s="124"/>
      <c r="BL35" s="637"/>
      <c r="BM35" s="637"/>
      <c r="BN35" s="124"/>
      <c r="BO35" s="639"/>
      <c r="BP35" s="124"/>
    </row>
    <row r="36" spans="2:68" s="120" customFormat="1" ht="58.5" hidden="1" customHeight="1" x14ac:dyDescent="0.3">
      <c r="B36" s="182"/>
      <c r="C36" s="118"/>
      <c r="D36" s="118"/>
      <c r="E36" s="118"/>
      <c r="F36" s="118"/>
      <c r="G36" s="139"/>
      <c r="H36" s="119"/>
      <c r="I36" s="123"/>
      <c r="J36" s="139"/>
      <c r="K36" s="122"/>
      <c r="L36" s="35"/>
      <c r="M36" s="129" t="e">
        <f>VLOOKUP(L36,'[4]Datos Validacion'!$C$6:$D$10,2,0)</f>
        <v>#N/A</v>
      </c>
      <c r="N36" s="60"/>
      <c r="O36" s="175" t="e">
        <f>VLOOKUP(N36,'[4]Datos Validacion'!$E$6:$F$15,2,0)</f>
        <v>#N/A</v>
      </c>
      <c r="P36" s="202"/>
      <c r="Q36" s="76"/>
      <c r="R36" s="123"/>
      <c r="S36" s="118"/>
      <c r="T36" s="118"/>
      <c r="U36" s="118"/>
      <c r="V36" s="118"/>
      <c r="W36" s="118"/>
      <c r="X36" s="137"/>
      <c r="Y36" s="137"/>
      <c r="Z36" s="137" t="b">
        <f>IF(Y36='Eval Controles'!$C$30,'Eval Controles'!$D$30,IF(Y36='Eval Controles'!$C$31,'Eval Controles'!$D$31))</f>
        <v>0</v>
      </c>
      <c r="AA36" s="137"/>
      <c r="AB36" s="137" t="b">
        <f>IF(AA36='Eval Controles'!$C$32,'Eval Controles'!$D$32,IF(AA36='Eval Controles'!$C$33,'Eval Controles'!$D$33))</f>
        <v>0</v>
      </c>
      <c r="AC36" s="137"/>
      <c r="AD36" s="137" t="b">
        <f>IF(AC36='Eval Controles'!$C$34,'Eval Controles'!$D$34,IF(AC36='Eval Controles'!$C$35,'Eval Controles'!$D$35))</f>
        <v>0</v>
      </c>
      <c r="AE36" s="137"/>
      <c r="AF36" s="137" t="b">
        <f>IF(AE36='Eval Controles'!$C$36,'Eval Controles'!$D$36,IF(AE36='Eval Controles'!$C$37,'Eval Controles'!$D$37,IF(AE36='Eval Controles'!$C$38,'Eval Controles'!$D$38)))</f>
        <v>0</v>
      </c>
      <c r="AG36" s="137"/>
      <c r="AH36" s="137" t="b">
        <f>IF(AG36='Eval Controles'!$C$39,'Eval Controles'!$D$39,IF(AG36='Eval Controles'!$C$40,'Eval Controles'!$D$40))</f>
        <v>0</v>
      </c>
      <c r="AI36" s="137"/>
      <c r="AJ36" s="137" t="b">
        <f>IF(AI36='Eval Controles'!$C$41,'Eval Controles'!$D$41,IF(AI36='Eval Controles'!$C$42,'Eval Controles'!$D$42))</f>
        <v>0</v>
      </c>
      <c r="AK36" s="137"/>
      <c r="AL36" s="137" t="b">
        <f>IF(AK36='Eval Controles'!$C$43,'Eval Controles'!$D$43,IF(AK36='Eval Controles'!$C$44,'Eval Controles'!$D$44,IF(AK36='Eval Controles'!$C$45,'Eval Controles'!$D$45)))</f>
        <v>0</v>
      </c>
      <c r="AM36" s="131">
        <f t="shared" si="4"/>
        <v>0</v>
      </c>
      <c r="AN36" s="131" t="str">
        <f t="shared" si="5"/>
        <v>DEBIL</v>
      </c>
      <c r="AO36" s="137"/>
      <c r="AP36" s="131">
        <f>IF(AO36='Eval Controles'!$C$24,"FUERTE",IF(AO36='Eval Controles'!$C$25,"MODERADO",IF(AO36='Eval Controles'!$C$26,"DEBIL",)))</f>
        <v>0</v>
      </c>
      <c r="AQ36" s="76"/>
      <c r="AR36" s="118"/>
      <c r="AS36" s="118"/>
      <c r="AT36" s="126"/>
      <c r="AU36" s="118"/>
      <c r="AV36" s="118"/>
      <c r="AW36" s="127"/>
      <c r="AX36" s="127"/>
      <c r="AY36" s="255"/>
      <c r="AZ36" s="178"/>
      <c r="BA36" s="258"/>
      <c r="BB36" s="637"/>
      <c r="BC36" s="637"/>
      <c r="BD36" s="637"/>
      <c r="BE36" s="124"/>
      <c r="BF36" s="637"/>
      <c r="BG36" s="637"/>
      <c r="BH36" s="124"/>
      <c r="BI36" s="637"/>
      <c r="BJ36" s="637"/>
      <c r="BK36" s="124"/>
      <c r="BL36" s="637"/>
      <c r="BM36" s="637"/>
      <c r="BN36" s="124"/>
      <c r="BO36" s="639"/>
      <c r="BP36" s="124"/>
    </row>
    <row r="37" spans="2:68" s="120" customFormat="1" ht="58.5" hidden="1" customHeight="1" x14ac:dyDescent="0.3">
      <c r="B37" s="182"/>
      <c r="C37" s="33"/>
      <c r="D37" s="32"/>
      <c r="E37" s="32"/>
      <c r="F37" s="32"/>
      <c r="G37" s="139"/>
      <c r="H37" s="32"/>
      <c r="I37" s="32"/>
      <c r="J37" s="139"/>
      <c r="K37" s="33"/>
      <c r="L37" s="35"/>
      <c r="M37" s="129" t="e">
        <f>VLOOKUP(L37,'[4]Datos Validacion'!$C$6:$D$10,2,0)</f>
        <v>#N/A</v>
      </c>
      <c r="N37" s="60"/>
      <c r="O37" s="175" t="e">
        <f>VLOOKUP(N37,'[4]Datos Validacion'!$E$6:$F$15,2,0)</f>
        <v>#N/A</v>
      </c>
      <c r="P37" s="202"/>
      <c r="Q37" s="76"/>
      <c r="R37" s="76"/>
      <c r="S37" s="76"/>
      <c r="T37" s="76"/>
      <c r="U37" s="76"/>
      <c r="V37" s="76"/>
      <c r="W37" s="76"/>
      <c r="X37" s="131"/>
      <c r="Y37" s="137"/>
      <c r="Z37" s="137" t="b">
        <f>IF(Y37='Eval Controles'!$C$30,'Eval Controles'!$D$30,IF(Y37='Eval Controles'!$C$31,'Eval Controles'!$D$31))</f>
        <v>0</v>
      </c>
      <c r="AA37" s="137"/>
      <c r="AB37" s="137" t="b">
        <f>IF(AA37='Eval Controles'!$C$32,'Eval Controles'!$D$32,IF(AA37='Eval Controles'!$C$33,'Eval Controles'!$D$33))</f>
        <v>0</v>
      </c>
      <c r="AC37" s="137"/>
      <c r="AD37" s="137" t="b">
        <f>IF(AC37='Eval Controles'!$C$34,'Eval Controles'!$D$34,IF(AC37='Eval Controles'!$C$35,'Eval Controles'!$D$35))</f>
        <v>0</v>
      </c>
      <c r="AE37" s="137"/>
      <c r="AF37" s="137" t="b">
        <f>IF(AE37='Eval Controles'!$C$36,'Eval Controles'!$D$36,IF(AE37='Eval Controles'!$C$37,'Eval Controles'!$D$37,IF(AE37='Eval Controles'!$C$38,'Eval Controles'!$D$38)))</f>
        <v>0</v>
      </c>
      <c r="AG37" s="137"/>
      <c r="AH37" s="137" t="b">
        <f>IF(AG37='Eval Controles'!$C$39,'Eval Controles'!$D$39,IF(AG37='Eval Controles'!$C$40,'Eval Controles'!$D$40))</f>
        <v>0</v>
      </c>
      <c r="AI37" s="137"/>
      <c r="AJ37" s="137" t="b">
        <f>IF(AI37='Eval Controles'!$C$41,'Eval Controles'!$D$41,IF(AI37='Eval Controles'!$C$42,'Eval Controles'!$D$42))</f>
        <v>0</v>
      </c>
      <c r="AK37" s="137"/>
      <c r="AL37" s="137" t="b">
        <f>IF(AK37='Eval Controles'!$C$43,'Eval Controles'!$D$43,IF(AK37='Eval Controles'!$C$44,'Eval Controles'!$D$44,IF(AK37='Eval Controles'!$C$45,'Eval Controles'!$D$45)))</f>
        <v>0</v>
      </c>
      <c r="AM37" s="131">
        <f t="shared" si="4"/>
        <v>0</v>
      </c>
      <c r="AN37" s="131" t="str">
        <f t="shared" si="5"/>
        <v>DEBIL</v>
      </c>
      <c r="AO37" s="131"/>
      <c r="AP37" s="131">
        <f>IF(AO37='Eval Controles'!$C$24,"FUERTE",IF(AO37='Eval Controles'!$C$25,"MODERADO",IF(AO37='Eval Controles'!$C$26,"DEBIL",)))</f>
        <v>0</v>
      </c>
      <c r="AQ37" s="131"/>
      <c r="AR37" s="131"/>
      <c r="AS37" s="131"/>
      <c r="AT37" s="131"/>
      <c r="AU37" s="131"/>
      <c r="AV37" s="131"/>
      <c r="AW37" s="127"/>
      <c r="AX37" s="127"/>
      <c r="AY37" s="255"/>
      <c r="AZ37" s="178"/>
      <c r="BA37" s="258"/>
      <c r="BB37" s="637"/>
      <c r="BC37" s="637"/>
      <c r="BD37" s="637"/>
      <c r="BE37" s="124"/>
      <c r="BF37" s="637"/>
      <c r="BG37" s="637"/>
      <c r="BH37" s="124"/>
      <c r="BI37" s="637"/>
      <c r="BJ37" s="637"/>
      <c r="BK37" s="124"/>
      <c r="BL37" s="637"/>
      <c r="BM37" s="637"/>
      <c r="BN37" s="124"/>
      <c r="BO37" s="639"/>
      <c r="BP37" s="124"/>
    </row>
    <row r="38" spans="2:68" s="120" customFormat="1" ht="58.5" hidden="1" customHeight="1" x14ac:dyDescent="0.3">
      <c r="B38" s="182"/>
      <c r="C38" s="118"/>
      <c r="D38" s="118"/>
      <c r="E38" s="35"/>
      <c r="F38" s="35"/>
      <c r="G38" s="139"/>
      <c r="H38" s="35"/>
      <c r="I38" s="35"/>
      <c r="J38" s="139"/>
      <c r="K38" s="118"/>
      <c r="L38" s="35"/>
      <c r="M38" s="129" t="e">
        <f>VLOOKUP(L38,'[4]Datos Validacion'!$C$6:$D$10,2,0)</f>
        <v>#N/A</v>
      </c>
      <c r="N38" s="60"/>
      <c r="O38" s="175" t="e">
        <f>VLOOKUP(N38,'[4]Datos Validacion'!$E$6:$F$15,2,0)</f>
        <v>#N/A</v>
      </c>
      <c r="P38" s="202"/>
      <c r="Q38" s="76"/>
      <c r="R38" s="76"/>
      <c r="S38" s="76"/>
      <c r="T38" s="76"/>
      <c r="U38" s="76"/>
      <c r="V38" s="76"/>
      <c r="W38" s="76"/>
      <c r="X38" s="131"/>
      <c r="Y38" s="137"/>
      <c r="Z38" s="137" t="b">
        <f>IF(Y38='Eval Controles'!$C$30,'Eval Controles'!$D$30,IF(Y38='Eval Controles'!$C$31,'Eval Controles'!$D$31))</f>
        <v>0</v>
      </c>
      <c r="AA38" s="137"/>
      <c r="AB38" s="137" t="b">
        <f>IF(AA38='Eval Controles'!$C$32,'Eval Controles'!$D$32,IF(AA38='Eval Controles'!$C$33,'Eval Controles'!$D$33))</f>
        <v>0</v>
      </c>
      <c r="AC38" s="137"/>
      <c r="AD38" s="137" t="b">
        <f>IF(AC38='Eval Controles'!$C$34,'Eval Controles'!$D$34,IF(AC38='Eval Controles'!$C$35,'Eval Controles'!$D$35))</f>
        <v>0</v>
      </c>
      <c r="AE38" s="137"/>
      <c r="AF38" s="137" t="b">
        <f>IF(AE38='Eval Controles'!$C$36,'Eval Controles'!$D$36,IF(AE38='Eval Controles'!$C$37,'Eval Controles'!$D$37,IF(AE38='Eval Controles'!$C$38,'Eval Controles'!$D$38)))</f>
        <v>0</v>
      </c>
      <c r="AG38" s="137"/>
      <c r="AH38" s="137" t="b">
        <f>IF(AG38='Eval Controles'!$C$39,'Eval Controles'!$D$39,IF(AG38='Eval Controles'!$C$40,'Eval Controles'!$D$40))</f>
        <v>0</v>
      </c>
      <c r="AI38" s="137"/>
      <c r="AJ38" s="137" t="b">
        <f>IF(AI38='Eval Controles'!$C$41,'Eval Controles'!$D$41,IF(AI38='Eval Controles'!$C$42,'Eval Controles'!$D$42))</f>
        <v>0</v>
      </c>
      <c r="AK38" s="137"/>
      <c r="AL38" s="137" t="b">
        <f>IF(AK38='Eval Controles'!$C$43,'Eval Controles'!$D$43,IF(AK38='Eval Controles'!$C$44,'Eval Controles'!$D$44,IF(AK38='Eval Controles'!$C$45,'Eval Controles'!$D$45)))</f>
        <v>0</v>
      </c>
      <c r="AM38" s="131">
        <f t="shared" si="4"/>
        <v>0</v>
      </c>
      <c r="AN38" s="131" t="str">
        <f t="shared" si="5"/>
        <v>DEBIL</v>
      </c>
      <c r="AO38" s="131"/>
      <c r="AP38" s="131">
        <f>IF(AO38='Eval Controles'!$C$24,"FUERTE",IF(AO38='Eval Controles'!$C$25,"MODERADO",IF(AO38='Eval Controles'!$C$26,"DEBIL",)))</f>
        <v>0</v>
      </c>
      <c r="AQ38" s="131"/>
      <c r="AR38" s="131"/>
      <c r="AS38" s="131"/>
      <c r="AT38" s="131"/>
      <c r="AU38" s="131"/>
      <c r="AV38" s="131"/>
      <c r="AW38" s="127"/>
      <c r="AX38" s="127"/>
      <c r="AY38" s="255"/>
      <c r="AZ38" s="178"/>
      <c r="BA38" s="258"/>
      <c r="BB38" s="637"/>
      <c r="BC38" s="637"/>
      <c r="BD38" s="637"/>
      <c r="BE38" s="124"/>
      <c r="BF38" s="637"/>
      <c r="BG38" s="637"/>
      <c r="BH38" s="124"/>
      <c r="BI38" s="637"/>
      <c r="BJ38" s="637"/>
      <c r="BK38" s="124"/>
      <c r="BL38" s="637"/>
      <c r="BM38" s="637"/>
      <c r="BN38" s="124"/>
      <c r="BO38" s="639"/>
      <c r="BP38" s="124"/>
    </row>
    <row r="39" spans="2:68" ht="58.5" hidden="1" customHeight="1" x14ac:dyDescent="0.3">
      <c r="B39" s="182"/>
      <c r="C39" s="118"/>
      <c r="D39" s="121"/>
      <c r="E39" s="119"/>
      <c r="F39" s="119"/>
      <c r="G39" s="139"/>
      <c r="H39" s="119"/>
      <c r="I39" s="119"/>
      <c r="J39" s="139"/>
      <c r="K39" s="121"/>
      <c r="L39" s="35"/>
      <c r="M39" s="129" t="e">
        <f>VLOOKUP(L39,'[4]Datos Validacion'!$C$6:$D$10,2,0)</f>
        <v>#N/A</v>
      </c>
      <c r="N39" s="60"/>
      <c r="O39" s="175" t="e">
        <f>VLOOKUP(N39,'[4]Datos Validacion'!$E$6:$F$15,2,0)</f>
        <v>#N/A</v>
      </c>
      <c r="P39" s="202"/>
      <c r="Q39" s="76"/>
      <c r="R39" s="76"/>
      <c r="S39" s="76"/>
      <c r="T39" s="76"/>
      <c r="U39" s="76"/>
      <c r="V39" s="76"/>
      <c r="W39" s="76"/>
      <c r="X39" s="131"/>
      <c r="Y39" s="137"/>
      <c r="Z39" s="137" t="b">
        <f>IF(Y39='Eval Controles'!$C$30,'Eval Controles'!$D$30,IF(Y39='Eval Controles'!$C$31,'Eval Controles'!$D$31))</f>
        <v>0</v>
      </c>
      <c r="AA39" s="137"/>
      <c r="AB39" s="137" t="b">
        <f>IF(AA39='Eval Controles'!$C$32,'Eval Controles'!$D$32,IF(AA39='Eval Controles'!$C$33,'Eval Controles'!$D$33))</f>
        <v>0</v>
      </c>
      <c r="AC39" s="137"/>
      <c r="AD39" s="137" t="b">
        <f>IF(AC39='Eval Controles'!$C$34,'Eval Controles'!$D$34,IF(AC39='Eval Controles'!$C$35,'Eval Controles'!$D$35))</f>
        <v>0</v>
      </c>
      <c r="AE39" s="137"/>
      <c r="AF39" s="137" t="b">
        <f>IF(AE39='Eval Controles'!$C$36,'Eval Controles'!$D$36,IF(AE39='Eval Controles'!$C$37,'Eval Controles'!$D$37,IF(AE39='Eval Controles'!$C$38,'Eval Controles'!$D$38)))</f>
        <v>0</v>
      </c>
      <c r="AG39" s="137"/>
      <c r="AH39" s="137" t="b">
        <f>IF(AG39='Eval Controles'!$C$39,'Eval Controles'!$D$39,IF(AG39='Eval Controles'!$C$40,'Eval Controles'!$D$40))</f>
        <v>0</v>
      </c>
      <c r="AI39" s="137"/>
      <c r="AJ39" s="137" t="b">
        <f>IF(AI39='Eval Controles'!$C$41,'Eval Controles'!$D$41,IF(AI39='Eval Controles'!$C$42,'Eval Controles'!$D$42))</f>
        <v>0</v>
      </c>
      <c r="AK39" s="137"/>
      <c r="AL39" s="137" t="b">
        <f>IF(AK39='Eval Controles'!$C$43,'Eval Controles'!$D$43,IF(AK39='Eval Controles'!$C$44,'Eval Controles'!$D$44,IF(AK39='Eval Controles'!$C$45,'Eval Controles'!$D$45)))</f>
        <v>0</v>
      </c>
      <c r="AM39" s="131">
        <f t="shared" si="4"/>
        <v>0</v>
      </c>
      <c r="AN39" s="131" t="str">
        <f t="shared" si="5"/>
        <v>DEBIL</v>
      </c>
      <c r="AO39" s="131"/>
      <c r="AP39" s="131">
        <f>IF(AO39='Eval Controles'!$C$24,"FUERTE",IF(AO39='Eval Controles'!$C$25,"MODERADO",IF(AO39='Eval Controles'!$C$26,"DEBIL",)))</f>
        <v>0</v>
      </c>
      <c r="AQ39" s="131"/>
      <c r="AR39" s="131"/>
      <c r="AS39" s="131"/>
      <c r="AT39" s="131"/>
      <c r="AU39" s="131"/>
      <c r="AV39" s="131"/>
      <c r="AW39" s="127"/>
      <c r="AX39" s="127"/>
      <c r="AY39" s="255"/>
      <c r="AZ39" s="178"/>
      <c r="BA39" s="258"/>
      <c r="BB39" s="246"/>
      <c r="BC39" s="246"/>
      <c r="BD39" s="246"/>
      <c r="BE39" s="30"/>
      <c r="BF39" s="246"/>
      <c r="BG39" s="246"/>
      <c r="BH39" s="30"/>
      <c r="BI39" s="246"/>
      <c r="BJ39" s="246"/>
      <c r="BK39" s="30"/>
      <c r="BL39" s="246"/>
      <c r="BM39" s="246"/>
      <c r="BN39" s="30"/>
      <c r="BO39" s="640"/>
      <c r="BP39" s="30"/>
    </row>
    <row r="40" spans="2:68" ht="58.5" hidden="1" customHeight="1" x14ac:dyDescent="0.3">
      <c r="B40" s="182"/>
      <c r="C40" s="117"/>
      <c r="D40" s="122"/>
      <c r="E40" s="122"/>
      <c r="F40" s="122"/>
      <c r="G40" s="139"/>
      <c r="H40" s="122"/>
      <c r="I40" s="122"/>
      <c r="J40" s="139"/>
      <c r="K40" s="128"/>
      <c r="L40" s="35"/>
      <c r="M40" s="129" t="e">
        <f>VLOOKUP(L40,'[4]Datos Validacion'!$C$6:$D$10,2,0)</f>
        <v>#N/A</v>
      </c>
      <c r="N40" s="60"/>
      <c r="O40" s="175" t="e">
        <f>VLOOKUP(N40,'[4]Datos Validacion'!$E$6:$F$15,2,0)</f>
        <v>#N/A</v>
      </c>
      <c r="P40" s="202"/>
      <c r="Q40" s="76"/>
      <c r="R40" s="76"/>
      <c r="S40" s="76"/>
      <c r="T40" s="76"/>
      <c r="U40" s="76"/>
      <c r="V40" s="76"/>
      <c r="W40" s="76"/>
      <c r="X40" s="131"/>
      <c r="Y40" s="137"/>
      <c r="Z40" s="137" t="b">
        <f>IF(Y40='Eval Controles'!$C$30,'Eval Controles'!$D$30,IF(Y40='Eval Controles'!$C$31,'Eval Controles'!$D$31))</f>
        <v>0</v>
      </c>
      <c r="AA40" s="137"/>
      <c r="AB40" s="137" t="b">
        <f>IF(AA40='Eval Controles'!$C$32,'Eval Controles'!$D$32,IF(AA40='Eval Controles'!$C$33,'Eval Controles'!$D$33))</f>
        <v>0</v>
      </c>
      <c r="AC40" s="137"/>
      <c r="AD40" s="137" t="b">
        <f>IF(AC40='Eval Controles'!$C$34,'Eval Controles'!$D$34,IF(AC40='Eval Controles'!$C$35,'Eval Controles'!$D$35))</f>
        <v>0</v>
      </c>
      <c r="AE40" s="137"/>
      <c r="AF40" s="137" t="b">
        <f>IF(AE40='Eval Controles'!$C$36,'Eval Controles'!$D$36,IF(AE40='Eval Controles'!$C$37,'Eval Controles'!$D$37,IF(AE40='Eval Controles'!$C$38,'Eval Controles'!$D$38)))</f>
        <v>0</v>
      </c>
      <c r="AG40" s="137"/>
      <c r="AH40" s="137" t="b">
        <f>IF(AG40='Eval Controles'!$C$39,'Eval Controles'!$D$39,IF(AG40='Eval Controles'!$C$40,'Eval Controles'!$D$40))</f>
        <v>0</v>
      </c>
      <c r="AI40" s="137"/>
      <c r="AJ40" s="137" t="b">
        <f>IF(AI40='Eval Controles'!$C$41,'Eval Controles'!$D$41,IF(AI40='Eval Controles'!$C$42,'Eval Controles'!$D$42))</f>
        <v>0</v>
      </c>
      <c r="AK40" s="137"/>
      <c r="AL40" s="137" t="b">
        <f>IF(AK40='Eval Controles'!$C$43,'Eval Controles'!$D$43,IF(AK40='Eval Controles'!$C$44,'Eval Controles'!$D$44,IF(AK40='Eval Controles'!$C$45,'Eval Controles'!$D$45)))</f>
        <v>0</v>
      </c>
      <c r="AM40" s="131">
        <f t="shared" si="4"/>
        <v>0</v>
      </c>
      <c r="AN40" s="131" t="str">
        <f t="shared" si="5"/>
        <v>DEBIL</v>
      </c>
      <c r="AO40" s="131"/>
      <c r="AP40" s="131">
        <f>IF(AO40='Eval Controles'!$C$24,"FUERTE",IF(AO40='Eval Controles'!$C$25,"MODERADO",IF(AO40='Eval Controles'!$C$26,"DEBIL",)))</f>
        <v>0</v>
      </c>
      <c r="AQ40" s="131"/>
      <c r="AR40" s="131"/>
      <c r="AS40" s="131"/>
      <c r="AT40" s="131"/>
      <c r="AU40" s="131"/>
      <c r="AV40" s="131"/>
      <c r="AW40" s="127"/>
      <c r="AX40" s="127"/>
      <c r="AY40" s="255"/>
      <c r="AZ40" s="178"/>
      <c r="BA40" s="258"/>
      <c r="BB40" s="246"/>
      <c r="BC40" s="246"/>
      <c r="BD40" s="246"/>
      <c r="BE40" s="30"/>
      <c r="BF40" s="246"/>
      <c r="BG40" s="246"/>
      <c r="BH40" s="30"/>
      <c r="BI40" s="246"/>
      <c r="BJ40" s="246"/>
      <c r="BK40" s="30"/>
      <c r="BL40" s="246"/>
      <c r="BM40" s="246"/>
      <c r="BN40" s="30"/>
      <c r="BO40" s="640"/>
      <c r="BP40" s="30"/>
    </row>
    <row r="41" spans="2:68" ht="58.5" hidden="1" customHeight="1" x14ac:dyDescent="0.3">
      <c r="B41" s="182"/>
      <c r="C41" s="117"/>
      <c r="D41" s="122"/>
      <c r="E41" s="122"/>
      <c r="F41" s="122"/>
      <c r="G41" s="139"/>
      <c r="H41" s="122"/>
      <c r="I41" s="122"/>
      <c r="J41" s="139"/>
      <c r="K41" s="128"/>
      <c r="L41" s="35"/>
      <c r="M41" s="129" t="e">
        <f>VLOOKUP(L41,'[4]Datos Validacion'!$C$6:$D$10,2,0)</f>
        <v>#N/A</v>
      </c>
      <c r="N41" s="60"/>
      <c r="O41" s="175" t="e">
        <f>VLOOKUP(N41,'[4]Datos Validacion'!$E$6:$F$15,2,0)</f>
        <v>#N/A</v>
      </c>
      <c r="P41" s="202"/>
      <c r="Q41" s="76"/>
      <c r="R41" s="76"/>
      <c r="S41" s="76"/>
      <c r="T41" s="76"/>
      <c r="U41" s="76"/>
      <c r="V41" s="76"/>
      <c r="W41" s="76"/>
      <c r="X41" s="131"/>
      <c r="Y41" s="137"/>
      <c r="Z41" s="137" t="b">
        <f>IF(Y41='Eval Controles'!$C$30,'Eval Controles'!$D$30,IF(Y41='Eval Controles'!$C$31,'Eval Controles'!$D$31))</f>
        <v>0</v>
      </c>
      <c r="AA41" s="137"/>
      <c r="AB41" s="137" t="b">
        <f>IF(AA41='Eval Controles'!$C$32,'Eval Controles'!$D$32,IF(AA41='Eval Controles'!$C$33,'Eval Controles'!$D$33))</f>
        <v>0</v>
      </c>
      <c r="AC41" s="137"/>
      <c r="AD41" s="137" t="b">
        <f>IF(AC41='Eval Controles'!$C$34,'Eval Controles'!$D$34,IF(AC41='Eval Controles'!$C$35,'Eval Controles'!$D$35))</f>
        <v>0</v>
      </c>
      <c r="AE41" s="137"/>
      <c r="AF41" s="137" t="b">
        <f>IF(AE41='Eval Controles'!$C$36,'Eval Controles'!$D$36,IF(AE41='Eval Controles'!$C$37,'Eval Controles'!$D$37,IF(AE41='Eval Controles'!$C$38,'Eval Controles'!$D$38)))</f>
        <v>0</v>
      </c>
      <c r="AG41" s="137"/>
      <c r="AH41" s="137" t="b">
        <f>IF(AG41='Eval Controles'!$C$39,'Eval Controles'!$D$39,IF(AG41='Eval Controles'!$C$40,'Eval Controles'!$D$40))</f>
        <v>0</v>
      </c>
      <c r="AI41" s="137"/>
      <c r="AJ41" s="137" t="b">
        <f>IF(AI41='Eval Controles'!$C$41,'Eval Controles'!$D$41,IF(AI41='Eval Controles'!$C$42,'Eval Controles'!$D$42))</f>
        <v>0</v>
      </c>
      <c r="AK41" s="137"/>
      <c r="AL41" s="137" t="b">
        <f>IF(AK41='Eval Controles'!$C$43,'Eval Controles'!$D$43,IF(AK41='Eval Controles'!$C$44,'Eval Controles'!$D$44,IF(AK41='Eval Controles'!$C$45,'Eval Controles'!$D$45)))</f>
        <v>0</v>
      </c>
      <c r="AM41" s="131">
        <f t="shared" si="4"/>
        <v>0</v>
      </c>
      <c r="AN41" s="131" t="str">
        <f t="shared" si="5"/>
        <v>DEBIL</v>
      </c>
      <c r="AO41" s="131"/>
      <c r="AP41" s="131">
        <f>IF(AO41='Eval Controles'!$C$24,"FUERTE",IF(AO41='Eval Controles'!$C$25,"MODERADO",IF(AO41='Eval Controles'!$C$26,"DEBIL",)))</f>
        <v>0</v>
      </c>
      <c r="AQ41" s="131"/>
      <c r="AR41" s="131"/>
      <c r="AS41" s="131"/>
      <c r="AT41" s="131"/>
      <c r="AU41" s="131"/>
      <c r="AV41" s="131"/>
      <c r="AW41" s="127"/>
      <c r="AX41" s="127"/>
      <c r="AY41" s="255"/>
      <c r="AZ41" s="178"/>
      <c r="BA41" s="258"/>
      <c r="BB41" s="246"/>
      <c r="BC41" s="246"/>
      <c r="BD41" s="246"/>
      <c r="BE41" s="30"/>
      <c r="BF41" s="246"/>
      <c r="BG41" s="246"/>
      <c r="BH41" s="30"/>
      <c r="BI41" s="246"/>
      <c r="BJ41" s="246"/>
      <c r="BK41" s="30"/>
      <c r="BL41" s="246"/>
      <c r="BM41" s="246"/>
      <c r="BN41" s="30"/>
      <c r="BO41" s="640"/>
      <c r="BP41" s="30"/>
    </row>
    <row r="42" spans="2:68" s="39" customFormat="1" ht="58.5" hidden="1" customHeight="1" x14ac:dyDescent="0.35">
      <c r="B42" s="182"/>
      <c r="C42" s="116"/>
      <c r="D42" s="116"/>
      <c r="E42" s="116"/>
      <c r="F42" s="116"/>
      <c r="G42" s="139"/>
      <c r="H42" s="116"/>
      <c r="I42" s="116"/>
      <c r="J42" s="139"/>
      <c r="K42" s="32"/>
      <c r="L42" s="35"/>
      <c r="M42" s="129" t="e">
        <f>VLOOKUP(L42,'[4]Datos Validacion'!$C$6:$D$10,2,0)</f>
        <v>#N/A</v>
      </c>
      <c r="N42" s="60"/>
      <c r="O42" s="175" t="e">
        <f>VLOOKUP(N42,'[4]Datos Validacion'!$E$6:$F$15,2,0)</f>
        <v>#N/A</v>
      </c>
      <c r="P42" s="202"/>
      <c r="Q42" s="76"/>
      <c r="R42" s="76"/>
      <c r="S42" s="76"/>
      <c r="T42" s="76"/>
      <c r="U42" s="76"/>
      <c r="V42" s="76"/>
      <c r="W42" s="76"/>
      <c r="X42" s="131"/>
      <c r="Y42" s="137"/>
      <c r="Z42" s="137" t="b">
        <f>IF(Y42='Eval Controles'!$C$30,'Eval Controles'!$D$30,IF(Y42='Eval Controles'!$C$31,'Eval Controles'!$D$31))</f>
        <v>0</v>
      </c>
      <c r="AA42" s="137"/>
      <c r="AB42" s="137" t="b">
        <f>IF(AA42='Eval Controles'!$C$32,'Eval Controles'!$D$32,IF(AA42='Eval Controles'!$C$33,'Eval Controles'!$D$33))</f>
        <v>0</v>
      </c>
      <c r="AC42" s="137"/>
      <c r="AD42" s="137" t="b">
        <f>IF(AC42='Eval Controles'!$C$34,'Eval Controles'!$D$34,IF(AC42='Eval Controles'!$C$35,'Eval Controles'!$D$35))</f>
        <v>0</v>
      </c>
      <c r="AE42" s="137"/>
      <c r="AF42" s="137" t="b">
        <f>IF(AE42='Eval Controles'!$C$36,'Eval Controles'!$D$36,IF(AE42='Eval Controles'!$C$37,'Eval Controles'!$D$37,IF(AE42='Eval Controles'!$C$38,'Eval Controles'!$D$38)))</f>
        <v>0</v>
      </c>
      <c r="AG42" s="137"/>
      <c r="AH42" s="137" t="b">
        <f>IF(AG42='Eval Controles'!$C$39,'Eval Controles'!$D$39,IF(AG42='Eval Controles'!$C$40,'Eval Controles'!$D$40))</f>
        <v>0</v>
      </c>
      <c r="AI42" s="137"/>
      <c r="AJ42" s="137" t="b">
        <f>IF(AI42='Eval Controles'!$C$41,'Eval Controles'!$D$41,IF(AI42='Eval Controles'!$C$42,'Eval Controles'!$D$42))</f>
        <v>0</v>
      </c>
      <c r="AK42" s="137"/>
      <c r="AL42" s="137" t="b">
        <f>IF(AK42='Eval Controles'!$C$43,'Eval Controles'!$D$43,IF(AK42='Eval Controles'!$C$44,'Eval Controles'!$D$44,IF(AK42='Eval Controles'!$C$45,'Eval Controles'!$D$45)))</f>
        <v>0</v>
      </c>
      <c r="AM42" s="131">
        <f t="shared" si="4"/>
        <v>0</v>
      </c>
      <c r="AN42" s="131" t="str">
        <f t="shared" si="5"/>
        <v>DEBIL</v>
      </c>
      <c r="AO42" s="131"/>
      <c r="AP42" s="131">
        <f>IF(AO42='Eval Controles'!$C$24,"FUERTE",IF(AO42='Eval Controles'!$C$25,"MODERADO",IF(AO42='Eval Controles'!$C$26,"DEBIL",)))</f>
        <v>0</v>
      </c>
      <c r="AQ42" s="131"/>
      <c r="AR42" s="131"/>
      <c r="AS42" s="131"/>
      <c r="AT42" s="131"/>
      <c r="AU42" s="131"/>
      <c r="AV42" s="131"/>
      <c r="AW42" s="127"/>
      <c r="AX42" s="127"/>
      <c r="AY42" s="255"/>
      <c r="AZ42" s="178"/>
      <c r="BA42" s="257"/>
      <c r="BB42" s="34"/>
      <c r="BC42" s="34"/>
      <c r="BD42" s="34"/>
      <c r="BE42" s="31"/>
      <c r="BF42" s="34"/>
      <c r="BG42" s="34"/>
      <c r="BH42" s="31"/>
      <c r="BI42" s="34"/>
      <c r="BJ42" s="34"/>
      <c r="BK42" s="31"/>
      <c r="BL42" s="34"/>
      <c r="BM42" s="34"/>
      <c r="BN42" s="31"/>
      <c r="BO42" s="31"/>
      <c r="BP42" s="31"/>
    </row>
    <row r="43" spans="2:68" s="39" customFormat="1" ht="58.5" hidden="1" customHeight="1" x14ac:dyDescent="0.35">
      <c r="B43" s="182"/>
      <c r="C43" s="116"/>
      <c r="D43" s="116"/>
      <c r="E43" s="116"/>
      <c r="F43" s="116"/>
      <c r="G43" s="139"/>
      <c r="H43" s="116"/>
      <c r="I43" s="116"/>
      <c r="J43" s="139"/>
      <c r="K43" s="32"/>
      <c r="L43" s="35"/>
      <c r="M43" s="129" t="e">
        <f>VLOOKUP(L43,'[4]Datos Validacion'!$C$6:$D$10,2,0)</f>
        <v>#N/A</v>
      </c>
      <c r="N43" s="60"/>
      <c r="O43" s="175" t="e">
        <f>VLOOKUP(N43,'[4]Datos Validacion'!$E$6:$F$15,2,0)</f>
        <v>#N/A</v>
      </c>
      <c r="P43" s="202"/>
      <c r="Q43" s="76"/>
      <c r="R43" s="76"/>
      <c r="S43" s="76"/>
      <c r="T43" s="76"/>
      <c r="U43" s="76"/>
      <c r="V43" s="76"/>
      <c r="W43" s="76"/>
      <c r="X43" s="131"/>
      <c r="Y43" s="137"/>
      <c r="Z43" s="137" t="b">
        <f>IF(Y43='Eval Controles'!$C$30,'Eval Controles'!$D$30,IF(Y43='Eval Controles'!$C$31,'Eval Controles'!$D$31))</f>
        <v>0</v>
      </c>
      <c r="AA43" s="137"/>
      <c r="AB43" s="137" t="b">
        <f>IF(AA43='Eval Controles'!$C$32,'Eval Controles'!$D$32,IF(AA43='Eval Controles'!$C$33,'Eval Controles'!$D$33))</f>
        <v>0</v>
      </c>
      <c r="AC43" s="137"/>
      <c r="AD43" s="137" t="b">
        <f>IF(AC43='Eval Controles'!$C$34,'Eval Controles'!$D$34,IF(AC43='Eval Controles'!$C$35,'Eval Controles'!$D$35))</f>
        <v>0</v>
      </c>
      <c r="AE43" s="137"/>
      <c r="AF43" s="137" t="b">
        <f>IF(AE43='Eval Controles'!$C$36,'Eval Controles'!$D$36,IF(AE43='Eval Controles'!$C$37,'Eval Controles'!$D$37,IF(AE43='Eval Controles'!$C$38,'Eval Controles'!$D$38)))</f>
        <v>0</v>
      </c>
      <c r="AG43" s="137"/>
      <c r="AH43" s="137" t="b">
        <f>IF(AG43='Eval Controles'!$C$39,'Eval Controles'!$D$39,IF(AG43='Eval Controles'!$C$40,'Eval Controles'!$D$40))</f>
        <v>0</v>
      </c>
      <c r="AI43" s="137"/>
      <c r="AJ43" s="137" t="b">
        <f>IF(AI43='Eval Controles'!$C$41,'Eval Controles'!$D$41,IF(AI43='Eval Controles'!$C$42,'Eval Controles'!$D$42))</f>
        <v>0</v>
      </c>
      <c r="AK43" s="137"/>
      <c r="AL43" s="137" t="b">
        <f>IF(AK43='Eval Controles'!$C$43,'Eval Controles'!$D$43,IF(AK43='Eval Controles'!$C$44,'Eval Controles'!$D$44,IF(AK43='Eval Controles'!$C$45,'Eval Controles'!$D$45)))</f>
        <v>0</v>
      </c>
      <c r="AM43" s="131">
        <f t="shared" si="4"/>
        <v>0</v>
      </c>
      <c r="AN43" s="131" t="str">
        <f t="shared" si="5"/>
        <v>DEBIL</v>
      </c>
      <c r="AO43" s="131"/>
      <c r="AP43" s="131">
        <f>IF(AO43='Eval Controles'!$C$24,"FUERTE",IF(AO43='Eval Controles'!$C$25,"MODERADO",IF(AO43='Eval Controles'!$C$26,"DEBIL",)))</f>
        <v>0</v>
      </c>
      <c r="AQ43" s="131"/>
      <c r="AR43" s="131"/>
      <c r="AS43" s="131"/>
      <c r="AT43" s="131"/>
      <c r="AU43" s="131"/>
      <c r="AV43" s="131"/>
      <c r="AW43" s="127"/>
      <c r="AX43" s="127"/>
      <c r="AY43" s="255"/>
      <c r="AZ43" s="178"/>
      <c r="BA43" s="257"/>
      <c r="BB43" s="34"/>
      <c r="BC43" s="34"/>
      <c r="BD43" s="34"/>
      <c r="BE43" s="31"/>
      <c r="BF43" s="34"/>
      <c r="BG43" s="34"/>
      <c r="BH43" s="31"/>
      <c r="BI43" s="34"/>
      <c r="BJ43" s="34"/>
      <c r="BK43" s="31"/>
      <c r="BL43" s="34"/>
      <c r="BM43" s="34"/>
      <c r="BN43" s="31"/>
      <c r="BO43" s="31"/>
      <c r="BP43" s="31"/>
    </row>
    <row r="44" spans="2:68" ht="58.5" hidden="1" customHeight="1" x14ac:dyDescent="0.3">
      <c r="B44" s="182"/>
      <c r="C44" s="116"/>
      <c r="D44" s="116"/>
      <c r="E44" s="116"/>
      <c r="F44" s="116"/>
      <c r="G44" s="139"/>
      <c r="H44" s="116"/>
      <c r="I44" s="116"/>
      <c r="J44" s="139"/>
      <c r="K44" s="32"/>
      <c r="L44" s="35"/>
      <c r="M44" s="129" t="e">
        <f>VLOOKUP(L44,'[4]Datos Validacion'!$C$6:$D$10,2,0)</f>
        <v>#N/A</v>
      </c>
      <c r="N44" s="60"/>
      <c r="O44" s="175" t="e">
        <f>VLOOKUP(N44,'[4]Datos Validacion'!$E$6:$F$15,2,0)</f>
        <v>#N/A</v>
      </c>
      <c r="P44" s="202"/>
      <c r="Q44" s="76"/>
      <c r="R44" s="76"/>
      <c r="S44" s="76"/>
      <c r="T44" s="76"/>
      <c r="U44" s="76"/>
      <c r="V44" s="76"/>
      <c r="W44" s="76"/>
      <c r="X44" s="131"/>
      <c r="Y44" s="137"/>
      <c r="Z44" s="137" t="b">
        <f>IF(Y44='Eval Controles'!$C$30,'Eval Controles'!$D$30,IF(Y44='Eval Controles'!$C$31,'Eval Controles'!$D$31))</f>
        <v>0</v>
      </c>
      <c r="AA44" s="137"/>
      <c r="AB44" s="137" t="b">
        <f>IF(AA44='Eval Controles'!$C$32,'Eval Controles'!$D$32,IF(AA44='Eval Controles'!$C$33,'Eval Controles'!$D$33))</f>
        <v>0</v>
      </c>
      <c r="AC44" s="137"/>
      <c r="AD44" s="137" t="b">
        <f>IF(AC44='Eval Controles'!$C$34,'Eval Controles'!$D$34,IF(AC44='Eval Controles'!$C$35,'Eval Controles'!$D$35))</f>
        <v>0</v>
      </c>
      <c r="AE44" s="137"/>
      <c r="AF44" s="137" t="b">
        <f>IF(AE44='Eval Controles'!$C$36,'Eval Controles'!$D$36,IF(AE44='Eval Controles'!$C$37,'Eval Controles'!$D$37,IF(AE44='Eval Controles'!$C$38,'Eval Controles'!$D$38)))</f>
        <v>0</v>
      </c>
      <c r="AG44" s="137"/>
      <c r="AH44" s="137" t="b">
        <f>IF(AG44='Eval Controles'!$C$39,'Eval Controles'!$D$39,IF(AG44='Eval Controles'!$C$40,'Eval Controles'!$D$40))</f>
        <v>0</v>
      </c>
      <c r="AI44" s="137"/>
      <c r="AJ44" s="137" t="b">
        <f>IF(AI44='Eval Controles'!$C$41,'Eval Controles'!$D$41,IF(AI44='Eval Controles'!$C$42,'Eval Controles'!$D$42))</f>
        <v>0</v>
      </c>
      <c r="AK44" s="137"/>
      <c r="AL44" s="137" t="b">
        <f>IF(AK44='Eval Controles'!$C$43,'Eval Controles'!$D$43,IF(AK44='Eval Controles'!$C$44,'Eval Controles'!$D$44,IF(AK44='Eval Controles'!$C$45,'Eval Controles'!$D$45)))</f>
        <v>0</v>
      </c>
      <c r="AM44" s="131">
        <f t="shared" si="4"/>
        <v>0</v>
      </c>
      <c r="AN44" s="131" t="str">
        <f t="shared" si="5"/>
        <v>DEBIL</v>
      </c>
      <c r="AO44" s="131"/>
      <c r="AP44" s="131">
        <f>IF(AO44='Eval Controles'!$C$24,"FUERTE",IF(AO44='Eval Controles'!$C$25,"MODERADO",IF(AO44='Eval Controles'!$C$26,"DEBIL",)))</f>
        <v>0</v>
      </c>
      <c r="AQ44" s="131"/>
      <c r="AR44" s="131"/>
      <c r="AS44" s="131"/>
      <c r="AT44" s="131"/>
      <c r="AU44" s="131"/>
      <c r="AV44" s="131"/>
      <c r="AW44" s="127"/>
      <c r="AX44" s="127"/>
      <c r="AY44" s="255"/>
      <c r="AZ44" s="178"/>
      <c r="BA44" s="258"/>
      <c r="BB44" s="246"/>
      <c r="BC44" s="246"/>
      <c r="BD44" s="246"/>
      <c r="BE44" s="30"/>
      <c r="BF44" s="246"/>
      <c r="BG44" s="246"/>
      <c r="BH44" s="30"/>
      <c r="BI44" s="246"/>
      <c r="BJ44" s="246"/>
      <c r="BK44" s="30"/>
      <c r="BL44" s="246"/>
      <c r="BM44" s="246"/>
      <c r="BN44" s="30"/>
      <c r="BO44" s="640"/>
      <c r="BP44" s="30"/>
    </row>
    <row r="45" spans="2:68" s="39" customFormat="1" ht="58.5" hidden="1" customHeight="1" x14ac:dyDescent="0.35">
      <c r="B45" s="182"/>
      <c r="C45" s="136"/>
      <c r="D45" s="136"/>
      <c r="E45" s="136"/>
      <c r="F45" s="136"/>
      <c r="G45" s="139"/>
      <c r="H45" s="135"/>
      <c r="I45" s="132"/>
      <c r="J45" s="139"/>
      <c r="K45" s="122"/>
      <c r="L45" s="133"/>
      <c r="M45" s="129" t="e">
        <f>VLOOKUP(L45,'[4]Datos Validacion'!$C$6:$D$10,2,0)</f>
        <v>#N/A</v>
      </c>
      <c r="N45" s="134"/>
      <c r="O45" s="175" t="e">
        <f>VLOOKUP(N45,'[4]Datos Validacion'!$E$6:$F$15,2,0)</f>
        <v>#N/A</v>
      </c>
      <c r="P45" s="202"/>
      <c r="Q45" s="130"/>
      <c r="R45" s="123"/>
      <c r="S45" s="137"/>
      <c r="T45" s="137"/>
      <c r="U45" s="137"/>
      <c r="V45" s="137"/>
      <c r="W45" s="137"/>
      <c r="X45" s="137"/>
      <c r="Y45" s="137"/>
      <c r="Z45" s="137" t="b">
        <f>IF(Y45='Eval Controles'!$C$30,'Eval Controles'!$D$30,IF(Y45='Eval Controles'!$C$31,'Eval Controles'!$D$31))</f>
        <v>0</v>
      </c>
      <c r="AA45" s="137"/>
      <c r="AB45" s="137" t="b">
        <f>IF(AA45='Eval Controles'!$C$32,'Eval Controles'!$D$32,IF(AA45='Eval Controles'!$C$33,'Eval Controles'!$D$33))</f>
        <v>0</v>
      </c>
      <c r="AC45" s="137"/>
      <c r="AD45" s="137" t="b">
        <f>IF(AC45='Eval Controles'!$C$34,'Eval Controles'!$D$34,IF(AC45='Eval Controles'!$C$35,'Eval Controles'!$D$35))</f>
        <v>0</v>
      </c>
      <c r="AE45" s="137"/>
      <c r="AF45" s="137" t="b">
        <f>IF(AE45='Eval Controles'!$C$36,'Eval Controles'!$D$36,IF(AE45='Eval Controles'!$C$37,'Eval Controles'!$D$37,IF(AE45='Eval Controles'!$C$38,'Eval Controles'!$D$38)))</f>
        <v>0</v>
      </c>
      <c r="AG45" s="137"/>
      <c r="AH45" s="137" t="b">
        <f>IF(AG45='Eval Controles'!$C$39,'Eval Controles'!$D$39,IF(AG45='Eval Controles'!$C$40,'Eval Controles'!$D$40))</f>
        <v>0</v>
      </c>
      <c r="AI45" s="137"/>
      <c r="AJ45" s="137" t="b">
        <f>IF(AI45='Eval Controles'!$C$41,'Eval Controles'!$D$41,IF(AI45='Eval Controles'!$C$42,'Eval Controles'!$D$42))</f>
        <v>0</v>
      </c>
      <c r="AK45" s="137"/>
      <c r="AL45" s="137" t="b">
        <f>IF(AK45='Eval Controles'!$C$43,'Eval Controles'!$D$43,IF(AK45='Eval Controles'!$C$44,'Eval Controles'!$D$44,IF(AK45='Eval Controles'!$C$45,'Eval Controles'!$D$45)))</f>
        <v>0</v>
      </c>
      <c r="AM45" s="131"/>
      <c r="AN45" s="131"/>
      <c r="AO45" s="137"/>
      <c r="AP45" s="131"/>
      <c r="AQ45" s="76"/>
      <c r="AR45" s="118"/>
      <c r="AS45" s="118"/>
      <c r="AT45" s="76"/>
      <c r="AU45" s="118"/>
      <c r="AV45" s="118"/>
      <c r="AW45" s="43"/>
      <c r="AX45" s="43"/>
      <c r="AY45" s="255"/>
      <c r="AZ45" s="178"/>
      <c r="BA45" s="257"/>
      <c r="BB45" s="34"/>
      <c r="BC45" s="34"/>
      <c r="BD45" s="34"/>
      <c r="BE45" s="31"/>
      <c r="BF45" s="34"/>
      <c r="BG45" s="34"/>
      <c r="BH45" s="31"/>
      <c r="BI45" s="34"/>
      <c r="BJ45" s="34"/>
      <c r="BK45" s="31"/>
      <c r="BL45" s="34"/>
      <c r="BM45" s="34"/>
      <c r="BN45" s="31"/>
      <c r="BO45" s="31"/>
      <c r="BP45" s="31"/>
    </row>
    <row r="46" spans="2:68" s="120" customFormat="1" ht="58.5" hidden="1" customHeight="1" x14ac:dyDescent="0.3">
      <c r="B46" s="182"/>
      <c r="C46" s="118"/>
      <c r="D46" s="118"/>
      <c r="E46" s="118"/>
      <c r="F46" s="118"/>
      <c r="G46" s="139"/>
      <c r="H46" s="119"/>
      <c r="I46" s="123"/>
      <c r="J46" s="139"/>
      <c r="K46" s="122"/>
      <c r="L46" s="35"/>
      <c r="M46" s="129" t="e">
        <f>VLOOKUP(L46,'[4]Datos Validacion'!$C$6:$D$10,2,0)</f>
        <v>#N/A</v>
      </c>
      <c r="N46" s="60"/>
      <c r="O46" s="175" t="e">
        <f>VLOOKUP(N46,'[4]Datos Validacion'!$E$6:$F$15,2,0)</f>
        <v>#N/A</v>
      </c>
      <c r="P46" s="202"/>
      <c r="Q46" s="76"/>
      <c r="R46" s="123"/>
      <c r="S46" s="118"/>
      <c r="T46" s="118"/>
      <c r="U46" s="118"/>
      <c r="V46" s="118"/>
      <c r="W46" s="118"/>
      <c r="X46" s="137"/>
      <c r="Y46" s="137"/>
      <c r="Z46" s="137" t="b">
        <f>IF(Y46='Eval Controles'!$C$30,'Eval Controles'!$D$30,IF(Y46='Eval Controles'!$C$31,'Eval Controles'!$D$31))</f>
        <v>0</v>
      </c>
      <c r="AA46" s="137"/>
      <c r="AB46" s="137" t="b">
        <f>IF(AA46='Eval Controles'!$C$32,'Eval Controles'!$D$32,IF(AA46='Eval Controles'!$C$33,'Eval Controles'!$D$33))</f>
        <v>0</v>
      </c>
      <c r="AC46" s="137"/>
      <c r="AD46" s="137" t="b">
        <f>IF(AC46='Eval Controles'!$C$34,'Eval Controles'!$D$34,IF(AC46='Eval Controles'!$C$35,'Eval Controles'!$D$35))</f>
        <v>0</v>
      </c>
      <c r="AE46" s="137"/>
      <c r="AF46" s="137" t="b">
        <f>IF(AE46='Eval Controles'!$C$36,'Eval Controles'!$D$36,IF(AE46='Eval Controles'!$C$37,'Eval Controles'!$D$37,IF(AE46='Eval Controles'!$C$38,'Eval Controles'!$D$38)))</f>
        <v>0</v>
      </c>
      <c r="AG46" s="137"/>
      <c r="AH46" s="137" t="b">
        <f>IF(AG46='Eval Controles'!$C$39,'Eval Controles'!$D$39,IF(AG46='Eval Controles'!$C$40,'Eval Controles'!$D$40))</f>
        <v>0</v>
      </c>
      <c r="AI46" s="137"/>
      <c r="AJ46" s="137" t="b">
        <f>IF(AI46='Eval Controles'!$C$41,'Eval Controles'!$D$41,IF(AI46='Eval Controles'!$C$42,'Eval Controles'!$D$42))</f>
        <v>0</v>
      </c>
      <c r="AK46" s="137"/>
      <c r="AL46" s="137" t="b">
        <f>IF(AK46='Eval Controles'!$C$43,'Eval Controles'!$D$43,IF(AK46='Eval Controles'!$C$44,'Eval Controles'!$D$44,IF(AK46='Eval Controles'!$C$45,'Eval Controles'!$D$45)))</f>
        <v>0</v>
      </c>
      <c r="AM46" s="131">
        <f t="shared" ref="AM46:AM56" si="6">SUM(Z46,AB46,AD46,AF46,AH46,AJ46,AL46)</f>
        <v>0</v>
      </c>
      <c r="AN46" s="131" t="str">
        <f t="shared" ref="AN46:AN56" si="7">IF(AM46&gt;=96,"FUERTE",IF(AM46&gt;=86,"MODERADO","DEBIL"))</f>
        <v>DEBIL</v>
      </c>
      <c r="AO46" s="137"/>
      <c r="AP46" s="131">
        <f>IF(AO46='Eval Controles'!$C$24,"FUERTE",IF(AO46='Eval Controles'!$C$25,"MODERADO",IF(AO46='Eval Controles'!$C$26,"DEBIL",)))</f>
        <v>0</v>
      </c>
      <c r="AQ46" s="76"/>
      <c r="AR46" s="118"/>
      <c r="AS46" s="118"/>
      <c r="AT46" s="126"/>
      <c r="AU46" s="118"/>
      <c r="AV46" s="118"/>
      <c r="AW46" s="127"/>
      <c r="AX46" s="127"/>
      <c r="AY46" s="255"/>
      <c r="AZ46" s="178"/>
      <c r="BA46" s="258"/>
      <c r="BB46" s="637"/>
      <c r="BC46" s="637"/>
      <c r="BD46" s="637"/>
      <c r="BE46" s="124"/>
      <c r="BF46" s="637"/>
      <c r="BG46" s="637"/>
      <c r="BH46" s="124"/>
      <c r="BI46" s="637"/>
      <c r="BJ46" s="637"/>
      <c r="BK46" s="124"/>
      <c r="BL46" s="637"/>
      <c r="BM46" s="637"/>
      <c r="BN46" s="124"/>
      <c r="BO46" s="639"/>
      <c r="BP46" s="124"/>
    </row>
    <row r="47" spans="2:68" s="120" customFormat="1" ht="58.5" hidden="1" customHeight="1" x14ac:dyDescent="0.3">
      <c r="B47" s="182"/>
      <c r="C47" s="118"/>
      <c r="D47" s="118"/>
      <c r="E47" s="118"/>
      <c r="F47" s="118"/>
      <c r="G47" s="139"/>
      <c r="H47" s="119"/>
      <c r="I47" s="123"/>
      <c r="J47" s="139"/>
      <c r="K47" s="122"/>
      <c r="L47" s="35"/>
      <c r="M47" s="129" t="e">
        <f>VLOOKUP(L47,'[4]Datos Validacion'!$C$6:$D$10,2,0)</f>
        <v>#N/A</v>
      </c>
      <c r="N47" s="60"/>
      <c r="O47" s="175" t="e">
        <f>VLOOKUP(N47,'[4]Datos Validacion'!$E$6:$F$15,2,0)</f>
        <v>#N/A</v>
      </c>
      <c r="P47" s="202"/>
      <c r="Q47" s="76"/>
      <c r="R47" s="123"/>
      <c r="S47" s="118"/>
      <c r="T47" s="118"/>
      <c r="U47" s="118"/>
      <c r="V47" s="118"/>
      <c r="W47" s="118"/>
      <c r="X47" s="137"/>
      <c r="Y47" s="137"/>
      <c r="Z47" s="137" t="b">
        <f>IF(Y47='Eval Controles'!$C$30,'Eval Controles'!$D$30,IF(Y47='Eval Controles'!$C$31,'Eval Controles'!$D$31))</f>
        <v>0</v>
      </c>
      <c r="AA47" s="137"/>
      <c r="AB47" s="137" t="b">
        <f>IF(AA47='Eval Controles'!$C$32,'Eval Controles'!$D$32,IF(AA47='Eval Controles'!$C$33,'Eval Controles'!$D$33))</f>
        <v>0</v>
      </c>
      <c r="AC47" s="137"/>
      <c r="AD47" s="137" t="b">
        <f>IF(AC47='Eval Controles'!$C$34,'Eval Controles'!$D$34,IF(AC47='Eval Controles'!$C$35,'Eval Controles'!$D$35))</f>
        <v>0</v>
      </c>
      <c r="AE47" s="137"/>
      <c r="AF47" s="137" t="b">
        <f>IF(AE47='Eval Controles'!$C$36,'Eval Controles'!$D$36,IF(AE47='Eval Controles'!$C$37,'Eval Controles'!$D$37,IF(AE47='Eval Controles'!$C$38,'Eval Controles'!$D$38)))</f>
        <v>0</v>
      </c>
      <c r="AG47" s="137"/>
      <c r="AH47" s="137" t="b">
        <f>IF(AG47='Eval Controles'!$C$39,'Eval Controles'!$D$39,IF(AG47='Eval Controles'!$C$40,'Eval Controles'!$D$40))</f>
        <v>0</v>
      </c>
      <c r="AI47" s="137"/>
      <c r="AJ47" s="137" t="b">
        <f>IF(AI47='Eval Controles'!$C$41,'Eval Controles'!$D$41,IF(AI47='Eval Controles'!$C$42,'Eval Controles'!$D$42))</f>
        <v>0</v>
      </c>
      <c r="AK47" s="137"/>
      <c r="AL47" s="137" t="b">
        <f>IF(AK47='Eval Controles'!$C$43,'Eval Controles'!$D$43,IF(AK47='Eval Controles'!$C$44,'Eval Controles'!$D$44,IF(AK47='Eval Controles'!$C$45,'Eval Controles'!$D$45)))</f>
        <v>0</v>
      </c>
      <c r="AM47" s="131">
        <f t="shared" si="6"/>
        <v>0</v>
      </c>
      <c r="AN47" s="131" t="str">
        <f t="shared" si="7"/>
        <v>DEBIL</v>
      </c>
      <c r="AO47" s="137"/>
      <c r="AP47" s="131">
        <f>IF(AO47='Eval Controles'!$C$24,"FUERTE",IF(AO47='Eval Controles'!$C$25,"MODERADO",IF(AO47='Eval Controles'!$C$26,"DEBIL",)))</f>
        <v>0</v>
      </c>
      <c r="AQ47" s="76"/>
      <c r="AR47" s="118"/>
      <c r="AS47" s="118"/>
      <c r="AT47" s="126"/>
      <c r="AU47" s="118"/>
      <c r="AV47" s="118"/>
      <c r="AW47" s="127"/>
      <c r="AX47" s="127"/>
      <c r="AY47" s="255"/>
      <c r="AZ47" s="178"/>
      <c r="BA47" s="258"/>
      <c r="BB47" s="637"/>
      <c r="BC47" s="637"/>
      <c r="BD47" s="637"/>
      <c r="BE47" s="124"/>
      <c r="BF47" s="637"/>
      <c r="BG47" s="637"/>
      <c r="BH47" s="124"/>
      <c r="BI47" s="637"/>
      <c r="BJ47" s="637"/>
      <c r="BK47" s="124"/>
      <c r="BL47" s="637"/>
      <c r="BM47" s="637"/>
      <c r="BN47" s="124"/>
      <c r="BO47" s="639"/>
      <c r="BP47" s="124"/>
    </row>
    <row r="48" spans="2:68" s="120" customFormat="1" ht="58.5" hidden="1" customHeight="1" x14ac:dyDescent="0.3">
      <c r="B48" s="182"/>
      <c r="C48" s="118"/>
      <c r="D48" s="118"/>
      <c r="E48" s="118"/>
      <c r="F48" s="118"/>
      <c r="G48" s="139"/>
      <c r="H48" s="119"/>
      <c r="I48" s="123"/>
      <c r="J48" s="139"/>
      <c r="K48" s="122"/>
      <c r="L48" s="35"/>
      <c r="M48" s="129" t="e">
        <f>VLOOKUP(L48,'[4]Datos Validacion'!$C$6:$D$10,2,0)</f>
        <v>#N/A</v>
      </c>
      <c r="N48" s="60"/>
      <c r="O48" s="175" t="e">
        <f>VLOOKUP(N48,'[4]Datos Validacion'!$E$6:$F$15,2,0)</f>
        <v>#N/A</v>
      </c>
      <c r="P48" s="202"/>
      <c r="Q48" s="76"/>
      <c r="R48" s="123"/>
      <c r="S48" s="118"/>
      <c r="T48" s="118"/>
      <c r="U48" s="118"/>
      <c r="V48" s="118"/>
      <c r="W48" s="118"/>
      <c r="X48" s="137"/>
      <c r="Y48" s="137"/>
      <c r="Z48" s="137" t="b">
        <f>IF(Y48='Eval Controles'!$C$30,'Eval Controles'!$D$30,IF(Y48='Eval Controles'!$C$31,'Eval Controles'!$D$31))</f>
        <v>0</v>
      </c>
      <c r="AA48" s="137"/>
      <c r="AB48" s="137" t="b">
        <f>IF(AA48='Eval Controles'!$C$32,'Eval Controles'!$D$32,IF(AA48='Eval Controles'!$C$33,'Eval Controles'!$D$33))</f>
        <v>0</v>
      </c>
      <c r="AC48" s="137"/>
      <c r="AD48" s="137" t="b">
        <f>IF(AC48='Eval Controles'!$C$34,'Eval Controles'!$D$34,IF(AC48='Eval Controles'!$C$35,'Eval Controles'!$D$35))</f>
        <v>0</v>
      </c>
      <c r="AE48" s="137"/>
      <c r="AF48" s="137" t="b">
        <f>IF(AE48='Eval Controles'!$C$36,'Eval Controles'!$D$36,IF(AE48='Eval Controles'!$C$37,'Eval Controles'!$D$37,IF(AE48='Eval Controles'!$C$38,'Eval Controles'!$D$38)))</f>
        <v>0</v>
      </c>
      <c r="AG48" s="137"/>
      <c r="AH48" s="137" t="b">
        <f>IF(AG48='Eval Controles'!$C$39,'Eval Controles'!$D$39,IF(AG48='Eval Controles'!$C$40,'Eval Controles'!$D$40))</f>
        <v>0</v>
      </c>
      <c r="AI48" s="137"/>
      <c r="AJ48" s="137" t="b">
        <f>IF(AI48='Eval Controles'!$C$41,'Eval Controles'!$D$41,IF(AI48='Eval Controles'!$C$42,'Eval Controles'!$D$42))</f>
        <v>0</v>
      </c>
      <c r="AK48" s="137"/>
      <c r="AL48" s="137" t="b">
        <f>IF(AK48='Eval Controles'!$C$43,'Eval Controles'!$D$43,IF(AK48='Eval Controles'!$C$44,'Eval Controles'!$D$44,IF(AK48='Eval Controles'!$C$45,'Eval Controles'!$D$45)))</f>
        <v>0</v>
      </c>
      <c r="AM48" s="131">
        <f t="shared" si="6"/>
        <v>0</v>
      </c>
      <c r="AN48" s="131" t="str">
        <f t="shared" si="7"/>
        <v>DEBIL</v>
      </c>
      <c r="AO48" s="137"/>
      <c r="AP48" s="131">
        <f>IF(AO48='Eval Controles'!$C$24,"FUERTE",IF(AO48='Eval Controles'!$C$25,"MODERADO",IF(AO48='Eval Controles'!$C$26,"DEBIL",)))</f>
        <v>0</v>
      </c>
      <c r="AQ48" s="76"/>
      <c r="AR48" s="118"/>
      <c r="AS48" s="118"/>
      <c r="AT48" s="126"/>
      <c r="AU48" s="118"/>
      <c r="AV48" s="118"/>
      <c r="AW48" s="127"/>
      <c r="AX48" s="127"/>
      <c r="AY48" s="255"/>
      <c r="AZ48" s="178"/>
      <c r="BA48" s="258"/>
      <c r="BB48" s="637"/>
      <c r="BC48" s="637"/>
      <c r="BD48" s="637"/>
      <c r="BE48" s="124"/>
      <c r="BF48" s="637"/>
      <c r="BG48" s="637"/>
      <c r="BH48" s="124"/>
      <c r="BI48" s="637"/>
      <c r="BJ48" s="637"/>
      <c r="BK48" s="124"/>
      <c r="BL48" s="637"/>
      <c r="BM48" s="637"/>
      <c r="BN48" s="124"/>
      <c r="BO48" s="639"/>
      <c r="BP48" s="124"/>
    </row>
    <row r="49" spans="2:68" s="120" customFormat="1" ht="58.5" hidden="1" customHeight="1" x14ac:dyDescent="0.3">
      <c r="B49" s="182"/>
      <c r="C49" s="33"/>
      <c r="D49" s="32"/>
      <c r="E49" s="32"/>
      <c r="F49" s="32"/>
      <c r="G49" s="139"/>
      <c r="H49" s="32"/>
      <c r="I49" s="32"/>
      <c r="J49" s="139"/>
      <c r="K49" s="33"/>
      <c r="L49" s="35"/>
      <c r="M49" s="129" t="e">
        <f>VLOOKUP(L49,'[4]Datos Validacion'!$C$6:$D$10,2,0)</f>
        <v>#N/A</v>
      </c>
      <c r="N49" s="60"/>
      <c r="O49" s="175" t="e">
        <f>VLOOKUP(N49,'[4]Datos Validacion'!$E$6:$F$15,2,0)</f>
        <v>#N/A</v>
      </c>
      <c r="P49" s="202"/>
      <c r="Q49" s="76"/>
      <c r="R49" s="76"/>
      <c r="S49" s="76"/>
      <c r="T49" s="76"/>
      <c r="U49" s="76"/>
      <c r="V49" s="76"/>
      <c r="W49" s="76"/>
      <c r="X49" s="131"/>
      <c r="Y49" s="137"/>
      <c r="Z49" s="137" t="b">
        <f>IF(Y49='Eval Controles'!$C$30,'Eval Controles'!$D$30,IF(Y49='Eval Controles'!$C$31,'Eval Controles'!$D$31))</f>
        <v>0</v>
      </c>
      <c r="AA49" s="137"/>
      <c r="AB49" s="137" t="b">
        <f>IF(AA49='Eval Controles'!$C$32,'Eval Controles'!$D$32,IF(AA49='Eval Controles'!$C$33,'Eval Controles'!$D$33))</f>
        <v>0</v>
      </c>
      <c r="AC49" s="137"/>
      <c r="AD49" s="137" t="b">
        <f>IF(AC49='Eval Controles'!$C$34,'Eval Controles'!$D$34,IF(AC49='Eval Controles'!$C$35,'Eval Controles'!$D$35))</f>
        <v>0</v>
      </c>
      <c r="AE49" s="137"/>
      <c r="AF49" s="137" t="b">
        <f>IF(AE49='Eval Controles'!$C$36,'Eval Controles'!$D$36,IF(AE49='Eval Controles'!$C$37,'Eval Controles'!$D$37,IF(AE49='Eval Controles'!$C$38,'Eval Controles'!$D$38)))</f>
        <v>0</v>
      </c>
      <c r="AG49" s="137"/>
      <c r="AH49" s="137" t="b">
        <f>IF(AG49='Eval Controles'!$C$39,'Eval Controles'!$D$39,IF(AG49='Eval Controles'!$C$40,'Eval Controles'!$D$40))</f>
        <v>0</v>
      </c>
      <c r="AI49" s="137"/>
      <c r="AJ49" s="137" t="b">
        <f>IF(AI49='Eval Controles'!$C$41,'Eval Controles'!$D$41,IF(AI49='Eval Controles'!$C$42,'Eval Controles'!$D$42))</f>
        <v>0</v>
      </c>
      <c r="AK49" s="137"/>
      <c r="AL49" s="137" t="b">
        <f>IF(AK49='Eval Controles'!$C$43,'Eval Controles'!$D$43,IF(AK49='Eval Controles'!$C$44,'Eval Controles'!$D$44,IF(AK49='Eval Controles'!$C$45,'Eval Controles'!$D$45)))</f>
        <v>0</v>
      </c>
      <c r="AM49" s="131">
        <f t="shared" si="6"/>
        <v>0</v>
      </c>
      <c r="AN49" s="131" t="str">
        <f t="shared" si="7"/>
        <v>DEBIL</v>
      </c>
      <c r="AO49" s="131"/>
      <c r="AP49" s="131">
        <f>IF(AO49='Eval Controles'!$C$24,"FUERTE",IF(AO49='Eval Controles'!$C$25,"MODERADO",IF(AO49='Eval Controles'!$C$26,"DEBIL",)))</f>
        <v>0</v>
      </c>
      <c r="AQ49" s="131"/>
      <c r="AR49" s="131"/>
      <c r="AS49" s="131"/>
      <c r="AT49" s="131"/>
      <c r="AU49" s="131"/>
      <c r="AV49" s="131"/>
      <c r="AW49" s="127"/>
      <c r="AX49" s="127"/>
      <c r="AY49" s="255"/>
      <c r="AZ49" s="178"/>
      <c r="BA49" s="258"/>
      <c r="BB49" s="637"/>
      <c r="BC49" s="637"/>
      <c r="BD49" s="637"/>
      <c r="BE49" s="124"/>
      <c r="BF49" s="637"/>
      <c r="BG49" s="637"/>
      <c r="BH49" s="124"/>
      <c r="BI49" s="637"/>
      <c r="BJ49" s="637"/>
      <c r="BK49" s="124"/>
      <c r="BL49" s="637"/>
      <c r="BM49" s="637"/>
      <c r="BN49" s="124"/>
      <c r="BO49" s="639"/>
      <c r="BP49" s="124"/>
    </row>
    <row r="50" spans="2:68" s="120" customFormat="1" ht="58.5" hidden="1" customHeight="1" x14ac:dyDescent="0.3">
      <c r="B50" s="182"/>
      <c r="C50" s="118"/>
      <c r="D50" s="118"/>
      <c r="E50" s="35"/>
      <c r="F50" s="35"/>
      <c r="G50" s="139"/>
      <c r="H50" s="35"/>
      <c r="I50" s="35"/>
      <c r="J50" s="139"/>
      <c r="K50" s="118"/>
      <c r="L50" s="35"/>
      <c r="M50" s="129" t="e">
        <f>VLOOKUP(L50,'[4]Datos Validacion'!$C$6:$D$10,2,0)</f>
        <v>#N/A</v>
      </c>
      <c r="N50" s="60"/>
      <c r="O50" s="175" t="e">
        <f>VLOOKUP(N50,'[4]Datos Validacion'!$E$6:$F$15,2,0)</f>
        <v>#N/A</v>
      </c>
      <c r="P50" s="202"/>
      <c r="Q50" s="76"/>
      <c r="R50" s="76"/>
      <c r="S50" s="76"/>
      <c r="T50" s="76"/>
      <c r="U50" s="76"/>
      <c r="V50" s="76"/>
      <c r="W50" s="76"/>
      <c r="X50" s="131"/>
      <c r="Y50" s="137"/>
      <c r="Z50" s="137" t="b">
        <f>IF(Y50='Eval Controles'!$C$30,'Eval Controles'!$D$30,IF(Y50='Eval Controles'!$C$31,'Eval Controles'!$D$31))</f>
        <v>0</v>
      </c>
      <c r="AA50" s="137"/>
      <c r="AB50" s="137" t="b">
        <f>IF(AA50='Eval Controles'!$C$32,'Eval Controles'!$D$32,IF(AA50='Eval Controles'!$C$33,'Eval Controles'!$D$33))</f>
        <v>0</v>
      </c>
      <c r="AC50" s="137"/>
      <c r="AD50" s="137" t="b">
        <f>IF(AC50='Eval Controles'!$C$34,'Eval Controles'!$D$34,IF(AC50='Eval Controles'!$C$35,'Eval Controles'!$D$35))</f>
        <v>0</v>
      </c>
      <c r="AE50" s="137"/>
      <c r="AF50" s="137" t="b">
        <f>IF(AE50='Eval Controles'!$C$36,'Eval Controles'!$D$36,IF(AE50='Eval Controles'!$C$37,'Eval Controles'!$D$37,IF(AE50='Eval Controles'!$C$38,'Eval Controles'!$D$38)))</f>
        <v>0</v>
      </c>
      <c r="AG50" s="137"/>
      <c r="AH50" s="137" t="b">
        <f>IF(AG50='Eval Controles'!$C$39,'Eval Controles'!$D$39,IF(AG50='Eval Controles'!$C$40,'Eval Controles'!$D$40))</f>
        <v>0</v>
      </c>
      <c r="AI50" s="137"/>
      <c r="AJ50" s="137" t="b">
        <f>IF(AI50='Eval Controles'!$C$41,'Eval Controles'!$D$41,IF(AI50='Eval Controles'!$C$42,'Eval Controles'!$D$42))</f>
        <v>0</v>
      </c>
      <c r="AK50" s="137"/>
      <c r="AL50" s="137" t="b">
        <f>IF(AK50='Eval Controles'!$C$43,'Eval Controles'!$D$43,IF(AK50='Eval Controles'!$C$44,'Eval Controles'!$D$44,IF(AK50='Eval Controles'!$C$45,'Eval Controles'!$D$45)))</f>
        <v>0</v>
      </c>
      <c r="AM50" s="131">
        <f t="shared" si="6"/>
        <v>0</v>
      </c>
      <c r="AN50" s="131" t="str">
        <f t="shared" si="7"/>
        <v>DEBIL</v>
      </c>
      <c r="AO50" s="131"/>
      <c r="AP50" s="131">
        <f>IF(AO50='Eval Controles'!$C$24,"FUERTE",IF(AO50='Eval Controles'!$C$25,"MODERADO",IF(AO50='Eval Controles'!$C$26,"DEBIL",)))</f>
        <v>0</v>
      </c>
      <c r="AQ50" s="131"/>
      <c r="AR50" s="131"/>
      <c r="AS50" s="131"/>
      <c r="AT50" s="131"/>
      <c r="AU50" s="131"/>
      <c r="AV50" s="131"/>
      <c r="AW50" s="127"/>
      <c r="AX50" s="127"/>
      <c r="AY50" s="255"/>
      <c r="AZ50" s="178"/>
      <c r="BA50" s="258"/>
      <c r="BB50" s="637"/>
      <c r="BC50" s="637"/>
      <c r="BD50" s="637"/>
      <c r="BE50" s="124"/>
      <c r="BF50" s="637"/>
      <c r="BG50" s="637"/>
      <c r="BH50" s="124"/>
      <c r="BI50" s="637"/>
      <c r="BJ50" s="637"/>
      <c r="BK50" s="124"/>
      <c r="BL50" s="637"/>
      <c r="BM50" s="637"/>
      <c r="BN50" s="124"/>
      <c r="BO50" s="639"/>
      <c r="BP50" s="124"/>
    </row>
    <row r="51" spans="2:68" ht="58.5" hidden="1" customHeight="1" x14ac:dyDescent="0.3">
      <c r="B51" s="182"/>
      <c r="C51" s="118"/>
      <c r="D51" s="121"/>
      <c r="E51" s="119"/>
      <c r="F51" s="119"/>
      <c r="G51" s="139"/>
      <c r="H51" s="119"/>
      <c r="I51" s="119"/>
      <c r="J51" s="139"/>
      <c r="K51" s="121"/>
      <c r="L51" s="35"/>
      <c r="M51" s="129" t="e">
        <f>VLOOKUP(L51,'[4]Datos Validacion'!$C$6:$D$10,2,0)</f>
        <v>#N/A</v>
      </c>
      <c r="N51" s="60"/>
      <c r="O51" s="175" t="e">
        <f>VLOOKUP(N51,'[4]Datos Validacion'!$E$6:$F$15,2,0)</f>
        <v>#N/A</v>
      </c>
      <c r="P51" s="202"/>
      <c r="Q51" s="76"/>
      <c r="R51" s="76"/>
      <c r="S51" s="76"/>
      <c r="T51" s="76"/>
      <c r="U51" s="76"/>
      <c r="V51" s="76"/>
      <c r="W51" s="76"/>
      <c r="X51" s="131"/>
      <c r="Y51" s="137"/>
      <c r="Z51" s="137" t="b">
        <f>IF(Y51='Eval Controles'!$C$30,'Eval Controles'!$D$30,IF(Y51='Eval Controles'!$C$31,'Eval Controles'!$D$31))</f>
        <v>0</v>
      </c>
      <c r="AA51" s="137"/>
      <c r="AB51" s="137" t="b">
        <f>IF(AA51='Eval Controles'!$C$32,'Eval Controles'!$D$32,IF(AA51='Eval Controles'!$C$33,'Eval Controles'!$D$33))</f>
        <v>0</v>
      </c>
      <c r="AC51" s="137"/>
      <c r="AD51" s="137" t="b">
        <f>IF(AC51='Eval Controles'!$C$34,'Eval Controles'!$D$34,IF(AC51='Eval Controles'!$C$35,'Eval Controles'!$D$35))</f>
        <v>0</v>
      </c>
      <c r="AE51" s="137"/>
      <c r="AF51" s="137" t="b">
        <f>IF(AE51='Eval Controles'!$C$36,'Eval Controles'!$D$36,IF(AE51='Eval Controles'!$C$37,'Eval Controles'!$D$37,IF(AE51='Eval Controles'!$C$38,'Eval Controles'!$D$38)))</f>
        <v>0</v>
      </c>
      <c r="AG51" s="137"/>
      <c r="AH51" s="137" t="b">
        <f>IF(AG51='Eval Controles'!$C$39,'Eval Controles'!$D$39,IF(AG51='Eval Controles'!$C$40,'Eval Controles'!$D$40))</f>
        <v>0</v>
      </c>
      <c r="AI51" s="137"/>
      <c r="AJ51" s="137" t="b">
        <f>IF(AI51='Eval Controles'!$C$41,'Eval Controles'!$D$41,IF(AI51='Eval Controles'!$C$42,'Eval Controles'!$D$42))</f>
        <v>0</v>
      </c>
      <c r="AK51" s="137"/>
      <c r="AL51" s="137" t="b">
        <f>IF(AK51='Eval Controles'!$C$43,'Eval Controles'!$D$43,IF(AK51='Eval Controles'!$C$44,'Eval Controles'!$D$44,IF(AK51='Eval Controles'!$C$45,'Eval Controles'!$D$45)))</f>
        <v>0</v>
      </c>
      <c r="AM51" s="131">
        <f t="shared" si="6"/>
        <v>0</v>
      </c>
      <c r="AN51" s="131" t="str">
        <f t="shared" si="7"/>
        <v>DEBIL</v>
      </c>
      <c r="AO51" s="131"/>
      <c r="AP51" s="131">
        <f>IF(AO51='Eval Controles'!$C$24,"FUERTE",IF(AO51='Eval Controles'!$C$25,"MODERADO",IF(AO51='Eval Controles'!$C$26,"DEBIL",)))</f>
        <v>0</v>
      </c>
      <c r="AQ51" s="131"/>
      <c r="AR51" s="131"/>
      <c r="AS51" s="131"/>
      <c r="AT51" s="131"/>
      <c r="AU51" s="131"/>
      <c r="AV51" s="131"/>
      <c r="AW51" s="127"/>
      <c r="AX51" s="127"/>
      <c r="AY51" s="255"/>
      <c r="AZ51" s="178"/>
      <c r="BA51" s="258"/>
      <c r="BB51" s="246"/>
      <c r="BC51" s="246"/>
      <c r="BD51" s="246"/>
      <c r="BE51" s="30"/>
      <c r="BF51" s="246"/>
      <c r="BG51" s="246"/>
      <c r="BH51" s="30"/>
      <c r="BI51" s="246"/>
      <c r="BJ51" s="246"/>
      <c r="BK51" s="30"/>
      <c r="BL51" s="246"/>
      <c r="BM51" s="246"/>
      <c r="BN51" s="30"/>
      <c r="BO51" s="640"/>
      <c r="BP51" s="30"/>
    </row>
    <row r="52" spans="2:68" ht="58.5" hidden="1" customHeight="1" x14ac:dyDescent="0.3">
      <c r="B52" s="182"/>
      <c r="C52" s="117"/>
      <c r="D52" s="122"/>
      <c r="E52" s="122"/>
      <c r="F52" s="122"/>
      <c r="G52" s="139"/>
      <c r="H52" s="122"/>
      <c r="I52" s="122"/>
      <c r="J52" s="139"/>
      <c r="K52" s="128"/>
      <c r="L52" s="35"/>
      <c r="M52" s="129" t="e">
        <f>VLOOKUP(L52,'[4]Datos Validacion'!$C$6:$D$10,2,0)</f>
        <v>#N/A</v>
      </c>
      <c r="N52" s="60"/>
      <c r="O52" s="175" t="e">
        <f>VLOOKUP(N52,'[4]Datos Validacion'!$E$6:$F$15,2,0)</f>
        <v>#N/A</v>
      </c>
      <c r="P52" s="202"/>
      <c r="Q52" s="76"/>
      <c r="R52" s="76"/>
      <c r="S52" s="76"/>
      <c r="T52" s="76"/>
      <c r="U52" s="76"/>
      <c r="V52" s="76"/>
      <c r="W52" s="76"/>
      <c r="X52" s="131"/>
      <c r="Y52" s="137"/>
      <c r="Z52" s="137" t="b">
        <f>IF(Y52='Eval Controles'!$C$30,'Eval Controles'!$D$30,IF(Y52='Eval Controles'!$C$31,'Eval Controles'!$D$31))</f>
        <v>0</v>
      </c>
      <c r="AA52" s="137"/>
      <c r="AB52" s="137" t="b">
        <f>IF(AA52='Eval Controles'!$C$32,'Eval Controles'!$D$32,IF(AA52='Eval Controles'!$C$33,'Eval Controles'!$D$33))</f>
        <v>0</v>
      </c>
      <c r="AC52" s="137"/>
      <c r="AD52" s="137" t="b">
        <f>IF(AC52='Eval Controles'!$C$34,'Eval Controles'!$D$34,IF(AC52='Eval Controles'!$C$35,'Eval Controles'!$D$35))</f>
        <v>0</v>
      </c>
      <c r="AE52" s="137"/>
      <c r="AF52" s="137" t="b">
        <f>IF(AE52='Eval Controles'!$C$36,'Eval Controles'!$D$36,IF(AE52='Eval Controles'!$C$37,'Eval Controles'!$D$37,IF(AE52='Eval Controles'!$C$38,'Eval Controles'!$D$38)))</f>
        <v>0</v>
      </c>
      <c r="AG52" s="137"/>
      <c r="AH52" s="137" t="b">
        <f>IF(AG52='Eval Controles'!$C$39,'Eval Controles'!$D$39,IF(AG52='Eval Controles'!$C$40,'Eval Controles'!$D$40))</f>
        <v>0</v>
      </c>
      <c r="AI52" s="137"/>
      <c r="AJ52" s="137" t="b">
        <f>IF(AI52='Eval Controles'!$C$41,'Eval Controles'!$D$41,IF(AI52='Eval Controles'!$C$42,'Eval Controles'!$D$42))</f>
        <v>0</v>
      </c>
      <c r="AK52" s="137"/>
      <c r="AL52" s="137" t="b">
        <f>IF(AK52='Eval Controles'!$C$43,'Eval Controles'!$D$43,IF(AK52='Eval Controles'!$C$44,'Eval Controles'!$D$44,IF(AK52='Eval Controles'!$C$45,'Eval Controles'!$D$45)))</f>
        <v>0</v>
      </c>
      <c r="AM52" s="131">
        <f t="shared" si="6"/>
        <v>0</v>
      </c>
      <c r="AN52" s="131" t="str">
        <f t="shared" si="7"/>
        <v>DEBIL</v>
      </c>
      <c r="AO52" s="131"/>
      <c r="AP52" s="131">
        <f>IF(AO52='Eval Controles'!$C$24,"FUERTE",IF(AO52='Eval Controles'!$C$25,"MODERADO",IF(AO52='Eval Controles'!$C$26,"DEBIL",)))</f>
        <v>0</v>
      </c>
      <c r="AQ52" s="131"/>
      <c r="AR52" s="131"/>
      <c r="AS52" s="131"/>
      <c r="AT52" s="131"/>
      <c r="AU52" s="131"/>
      <c r="AV52" s="131"/>
      <c r="AW52" s="127"/>
      <c r="AX52" s="127"/>
      <c r="AY52" s="255"/>
      <c r="AZ52" s="178"/>
      <c r="BA52" s="258"/>
      <c r="BB52" s="246"/>
      <c r="BC52" s="246"/>
      <c r="BD52" s="246"/>
      <c r="BE52" s="30"/>
      <c r="BF52" s="246"/>
      <c r="BG52" s="246"/>
      <c r="BH52" s="30"/>
      <c r="BI52" s="246"/>
      <c r="BJ52" s="246"/>
      <c r="BK52" s="30"/>
      <c r="BL52" s="246"/>
      <c r="BM52" s="246"/>
      <c r="BN52" s="30"/>
      <c r="BO52" s="640"/>
      <c r="BP52" s="30"/>
    </row>
    <row r="53" spans="2:68" ht="58.5" hidden="1" customHeight="1" x14ac:dyDescent="0.3">
      <c r="B53" s="182"/>
      <c r="C53" s="117"/>
      <c r="D53" s="122"/>
      <c r="E53" s="122"/>
      <c r="F53" s="122"/>
      <c r="G53" s="139"/>
      <c r="H53" s="122"/>
      <c r="I53" s="122"/>
      <c r="J53" s="139"/>
      <c r="K53" s="128"/>
      <c r="L53" s="35"/>
      <c r="M53" s="129" t="e">
        <f>VLOOKUP(L53,'[4]Datos Validacion'!$C$6:$D$10,2,0)</f>
        <v>#N/A</v>
      </c>
      <c r="N53" s="60"/>
      <c r="O53" s="175" t="e">
        <f>VLOOKUP(N53,'[4]Datos Validacion'!$E$6:$F$15,2,0)</f>
        <v>#N/A</v>
      </c>
      <c r="P53" s="202"/>
      <c r="Q53" s="76"/>
      <c r="R53" s="76"/>
      <c r="S53" s="76"/>
      <c r="T53" s="76"/>
      <c r="U53" s="76"/>
      <c r="V53" s="76"/>
      <c r="W53" s="76"/>
      <c r="X53" s="131"/>
      <c r="Y53" s="137"/>
      <c r="Z53" s="137" t="b">
        <f>IF(Y53='Eval Controles'!$C$30,'Eval Controles'!$D$30,IF(Y53='Eval Controles'!$C$31,'Eval Controles'!$D$31))</f>
        <v>0</v>
      </c>
      <c r="AA53" s="137"/>
      <c r="AB53" s="137" t="b">
        <f>IF(AA53='Eval Controles'!$C$32,'Eval Controles'!$D$32,IF(AA53='Eval Controles'!$C$33,'Eval Controles'!$D$33))</f>
        <v>0</v>
      </c>
      <c r="AC53" s="137"/>
      <c r="AD53" s="137" t="b">
        <f>IF(AC53='Eval Controles'!$C$34,'Eval Controles'!$D$34,IF(AC53='Eval Controles'!$C$35,'Eval Controles'!$D$35))</f>
        <v>0</v>
      </c>
      <c r="AE53" s="137"/>
      <c r="AF53" s="137" t="b">
        <f>IF(AE53='Eval Controles'!$C$36,'Eval Controles'!$D$36,IF(AE53='Eval Controles'!$C$37,'Eval Controles'!$D$37,IF(AE53='Eval Controles'!$C$38,'Eval Controles'!$D$38)))</f>
        <v>0</v>
      </c>
      <c r="AG53" s="137"/>
      <c r="AH53" s="137" t="b">
        <f>IF(AG53='Eval Controles'!$C$39,'Eval Controles'!$D$39,IF(AG53='Eval Controles'!$C$40,'Eval Controles'!$D$40))</f>
        <v>0</v>
      </c>
      <c r="AI53" s="137"/>
      <c r="AJ53" s="137" t="b">
        <f>IF(AI53='Eval Controles'!$C$41,'Eval Controles'!$D$41,IF(AI53='Eval Controles'!$C$42,'Eval Controles'!$D$42))</f>
        <v>0</v>
      </c>
      <c r="AK53" s="137"/>
      <c r="AL53" s="137" t="b">
        <f>IF(AK53='Eval Controles'!$C$43,'Eval Controles'!$D$43,IF(AK53='Eval Controles'!$C$44,'Eval Controles'!$D$44,IF(AK53='Eval Controles'!$C$45,'Eval Controles'!$D$45)))</f>
        <v>0</v>
      </c>
      <c r="AM53" s="131">
        <f t="shared" si="6"/>
        <v>0</v>
      </c>
      <c r="AN53" s="131" t="str">
        <f t="shared" si="7"/>
        <v>DEBIL</v>
      </c>
      <c r="AO53" s="131"/>
      <c r="AP53" s="131">
        <f>IF(AO53='Eval Controles'!$C$24,"FUERTE",IF(AO53='Eval Controles'!$C$25,"MODERADO",IF(AO53='Eval Controles'!$C$26,"DEBIL",)))</f>
        <v>0</v>
      </c>
      <c r="AQ53" s="131"/>
      <c r="AR53" s="131"/>
      <c r="AS53" s="131"/>
      <c r="AT53" s="131"/>
      <c r="AU53" s="131"/>
      <c r="AV53" s="131"/>
      <c r="AW53" s="127"/>
      <c r="AX53" s="127"/>
      <c r="AY53" s="255"/>
      <c r="AZ53" s="178"/>
      <c r="BA53" s="258"/>
      <c r="BB53" s="246"/>
      <c r="BC53" s="246"/>
      <c r="BD53" s="246"/>
      <c r="BE53" s="30"/>
      <c r="BF53" s="246"/>
      <c r="BG53" s="246"/>
      <c r="BH53" s="30"/>
      <c r="BI53" s="246"/>
      <c r="BJ53" s="246"/>
      <c r="BK53" s="30"/>
      <c r="BL53" s="246"/>
      <c r="BM53" s="246"/>
      <c r="BN53" s="30"/>
      <c r="BO53" s="640"/>
      <c r="BP53" s="30"/>
    </row>
    <row r="54" spans="2:68" s="39" customFormat="1" ht="58.5" hidden="1" customHeight="1" x14ac:dyDescent="0.35">
      <c r="B54" s="182"/>
      <c r="C54" s="116"/>
      <c r="D54" s="116"/>
      <c r="E54" s="116"/>
      <c r="F54" s="116"/>
      <c r="G54" s="139"/>
      <c r="H54" s="116"/>
      <c r="I54" s="116"/>
      <c r="J54" s="139"/>
      <c r="K54" s="32"/>
      <c r="L54" s="35"/>
      <c r="M54" s="129" t="e">
        <f>VLOOKUP(L54,'[4]Datos Validacion'!$C$6:$D$10,2,0)</f>
        <v>#N/A</v>
      </c>
      <c r="N54" s="60"/>
      <c r="O54" s="175" t="e">
        <f>VLOOKUP(N54,'[4]Datos Validacion'!$E$6:$F$15,2,0)</f>
        <v>#N/A</v>
      </c>
      <c r="P54" s="202"/>
      <c r="Q54" s="76"/>
      <c r="R54" s="76"/>
      <c r="S54" s="76"/>
      <c r="T54" s="76"/>
      <c r="U54" s="76"/>
      <c r="V54" s="76"/>
      <c r="W54" s="76"/>
      <c r="X54" s="131"/>
      <c r="Y54" s="137"/>
      <c r="Z54" s="137" t="b">
        <f>IF(Y54='Eval Controles'!$C$30,'Eval Controles'!$D$30,IF(Y54='Eval Controles'!$C$31,'Eval Controles'!$D$31))</f>
        <v>0</v>
      </c>
      <c r="AA54" s="137"/>
      <c r="AB54" s="137" t="b">
        <f>IF(AA54='Eval Controles'!$C$32,'Eval Controles'!$D$32,IF(AA54='Eval Controles'!$C$33,'Eval Controles'!$D$33))</f>
        <v>0</v>
      </c>
      <c r="AC54" s="137"/>
      <c r="AD54" s="137" t="b">
        <f>IF(AC54='Eval Controles'!$C$34,'Eval Controles'!$D$34,IF(AC54='Eval Controles'!$C$35,'Eval Controles'!$D$35))</f>
        <v>0</v>
      </c>
      <c r="AE54" s="137"/>
      <c r="AF54" s="137" t="b">
        <f>IF(AE54='Eval Controles'!$C$36,'Eval Controles'!$D$36,IF(AE54='Eval Controles'!$C$37,'Eval Controles'!$D$37,IF(AE54='Eval Controles'!$C$38,'Eval Controles'!$D$38)))</f>
        <v>0</v>
      </c>
      <c r="AG54" s="137"/>
      <c r="AH54" s="137" t="b">
        <f>IF(AG54='Eval Controles'!$C$39,'Eval Controles'!$D$39,IF(AG54='Eval Controles'!$C$40,'Eval Controles'!$D$40))</f>
        <v>0</v>
      </c>
      <c r="AI54" s="137"/>
      <c r="AJ54" s="137" t="b">
        <f>IF(AI54='Eval Controles'!$C$41,'Eval Controles'!$D$41,IF(AI54='Eval Controles'!$C$42,'Eval Controles'!$D$42))</f>
        <v>0</v>
      </c>
      <c r="AK54" s="137"/>
      <c r="AL54" s="137" t="b">
        <f>IF(AK54='Eval Controles'!$C$43,'Eval Controles'!$D$43,IF(AK54='Eval Controles'!$C$44,'Eval Controles'!$D$44,IF(AK54='Eval Controles'!$C$45,'Eval Controles'!$D$45)))</f>
        <v>0</v>
      </c>
      <c r="AM54" s="131">
        <f t="shared" si="6"/>
        <v>0</v>
      </c>
      <c r="AN54" s="131" t="str">
        <f t="shared" si="7"/>
        <v>DEBIL</v>
      </c>
      <c r="AO54" s="131"/>
      <c r="AP54" s="131">
        <f>IF(AO54='Eval Controles'!$C$24,"FUERTE",IF(AO54='Eval Controles'!$C$25,"MODERADO",IF(AO54='Eval Controles'!$C$26,"DEBIL",)))</f>
        <v>0</v>
      </c>
      <c r="AQ54" s="131"/>
      <c r="AR54" s="131"/>
      <c r="AS54" s="131"/>
      <c r="AT54" s="131"/>
      <c r="AU54" s="131"/>
      <c r="AV54" s="131"/>
      <c r="AW54" s="127"/>
      <c r="AX54" s="127"/>
      <c r="AY54" s="255"/>
      <c r="AZ54" s="178"/>
      <c r="BA54" s="257"/>
      <c r="BB54" s="34"/>
      <c r="BC54" s="34"/>
      <c r="BD54" s="34"/>
      <c r="BE54" s="31"/>
      <c r="BF54" s="34"/>
      <c r="BG54" s="34"/>
      <c r="BH54" s="31"/>
      <c r="BI54" s="34"/>
      <c r="BJ54" s="34"/>
      <c r="BK54" s="31"/>
      <c r="BL54" s="34"/>
      <c r="BM54" s="34"/>
      <c r="BN54" s="31"/>
      <c r="BO54" s="31"/>
      <c r="BP54" s="31"/>
    </row>
    <row r="55" spans="2:68" s="39" customFormat="1" ht="58.5" hidden="1" customHeight="1" x14ac:dyDescent="0.35">
      <c r="B55" s="182"/>
      <c r="C55" s="116"/>
      <c r="D55" s="116"/>
      <c r="E55" s="116"/>
      <c r="F55" s="116"/>
      <c r="G55" s="139"/>
      <c r="H55" s="116"/>
      <c r="I55" s="116"/>
      <c r="J55" s="139"/>
      <c r="K55" s="32"/>
      <c r="L55" s="35"/>
      <c r="M55" s="129" t="e">
        <f>VLOOKUP(L55,'[4]Datos Validacion'!$C$6:$D$10,2,0)</f>
        <v>#N/A</v>
      </c>
      <c r="N55" s="60"/>
      <c r="O55" s="175" t="e">
        <f>VLOOKUP(N55,'[4]Datos Validacion'!$E$6:$F$15,2,0)</f>
        <v>#N/A</v>
      </c>
      <c r="P55" s="202"/>
      <c r="Q55" s="76"/>
      <c r="R55" s="76"/>
      <c r="S55" s="76"/>
      <c r="T55" s="76"/>
      <c r="U55" s="76"/>
      <c r="V55" s="76"/>
      <c r="W55" s="76"/>
      <c r="X55" s="131"/>
      <c r="Y55" s="137"/>
      <c r="Z55" s="137" t="b">
        <f>IF(Y55='Eval Controles'!$C$30,'Eval Controles'!$D$30,IF(Y55='Eval Controles'!$C$31,'Eval Controles'!$D$31))</f>
        <v>0</v>
      </c>
      <c r="AA55" s="137"/>
      <c r="AB55" s="137" t="b">
        <f>IF(AA55='Eval Controles'!$C$32,'Eval Controles'!$D$32,IF(AA55='Eval Controles'!$C$33,'Eval Controles'!$D$33))</f>
        <v>0</v>
      </c>
      <c r="AC55" s="137"/>
      <c r="AD55" s="137" t="b">
        <f>IF(AC55='Eval Controles'!$C$34,'Eval Controles'!$D$34,IF(AC55='Eval Controles'!$C$35,'Eval Controles'!$D$35))</f>
        <v>0</v>
      </c>
      <c r="AE55" s="137"/>
      <c r="AF55" s="137" t="b">
        <f>IF(AE55='Eval Controles'!$C$36,'Eval Controles'!$D$36,IF(AE55='Eval Controles'!$C$37,'Eval Controles'!$D$37,IF(AE55='Eval Controles'!$C$38,'Eval Controles'!$D$38)))</f>
        <v>0</v>
      </c>
      <c r="AG55" s="137"/>
      <c r="AH55" s="137" t="b">
        <f>IF(AG55='Eval Controles'!$C$39,'Eval Controles'!$D$39,IF(AG55='Eval Controles'!$C$40,'Eval Controles'!$D$40))</f>
        <v>0</v>
      </c>
      <c r="AI55" s="137"/>
      <c r="AJ55" s="137" t="b">
        <f>IF(AI55='Eval Controles'!$C$41,'Eval Controles'!$D$41,IF(AI55='Eval Controles'!$C$42,'Eval Controles'!$D$42))</f>
        <v>0</v>
      </c>
      <c r="AK55" s="137"/>
      <c r="AL55" s="137" t="b">
        <f>IF(AK55='Eval Controles'!$C$43,'Eval Controles'!$D$43,IF(AK55='Eval Controles'!$C$44,'Eval Controles'!$D$44,IF(AK55='Eval Controles'!$C$45,'Eval Controles'!$D$45)))</f>
        <v>0</v>
      </c>
      <c r="AM55" s="131">
        <f t="shared" si="6"/>
        <v>0</v>
      </c>
      <c r="AN55" s="131" t="str">
        <f t="shared" si="7"/>
        <v>DEBIL</v>
      </c>
      <c r="AO55" s="131"/>
      <c r="AP55" s="131">
        <f>IF(AO55='Eval Controles'!$C$24,"FUERTE",IF(AO55='Eval Controles'!$C$25,"MODERADO",IF(AO55='Eval Controles'!$C$26,"DEBIL",)))</f>
        <v>0</v>
      </c>
      <c r="AQ55" s="131"/>
      <c r="AR55" s="131"/>
      <c r="AS55" s="131"/>
      <c r="AT55" s="131"/>
      <c r="AU55" s="131"/>
      <c r="AV55" s="131"/>
      <c r="AW55" s="127"/>
      <c r="AX55" s="127"/>
      <c r="AY55" s="255"/>
      <c r="AZ55" s="178"/>
      <c r="BA55" s="257"/>
      <c r="BB55" s="34"/>
      <c r="BC55" s="34"/>
      <c r="BD55" s="34"/>
      <c r="BE55" s="31"/>
      <c r="BF55" s="34"/>
      <c r="BG55" s="34"/>
      <c r="BH55" s="31"/>
      <c r="BI55" s="34"/>
      <c r="BJ55" s="34"/>
      <c r="BK55" s="31"/>
      <c r="BL55" s="34"/>
      <c r="BM55" s="34"/>
      <c r="BN55" s="31"/>
      <c r="BO55" s="31"/>
      <c r="BP55" s="31"/>
    </row>
    <row r="56" spans="2:68" ht="58.5" hidden="1" customHeight="1" x14ac:dyDescent="0.3">
      <c r="B56" s="182"/>
      <c r="C56" s="116"/>
      <c r="D56" s="116"/>
      <c r="E56" s="116"/>
      <c r="F56" s="116"/>
      <c r="G56" s="139"/>
      <c r="H56" s="116"/>
      <c r="I56" s="116"/>
      <c r="J56" s="139"/>
      <c r="K56" s="32"/>
      <c r="L56" s="35"/>
      <c r="M56" s="129" t="e">
        <f>VLOOKUP(L56,'[4]Datos Validacion'!$C$6:$D$10,2,0)</f>
        <v>#N/A</v>
      </c>
      <c r="N56" s="60"/>
      <c r="O56" s="175" t="e">
        <f>VLOOKUP(N56,'[4]Datos Validacion'!$E$6:$F$15,2,0)</f>
        <v>#N/A</v>
      </c>
      <c r="P56" s="202"/>
      <c r="Q56" s="76"/>
      <c r="R56" s="76"/>
      <c r="S56" s="76"/>
      <c r="T56" s="76"/>
      <c r="U56" s="76"/>
      <c r="V56" s="76"/>
      <c r="W56" s="76"/>
      <c r="X56" s="131"/>
      <c r="Y56" s="137"/>
      <c r="Z56" s="137" t="b">
        <f>IF(Y56='Eval Controles'!$C$30,'Eval Controles'!$D$30,IF(Y56='Eval Controles'!$C$31,'Eval Controles'!$D$31))</f>
        <v>0</v>
      </c>
      <c r="AA56" s="137"/>
      <c r="AB56" s="137" t="b">
        <f>IF(AA56='Eval Controles'!$C$32,'Eval Controles'!$D$32,IF(AA56='Eval Controles'!$C$33,'Eval Controles'!$D$33))</f>
        <v>0</v>
      </c>
      <c r="AC56" s="137"/>
      <c r="AD56" s="137" t="b">
        <f>IF(AC56='Eval Controles'!$C$34,'Eval Controles'!$D$34,IF(AC56='Eval Controles'!$C$35,'Eval Controles'!$D$35))</f>
        <v>0</v>
      </c>
      <c r="AE56" s="137"/>
      <c r="AF56" s="137" t="b">
        <f>IF(AE56='Eval Controles'!$C$36,'Eval Controles'!$D$36,IF(AE56='Eval Controles'!$C$37,'Eval Controles'!$D$37,IF(AE56='Eval Controles'!$C$38,'Eval Controles'!$D$38)))</f>
        <v>0</v>
      </c>
      <c r="AG56" s="137"/>
      <c r="AH56" s="137" t="b">
        <f>IF(AG56='Eval Controles'!$C$39,'Eval Controles'!$D$39,IF(AG56='Eval Controles'!$C$40,'Eval Controles'!$D$40))</f>
        <v>0</v>
      </c>
      <c r="AI56" s="137"/>
      <c r="AJ56" s="137" t="b">
        <f>IF(AI56='Eval Controles'!$C$41,'Eval Controles'!$D$41,IF(AI56='Eval Controles'!$C$42,'Eval Controles'!$D$42))</f>
        <v>0</v>
      </c>
      <c r="AK56" s="137"/>
      <c r="AL56" s="137" t="b">
        <f>IF(AK56='Eval Controles'!$C$43,'Eval Controles'!$D$43,IF(AK56='Eval Controles'!$C$44,'Eval Controles'!$D$44,IF(AK56='Eval Controles'!$C$45,'Eval Controles'!$D$45)))</f>
        <v>0</v>
      </c>
      <c r="AM56" s="131">
        <f t="shared" si="6"/>
        <v>0</v>
      </c>
      <c r="AN56" s="131" t="str">
        <f t="shared" si="7"/>
        <v>DEBIL</v>
      </c>
      <c r="AO56" s="131"/>
      <c r="AP56" s="131">
        <f>IF(AO56='Eval Controles'!$C$24,"FUERTE",IF(AO56='Eval Controles'!$C$25,"MODERADO",IF(AO56='Eval Controles'!$C$26,"DEBIL",)))</f>
        <v>0</v>
      </c>
      <c r="AQ56" s="131"/>
      <c r="AR56" s="131"/>
      <c r="AS56" s="131"/>
      <c r="AT56" s="131"/>
      <c r="AU56" s="131"/>
      <c r="AV56" s="131"/>
      <c r="AW56" s="127"/>
      <c r="AX56" s="127"/>
      <c r="AY56" s="126"/>
      <c r="AZ56" s="178"/>
      <c r="BA56" s="258"/>
      <c r="BB56" s="246"/>
      <c r="BC56" s="246"/>
      <c r="BD56" s="246"/>
      <c r="BE56" s="30"/>
      <c r="BF56" s="246"/>
      <c r="BG56" s="246"/>
      <c r="BH56" s="30"/>
      <c r="BI56" s="246"/>
      <c r="BJ56" s="246"/>
      <c r="BK56" s="30"/>
      <c r="BL56" s="246"/>
      <c r="BM56" s="246"/>
      <c r="BN56" s="30"/>
      <c r="BO56" s="640"/>
      <c r="BP56" s="30"/>
    </row>
    <row r="57" spans="2:68" ht="58.5" hidden="1" customHeight="1" x14ac:dyDescent="0.3">
      <c r="B57" s="182"/>
      <c r="C57" s="176"/>
      <c r="D57" s="139"/>
      <c r="E57" s="139"/>
      <c r="F57" s="139"/>
      <c r="G57" s="139"/>
      <c r="H57" s="141"/>
      <c r="I57" s="177"/>
      <c r="J57" s="139"/>
      <c r="K57" s="178"/>
      <c r="L57" s="139"/>
      <c r="M57" s="129" t="e">
        <f>VLOOKUP(L57,'[4]Datos Validacion'!$C$6:$D$10,2,0)</f>
        <v>#N/A</v>
      </c>
      <c r="N57" s="140"/>
      <c r="O57" s="175" t="e">
        <f>VLOOKUP(N57,'[4]Datos Validacion'!$E$6:$F$15,2,0)</f>
        <v>#N/A</v>
      </c>
      <c r="P57" s="202"/>
      <c r="Q57" s="131"/>
      <c r="R57" s="132"/>
      <c r="S57" s="137"/>
      <c r="T57" s="137"/>
      <c r="U57" s="137"/>
      <c r="V57" s="137"/>
      <c r="W57" s="137"/>
      <c r="X57" s="137"/>
      <c r="Y57" s="137"/>
      <c r="Z57" s="137" t="b">
        <f>IF(Y57='Eval Controles'!$C$30,'Eval Controles'!$D$30,IF(Y57='Eval Controles'!$C$31,'Eval Controles'!$D$31))</f>
        <v>0</v>
      </c>
      <c r="AA57" s="137"/>
      <c r="AB57" s="137" t="b">
        <f>IF(AA57='Eval Controles'!$C$32,'Eval Controles'!$D$32,IF(AA57='Eval Controles'!$C$33,'Eval Controles'!$D$33))</f>
        <v>0</v>
      </c>
      <c r="AC57" s="137"/>
      <c r="AD57" s="137" t="b">
        <f>IF(AC57='Eval Controles'!$C$34,'Eval Controles'!$D$34,IF(AC57='Eval Controles'!$C$35,'Eval Controles'!$D$35))</f>
        <v>0</v>
      </c>
      <c r="AE57" s="137"/>
      <c r="AF57" s="137" t="b">
        <f>IF(AE57='Eval Controles'!$C$36,'Eval Controles'!$D$36,IF(AE57='Eval Controles'!$C$37,'Eval Controles'!$D$37,IF(AE57='Eval Controles'!$C$38,'Eval Controles'!$D$38)))</f>
        <v>0</v>
      </c>
      <c r="AG57" s="137"/>
      <c r="AH57" s="137" t="b">
        <f>IF(AG57='Eval Controles'!$C$39,'Eval Controles'!$D$39,IF(AG57='Eval Controles'!$C$40,'Eval Controles'!$D$40))</f>
        <v>0</v>
      </c>
      <c r="AI57" s="137"/>
      <c r="AJ57" s="137" t="b">
        <f>IF(AI57='Eval Controles'!$C$41,'Eval Controles'!$D$41,IF(AI57='Eval Controles'!$C$42,'Eval Controles'!$D$42))</f>
        <v>0</v>
      </c>
      <c r="AK57" s="137"/>
      <c r="AL57" s="137" t="b">
        <f>IF(AK57='Eval Controles'!$C$43,'Eval Controles'!$D$43,IF(AK57='Eval Controles'!$C$44,'Eval Controles'!$D$44,IF(AK57='Eval Controles'!$C$45,'Eval Controles'!$D$45)))</f>
        <v>0</v>
      </c>
      <c r="AM57" s="131">
        <f>SUM(Z57,AB57,AD57,AF57,AH57,AJ57,AL57)</f>
        <v>0</v>
      </c>
      <c r="AN57" s="131" t="str">
        <f>IF(AM57&gt;=96,"FUERTE",IF(AM57&gt;=86,"MODERADO","DEBIL"))</f>
        <v>DEBIL</v>
      </c>
      <c r="AO57" s="137"/>
      <c r="AP57" s="131">
        <f>IF(AO57='Eval Controles'!$C$24,"FUERTE",IF(AO57='Eval Controles'!$C$25,"MODERADO",IF(AO57='Eval Controles'!$C$26,"DEBIL",)))</f>
        <v>0</v>
      </c>
      <c r="AQ57" s="172"/>
      <c r="AR57" s="137"/>
      <c r="AS57" s="137"/>
      <c r="AT57" s="131"/>
      <c r="AU57" s="118"/>
      <c r="AV57" s="118"/>
      <c r="AW57" s="174"/>
      <c r="AX57" s="174"/>
      <c r="AY57" s="131"/>
      <c r="AZ57" s="178"/>
      <c r="BA57" s="258"/>
      <c r="BB57" s="246"/>
      <c r="BC57" s="246"/>
      <c r="BD57" s="246"/>
      <c r="BE57" s="30"/>
      <c r="BF57" s="246"/>
      <c r="BG57" s="246"/>
      <c r="BH57" s="30"/>
      <c r="BI57" s="246"/>
      <c r="BJ57" s="246"/>
      <c r="BK57" s="30"/>
      <c r="BL57" s="246"/>
      <c r="BM57" s="246"/>
      <c r="BN57" s="30"/>
      <c r="BO57" s="640"/>
      <c r="BP57" s="30"/>
    </row>
    <row r="58" spans="2:68" s="39" customFormat="1" ht="58.5" hidden="1" customHeight="1" x14ac:dyDescent="0.35">
      <c r="B58" s="182"/>
      <c r="C58" s="136"/>
      <c r="D58" s="136"/>
      <c r="E58" s="136"/>
      <c r="F58" s="136"/>
      <c r="G58" s="139"/>
      <c r="H58" s="135"/>
      <c r="I58" s="132"/>
      <c r="J58" s="139"/>
      <c r="K58" s="122"/>
      <c r="L58" s="133"/>
      <c r="M58" s="129" t="e">
        <f>VLOOKUP(L58,'[4]Datos Validacion'!$C$6:$D$10,2,0)</f>
        <v>#N/A</v>
      </c>
      <c r="N58" s="134"/>
      <c r="O58" s="175" t="e">
        <f>VLOOKUP(N58,'[4]Datos Validacion'!$E$6:$F$15,2,0)</f>
        <v>#N/A</v>
      </c>
      <c r="P58" s="202"/>
      <c r="Q58" s="130"/>
      <c r="R58" s="123"/>
      <c r="S58" s="137"/>
      <c r="T58" s="137"/>
      <c r="U58" s="137"/>
      <c r="V58" s="137"/>
      <c r="W58" s="137"/>
      <c r="X58" s="137"/>
      <c r="Y58" s="137"/>
      <c r="Z58" s="137" t="b">
        <f>IF(Y58='Eval Controles'!$C$30,'Eval Controles'!$D$30,IF(Y58='Eval Controles'!$C$31,'Eval Controles'!$D$31))</f>
        <v>0</v>
      </c>
      <c r="AA58" s="137"/>
      <c r="AB58" s="137" t="b">
        <f>IF(AA58='Eval Controles'!$C$32,'Eval Controles'!$D$32,IF(AA58='Eval Controles'!$C$33,'Eval Controles'!$D$33))</f>
        <v>0</v>
      </c>
      <c r="AC58" s="137"/>
      <c r="AD58" s="137" t="b">
        <f>IF(AC58='Eval Controles'!$C$34,'Eval Controles'!$D$34,IF(AC58='Eval Controles'!$C$35,'Eval Controles'!$D$35))</f>
        <v>0</v>
      </c>
      <c r="AE58" s="137"/>
      <c r="AF58" s="137" t="b">
        <f>IF(AE58='Eval Controles'!$C$36,'Eval Controles'!$D$36,IF(AE58='Eval Controles'!$C$37,'Eval Controles'!$D$37,IF(AE58='Eval Controles'!$C$38,'Eval Controles'!$D$38)))</f>
        <v>0</v>
      </c>
      <c r="AG58" s="137"/>
      <c r="AH58" s="137" t="b">
        <f>IF(AG58='Eval Controles'!$C$39,'Eval Controles'!$D$39,IF(AG58='Eval Controles'!$C$40,'Eval Controles'!$D$40))</f>
        <v>0</v>
      </c>
      <c r="AI58" s="137"/>
      <c r="AJ58" s="137" t="b">
        <f>IF(AI58='Eval Controles'!$C$41,'Eval Controles'!$D$41,IF(AI58='Eval Controles'!$C$42,'Eval Controles'!$D$42))</f>
        <v>0</v>
      </c>
      <c r="AK58" s="137"/>
      <c r="AL58" s="137" t="b">
        <f>IF(AK58='Eval Controles'!$C$43,'Eval Controles'!$D$43,IF(AK58='Eval Controles'!$C$44,'Eval Controles'!$D$44,IF(AK58='Eval Controles'!$C$45,'Eval Controles'!$D$45)))</f>
        <v>0</v>
      </c>
      <c r="AM58" s="131">
        <f>SUM(Z58,AB58,AD58,AF58,AH58,AJ58,AL58)</f>
        <v>0</v>
      </c>
      <c r="AN58" s="131" t="str">
        <f>IF(AM58&gt;=96,"FUERTE",IF(AM58&gt;=86,"MODERADO","DEBIL"))</f>
        <v>DEBIL</v>
      </c>
      <c r="AO58" s="137"/>
      <c r="AP58" s="131">
        <f>IF(AO58='Eval Controles'!$C$24,"FUERTE",IF(AO58='Eval Controles'!$C$25,"MODERADO",IF(AO58='Eval Controles'!$C$26,"DEBIL",)))</f>
        <v>0</v>
      </c>
      <c r="AQ58" s="76"/>
      <c r="AR58" s="118"/>
      <c r="AS58" s="118"/>
      <c r="AT58" s="76"/>
      <c r="AU58" s="118"/>
      <c r="AV58" s="118"/>
      <c r="AW58" s="43"/>
      <c r="AX58" s="43"/>
      <c r="AY58" s="76"/>
      <c r="AZ58" s="178"/>
      <c r="BA58" s="257"/>
      <c r="BB58" s="34"/>
      <c r="BC58" s="34"/>
      <c r="BD58" s="34"/>
      <c r="BE58" s="31"/>
      <c r="BF58" s="34"/>
      <c r="BG58" s="34"/>
      <c r="BH58" s="31"/>
      <c r="BI58" s="34"/>
      <c r="BJ58" s="34"/>
      <c r="BK58" s="31"/>
      <c r="BL58" s="34"/>
      <c r="BM58" s="34"/>
      <c r="BN58" s="31"/>
      <c r="BO58" s="31"/>
      <c r="BP58" s="31"/>
    </row>
    <row r="59" spans="2:68" s="39" customFormat="1" ht="58.5" hidden="1" customHeight="1" x14ac:dyDescent="0.35">
      <c r="B59" s="182"/>
      <c r="C59" s="136"/>
      <c r="D59" s="136"/>
      <c r="E59" s="136"/>
      <c r="F59" s="136"/>
      <c r="G59" s="139"/>
      <c r="H59" s="135"/>
      <c r="I59" s="132"/>
      <c r="J59" s="139"/>
      <c r="K59" s="122"/>
      <c r="L59" s="133"/>
      <c r="M59" s="129" t="e">
        <f>VLOOKUP(L59,'[4]Datos Validacion'!$C$6:$D$10,2,0)</f>
        <v>#N/A</v>
      </c>
      <c r="N59" s="134"/>
      <c r="O59" s="175" t="e">
        <f>VLOOKUP(N59,'[4]Datos Validacion'!$E$6:$F$15,2,0)</f>
        <v>#N/A</v>
      </c>
      <c r="P59" s="202"/>
      <c r="Q59" s="130"/>
      <c r="R59" s="123"/>
      <c r="S59" s="137"/>
      <c r="T59" s="137"/>
      <c r="U59" s="137"/>
      <c r="V59" s="137"/>
      <c r="W59" s="137"/>
      <c r="X59" s="137"/>
      <c r="Y59" s="137"/>
      <c r="Z59" s="137" t="b">
        <f>IF(Y59='Eval Controles'!$C$30,'Eval Controles'!$D$30,IF(Y59='Eval Controles'!$C$31,'Eval Controles'!$D$31))</f>
        <v>0</v>
      </c>
      <c r="AA59" s="137"/>
      <c r="AB59" s="137" t="b">
        <f>IF(AA59='Eval Controles'!$C$32,'Eval Controles'!$D$32,IF(AA59='Eval Controles'!$C$33,'Eval Controles'!$D$33))</f>
        <v>0</v>
      </c>
      <c r="AC59" s="137"/>
      <c r="AD59" s="137" t="b">
        <f>IF(AC59='Eval Controles'!$C$34,'Eval Controles'!$D$34,IF(AC59='Eval Controles'!$C$35,'Eval Controles'!$D$35))</f>
        <v>0</v>
      </c>
      <c r="AE59" s="137"/>
      <c r="AF59" s="137" t="b">
        <f>IF(AE59='Eval Controles'!$C$36,'Eval Controles'!$D$36,IF(AE59='Eval Controles'!$C$37,'Eval Controles'!$D$37,IF(AE59='Eval Controles'!$C$38,'Eval Controles'!$D$38)))</f>
        <v>0</v>
      </c>
      <c r="AG59" s="137"/>
      <c r="AH59" s="137" t="b">
        <f>IF(AG59='Eval Controles'!$C$39,'Eval Controles'!$D$39,IF(AG59='Eval Controles'!$C$40,'Eval Controles'!$D$40))</f>
        <v>0</v>
      </c>
      <c r="AI59" s="137"/>
      <c r="AJ59" s="137" t="b">
        <f>IF(AI59='Eval Controles'!$C$41,'Eval Controles'!$D$41,IF(AI59='Eval Controles'!$C$42,'Eval Controles'!$D$42))</f>
        <v>0</v>
      </c>
      <c r="AK59" s="137"/>
      <c r="AL59" s="137" t="b">
        <f>IF(AK59='Eval Controles'!$C$43,'Eval Controles'!$D$43,IF(AK59='Eval Controles'!$C$44,'Eval Controles'!$D$44,IF(AK59='Eval Controles'!$C$45,'Eval Controles'!$D$45)))</f>
        <v>0</v>
      </c>
      <c r="AM59" s="131"/>
      <c r="AN59" s="131"/>
      <c r="AO59" s="137"/>
      <c r="AP59" s="131"/>
      <c r="AQ59" s="76"/>
      <c r="AR59" s="118"/>
      <c r="AS59" s="118"/>
      <c r="AT59" s="76"/>
      <c r="AU59" s="118"/>
      <c r="AV59" s="118"/>
      <c r="AW59" s="43"/>
      <c r="AX59" s="43"/>
      <c r="AY59" s="76"/>
      <c r="AZ59" s="178"/>
      <c r="BA59" s="257"/>
      <c r="BB59" s="34"/>
      <c r="BC59" s="34"/>
      <c r="BD59" s="34"/>
      <c r="BE59" s="31"/>
      <c r="BF59" s="34"/>
      <c r="BG59" s="34"/>
      <c r="BH59" s="31"/>
      <c r="BI59" s="34"/>
      <c r="BJ59" s="34"/>
      <c r="BK59" s="31"/>
      <c r="BL59" s="34"/>
      <c r="BM59" s="34"/>
      <c r="BN59" s="31"/>
      <c r="BO59" s="31"/>
      <c r="BP59" s="31"/>
    </row>
    <row r="60" spans="2:68" s="120" customFormat="1" ht="58.5" hidden="1" customHeight="1" x14ac:dyDescent="0.3">
      <c r="B60" s="182"/>
      <c r="C60" s="118"/>
      <c r="D60" s="118"/>
      <c r="E60" s="118"/>
      <c r="F60" s="118"/>
      <c r="G60" s="139"/>
      <c r="H60" s="119"/>
      <c r="I60" s="123"/>
      <c r="J60" s="139"/>
      <c r="K60" s="122"/>
      <c r="L60" s="35"/>
      <c r="M60" s="129" t="e">
        <f>VLOOKUP(L60,'[4]Datos Validacion'!$C$6:$D$10,2,0)</f>
        <v>#N/A</v>
      </c>
      <c r="N60" s="60"/>
      <c r="O60" s="175" t="e">
        <f>VLOOKUP(N60,'[4]Datos Validacion'!$E$6:$F$15,2,0)</f>
        <v>#N/A</v>
      </c>
      <c r="P60" s="202"/>
      <c r="Q60" s="76"/>
      <c r="R60" s="123"/>
      <c r="S60" s="118"/>
      <c r="T60" s="118"/>
      <c r="U60" s="118"/>
      <c r="V60" s="118"/>
      <c r="W60" s="118"/>
      <c r="X60" s="137"/>
      <c r="Y60" s="137"/>
      <c r="Z60" s="137" t="b">
        <f>IF(Y60='Eval Controles'!$C$30,'Eval Controles'!$D$30,IF(Y60='Eval Controles'!$C$31,'Eval Controles'!$D$31))</f>
        <v>0</v>
      </c>
      <c r="AA60" s="137"/>
      <c r="AB60" s="137" t="b">
        <f>IF(AA60='Eval Controles'!$C$32,'Eval Controles'!$D$32,IF(AA60='Eval Controles'!$C$33,'Eval Controles'!$D$33))</f>
        <v>0</v>
      </c>
      <c r="AC60" s="137"/>
      <c r="AD60" s="137" t="b">
        <f>IF(AC60='Eval Controles'!$C$34,'Eval Controles'!$D$34,IF(AC60='Eval Controles'!$C$35,'Eval Controles'!$D$35))</f>
        <v>0</v>
      </c>
      <c r="AE60" s="137"/>
      <c r="AF60" s="137" t="b">
        <f>IF(AE60='Eval Controles'!$C$36,'Eval Controles'!$D$36,IF(AE60='Eval Controles'!$C$37,'Eval Controles'!$D$37,IF(AE60='Eval Controles'!$C$38,'Eval Controles'!$D$38)))</f>
        <v>0</v>
      </c>
      <c r="AG60" s="137"/>
      <c r="AH60" s="137" t="b">
        <f>IF(AG60='Eval Controles'!$C$39,'Eval Controles'!$D$39,IF(AG60='Eval Controles'!$C$40,'Eval Controles'!$D$40))</f>
        <v>0</v>
      </c>
      <c r="AI60" s="137"/>
      <c r="AJ60" s="137" t="b">
        <f>IF(AI60='Eval Controles'!$C$41,'Eval Controles'!$D$41,IF(AI60='Eval Controles'!$C$42,'Eval Controles'!$D$42))</f>
        <v>0</v>
      </c>
      <c r="AK60" s="137"/>
      <c r="AL60" s="137" t="b">
        <f>IF(AK60='Eval Controles'!$C$43,'Eval Controles'!$D$43,IF(AK60='Eval Controles'!$C$44,'Eval Controles'!$D$44,IF(AK60='Eval Controles'!$C$45,'Eval Controles'!$D$45)))</f>
        <v>0</v>
      </c>
      <c r="AM60" s="131">
        <f t="shared" ref="AM60:AM70" si="8">SUM(Z60,AB60,AD60,AF60,AH60,AJ60,AL60)</f>
        <v>0</v>
      </c>
      <c r="AN60" s="131" t="str">
        <f t="shared" ref="AN60:AN70" si="9">IF(AM60&gt;=96,"FUERTE",IF(AM60&gt;=86,"MODERADO","DEBIL"))</f>
        <v>DEBIL</v>
      </c>
      <c r="AO60" s="137"/>
      <c r="AP60" s="131">
        <f>IF(AO60='Eval Controles'!$C$24,"FUERTE",IF(AO60='Eval Controles'!$C$25,"MODERADO",IF(AO60='Eval Controles'!$C$26,"DEBIL",)))</f>
        <v>0</v>
      </c>
      <c r="AQ60" s="76"/>
      <c r="AR60" s="118"/>
      <c r="AS60" s="118"/>
      <c r="AT60" s="126"/>
      <c r="AU60" s="118"/>
      <c r="AV60" s="118"/>
      <c r="AW60" s="127"/>
      <c r="AX60" s="127"/>
      <c r="AY60" s="126"/>
      <c r="AZ60" s="178"/>
      <c r="BA60" s="258"/>
      <c r="BB60" s="637"/>
      <c r="BC60" s="637"/>
      <c r="BD60" s="637"/>
      <c r="BE60" s="124"/>
      <c r="BF60" s="637"/>
      <c r="BG60" s="637"/>
      <c r="BH60" s="124"/>
      <c r="BI60" s="637"/>
      <c r="BJ60" s="637"/>
      <c r="BK60" s="124"/>
      <c r="BL60" s="637"/>
      <c r="BM60" s="637"/>
      <c r="BN60" s="124"/>
      <c r="BO60" s="639"/>
      <c r="BP60" s="124"/>
    </row>
    <row r="61" spans="2:68" s="120" customFormat="1" ht="58.5" hidden="1" customHeight="1" x14ac:dyDescent="0.3">
      <c r="B61" s="182"/>
      <c r="C61" s="118"/>
      <c r="D61" s="118"/>
      <c r="E61" s="118"/>
      <c r="F61" s="118"/>
      <c r="G61" s="139"/>
      <c r="H61" s="119"/>
      <c r="I61" s="123"/>
      <c r="J61" s="139"/>
      <c r="K61" s="122"/>
      <c r="L61" s="35"/>
      <c r="M61" s="129" t="e">
        <f>VLOOKUP(L61,'[4]Datos Validacion'!$C$6:$D$10,2,0)</f>
        <v>#N/A</v>
      </c>
      <c r="N61" s="60"/>
      <c r="O61" s="175" t="e">
        <f>VLOOKUP(N61,'[4]Datos Validacion'!$E$6:$F$15,2,0)</f>
        <v>#N/A</v>
      </c>
      <c r="P61" s="202"/>
      <c r="Q61" s="76"/>
      <c r="R61" s="123"/>
      <c r="S61" s="118"/>
      <c r="T61" s="118"/>
      <c r="U61" s="118"/>
      <c r="V61" s="118"/>
      <c r="W61" s="118"/>
      <c r="X61" s="137"/>
      <c r="Y61" s="137"/>
      <c r="Z61" s="137" t="b">
        <f>IF(Y61='Eval Controles'!$C$30,'Eval Controles'!$D$30,IF(Y61='Eval Controles'!$C$31,'Eval Controles'!$D$31))</f>
        <v>0</v>
      </c>
      <c r="AA61" s="137"/>
      <c r="AB61" s="137" t="b">
        <f>IF(AA61='Eval Controles'!$C$32,'Eval Controles'!$D$32,IF(AA61='Eval Controles'!$C$33,'Eval Controles'!$D$33))</f>
        <v>0</v>
      </c>
      <c r="AC61" s="137"/>
      <c r="AD61" s="137" t="b">
        <f>IF(AC61='Eval Controles'!$C$34,'Eval Controles'!$D$34,IF(AC61='Eval Controles'!$C$35,'Eval Controles'!$D$35))</f>
        <v>0</v>
      </c>
      <c r="AE61" s="137"/>
      <c r="AF61" s="137" t="b">
        <f>IF(AE61='Eval Controles'!$C$36,'Eval Controles'!$D$36,IF(AE61='Eval Controles'!$C$37,'Eval Controles'!$D$37,IF(AE61='Eval Controles'!$C$38,'Eval Controles'!$D$38)))</f>
        <v>0</v>
      </c>
      <c r="AG61" s="137"/>
      <c r="AH61" s="137" t="b">
        <f>IF(AG61='Eval Controles'!$C$39,'Eval Controles'!$D$39,IF(AG61='Eval Controles'!$C$40,'Eval Controles'!$D$40))</f>
        <v>0</v>
      </c>
      <c r="AI61" s="137"/>
      <c r="AJ61" s="137" t="b">
        <f>IF(AI61='Eval Controles'!$C$41,'Eval Controles'!$D$41,IF(AI61='Eval Controles'!$C$42,'Eval Controles'!$D$42))</f>
        <v>0</v>
      </c>
      <c r="AK61" s="137"/>
      <c r="AL61" s="137" t="b">
        <f>IF(AK61='Eval Controles'!$C$43,'Eval Controles'!$D$43,IF(AK61='Eval Controles'!$C$44,'Eval Controles'!$D$44,IF(AK61='Eval Controles'!$C$45,'Eval Controles'!$D$45)))</f>
        <v>0</v>
      </c>
      <c r="AM61" s="131">
        <f t="shared" si="8"/>
        <v>0</v>
      </c>
      <c r="AN61" s="131" t="str">
        <f t="shared" si="9"/>
        <v>DEBIL</v>
      </c>
      <c r="AO61" s="137"/>
      <c r="AP61" s="131">
        <f>IF(AO61='Eval Controles'!$C$24,"FUERTE",IF(AO61='Eval Controles'!$C$25,"MODERADO",IF(AO61='Eval Controles'!$C$26,"DEBIL",)))</f>
        <v>0</v>
      </c>
      <c r="AQ61" s="76"/>
      <c r="AR61" s="118"/>
      <c r="AS61" s="118"/>
      <c r="AT61" s="126"/>
      <c r="AU61" s="118"/>
      <c r="AV61" s="118"/>
      <c r="AW61" s="127"/>
      <c r="AX61" s="127"/>
      <c r="AY61" s="126"/>
      <c r="AZ61" s="178"/>
      <c r="BA61" s="258"/>
      <c r="BB61" s="637"/>
      <c r="BC61" s="637"/>
      <c r="BD61" s="637"/>
      <c r="BE61" s="124"/>
      <c r="BF61" s="637"/>
      <c r="BG61" s="637"/>
      <c r="BH61" s="124"/>
      <c r="BI61" s="637"/>
      <c r="BJ61" s="637"/>
      <c r="BK61" s="124"/>
      <c r="BL61" s="637"/>
      <c r="BM61" s="637"/>
      <c r="BN61" s="124"/>
      <c r="BO61" s="639"/>
      <c r="BP61" s="124"/>
    </row>
    <row r="62" spans="2:68" s="120" customFormat="1" ht="58.5" hidden="1" customHeight="1" x14ac:dyDescent="0.3">
      <c r="B62" s="182"/>
      <c r="C62" s="118"/>
      <c r="D62" s="118"/>
      <c r="E62" s="118"/>
      <c r="F62" s="118"/>
      <c r="G62" s="139"/>
      <c r="H62" s="119"/>
      <c r="I62" s="123"/>
      <c r="J62" s="139"/>
      <c r="K62" s="122"/>
      <c r="L62" s="35"/>
      <c r="M62" s="129" t="e">
        <f>VLOOKUP(L62,'[4]Datos Validacion'!$C$6:$D$10,2,0)</f>
        <v>#N/A</v>
      </c>
      <c r="N62" s="60"/>
      <c r="O62" s="175" t="e">
        <f>VLOOKUP(N62,'[4]Datos Validacion'!$E$6:$F$15,2,0)</f>
        <v>#N/A</v>
      </c>
      <c r="P62" s="202"/>
      <c r="Q62" s="76"/>
      <c r="R62" s="123"/>
      <c r="S62" s="118"/>
      <c r="T62" s="118"/>
      <c r="U62" s="118"/>
      <c r="V62" s="118"/>
      <c r="W62" s="118"/>
      <c r="X62" s="137"/>
      <c r="Y62" s="137"/>
      <c r="Z62" s="137" t="b">
        <f>IF(Y62='Eval Controles'!$C$30,'Eval Controles'!$D$30,IF(Y62='Eval Controles'!$C$31,'Eval Controles'!$D$31))</f>
        <v>0</v>
      </c>
      <c r="AA62" s="137"/>
      <c r="AB62" s="137" t="b">
        <f>IF(AA62='Eval Controles'!$C$32,'Eval Controles'!$D$32,IF(AA62='Eval Controles'!$C$33,'Eval Controles'!$D$33))</f>
        <v>0</v>
      </c>
      <c r="AC62" s="137"/>
      <c r="AD62" s="137" t="b">
        <f>IF(AC62='Eval Controles'!$C$34,'Eval Controles'!$D$34,IF(AC62='Eval Controles'!$C$35,'Eval Controles'!$D$35))</f>
        <v>0</v>
      </c>
      <c r="AE62" s="137"/>
      <c r="AF62" s="137" t="b">
        <f>IF(AE62='Eval Controles'!$C$36,'Eval Controles'!$D$36,IF(AE62='Eval Controles'!$C$37,'Eval Controles'!$D$37,IF(AE62='Eval Controles'!$C$38,'Eval Controles'!$D$38)))</f>
        <v>0</v>
      </c>
      <c r="AG62" s="137"/>
      <c r="AH62" s="137" t="b">
        <f>IF(AG62='Eval Controles'!$C$39,'Eval Controles'!$D$39,IF(AG62='Eval Controles'!$C$40,'Eval Controles'!$D$40))</f>
        <v>0</v>
      </c>
      <c r="AI62" s="137"/>
      <c r="AJ62" s="137" t="b">
        <f>IF(AI62='Eval Controles'!$C$41,'Eval Controles'!$D$41,IF(AI62='Eval Controles'!$C$42,'Eval Controles'!$D$42))</f>
        <v>0</v>
      </c>
      <c r="AK62" s="137"/>
      <c r="AL62" s="137" t="b">
        <f>IF(AK62='Eval Controles'!$C$43,'Eval Controles'!$D$43,IF(AK62='Eval Controles'!$C$44,'Eval Controles'!$D$44,IF(AK62='Eval Controles'!$C$45,'Eval Controles'!$D$45)))</f>
        <v>0</v>
      </c>
      <c r="AM62" s="131">
        <f t="shared" si="8"/>
        <v>0</v>
      </c>
      <c r="AN62" s="131" t="str">
        <f t="shared" si="9"/>
        <v>DEBIL</v>
      </c>
      <c r="AO62" s="137"/>
      <c r="AP62" s="131">
        <f>IF(AO62='Eval Controles'!$C$24,"FUERTE",IF(AO62='Eval Controles'!$C$25,"MODERADO",IF(AO62='Eval Controles'!$C$26,"DEBIL",)))</f>
        <v>0</v>
      </c>
      <c r="AQ62" s="76"/>
      <c r="AR62" s="118"/>
      <c r="AS62" s="118"/>
      <c r="AT62" s="126"/>
      <c r="AU62" s="118"/>
      <c r="AV62" s="118"/>
      <c r="AW62" s="127"/>
      <c r="AX62" s="127"/>
      <c r="AY62" s="126"/>
      <c r="AZ62" s="178"/>
      <c r="BA62" s="258"/>
      <c r="BB62" s="637"/>
      <c r="BC62" s="637"/>
      <c r="BD62" s="637"/>
      <c r="BE62" s="124"/>
      <c r="BF62" s="637"/>
      <c r="BG62" s="637"/>
      <c r="BH62" s="124"/>
      <c r="BI62" s="637"/>
      <c r="BJ62" s="637"/>
      <c r="BK62" s="124"/>
      <c r="BL62" s="637"/>
      <c r="BM62" s="637"/>
      <c r="BN62" s="124"/>
      <c r="BO62" s="639"/>
      <c r="BP62" s="124"/>
    </row>
    <row r="63" spans="2:68" s="120" customFormat="1" ht="58.5" hidden="1" customHeight="1" x14ac:dyDescent="0.3">
      <c r="B63" s="182"/>
      <c r="C63" s="33"/>
      <c r="D63" s="32"/>
      <c r="E63" s="32"/>
      <c r="F63" s="32"/>
      <c r="G63" s="139"/>
      <c r="H63" s="32"/>
      <c r="I63" s="32"/>
      <c r="J63" s="139"/>
      <c r="K63" s="33"/>
      <c r="L63" s="35"/>
      <c r="M63" s="129" t="e">
        <f>VLOOKUP(L63,'[4]Datos Validacion'!$C$6:$D$10,2,0)</f>
        <v>#N/A</v>
      </c>
      <c r="N63" s="60"/>
      <c r="O63" s="175" t="e">
        <f>VLOOKUP(N63,'[4]Datos Validacion'!$E$6:$F$15,2,0)</f>
        <v>#N/A</v>
      </c>
      <c r="P63" s="202"/>
      <c r="Q63" s="76"/>
      <c r="R63" s="76"/>
      <c r="S63" s="76"/>
      <c r="T63" s="76"/>
      <c r="U63" s="76"/>
      <c r="V63" s="76"/>
      <c r="W63" s="76"/>
      <c r="X63" s="131"/>
      <c r="Y63" s="137"/>
      <c r="Z63" s="137" t="b">
        <f>IF(Y63='Eval Controles'!$C$30,'Eval Controles'!$D$30,IF(Y63='Eval Controles'!$C$31,'Eval Controles'!$D$31))</f>
        <v>0</v>
      </c>
      <c r="AA63" s="137"/>
      <c r="AB63" s="137" t="b">
        <f>IF(AA63='Eval Controles'!$C$32,'Eval Controles'!$D$32,IF(AA63='Eval Controles'!$C$33,'Eval Controles'!$D$33))</f>
        <v>0</v>
      </c>
      <c r="AC63" s="137"/>
      <c r="AD63" s="137" t="b">
        <f>IF(AC63='Eval Controles'!$C$34,'Eval Controles'!$D$34,IF(AC63='Eval Controles'!$C$35,'Eval Controles'!$D$35))</f>
        <v>0</v>
      </c>
      <c r="AE63" s="137"/>
      <c r="AF63" s="137" t="b">
        <f>IF(AE63='Eval Controles'!$C$36,'Eval Controles'!$D$36,IF(AE63='Eval Controles'!$C$37,'Eval Controles'!$D$37,IF(AE63='Eval Controles'!$C$38,'Eval Controles'!$D$38)))</f>
        <v>0</v>
      </c>
      <c r="AG63" s="137"/>
      <c r="AH63" s="137" t="b">
        <f>IF(AG63='Eval Controles'!$C$39,'Eval Controles'!$D$39,IF(AG63='Eval Controles'!$C$40,'Eval Controles'!$D$40))</f>
        <v>0</v>
      </c>
      <c r="AI63" s="137"/>
      <c r="AJ63" s="137" t="b">
        <f>IF(AI63='Eval Controles'!$C$41,'Eval Controles'!$D$41,IF(AI63='Eval Controles'!$C$42,'Eval Controles'!$D$42))</f>
        <v>0</v>
      </c>
      <c r="AK63" s="137"/>
      <c r="AL63" s="137" t="b">
        <f>IF(AK63='Eval Controles'!$C$43,'Eval Controles'!$D$43,IF(AK63='Eval Controles'!$C$44,'Eval Controles'!$D$44,IF(AK63='Eval Controles'!$C$45,'Eval Controles'!$D$45)))</f>
        <v>0</v>
      </c>
      <c r="AM63" s="131">
        <f t="shared" si="8"/>
        <v>0</v>
      </c>
      <c r="AN63" s="131" t="str">
        <f t="shared" si="9"/>
        <v>DEBIL</v>
      </c>
      <c r="AO63" s="131"/>
      <c r="AP63" s="131">
        <f>IF(AO63='Eval Controles'!$C$24,"FUERTE",IF(AO63='Eval Controles'!$C$25,"MODERADO",IF(AO63='Eval Controles'!$C$26,"DEBIL",)))</f>
        <v>0</v>
      </c>
      <c r="AQ63" s="131"/>
      <c r="AR63" s="131"/>
      <c r="AS63" s="131"/>
      <c r="AT63" s="131"/>
      <c r="AU63" s="131"/>
      <c r="AV63" s="131"/>
      <c r="AW63" s="127"/>
      <c r="AX63" s="127"/>
      <c r="AY63" s="126"/>
      <c r="AZ63" s="178"/>
      <c r="BA63" s="258"/>
      <c r="BB63" s="637"/>
      <c r="BC63" s="637"/>
      <c r="BD63" s="637"/>
      <c r="BE63" s="124"/>
      <c r="BF63" s="637"/>
      <c r="BG63" s="637"/>
      <c r="BH63" s="124"/>
      <c r="BI63" s="637"/>
      <c r="BJ63" s="637"/>
      <c r="BK63" s="124"/>
      <c r="BL63" s="637"/>
      <c r="BM63" s="637"/>
      <c r="BN63" s="124"/>
      <c r="BO63" s="639"/>
      <c r="BP63" s="124"/>
    </row>
    <row r="64" spans="2:68" s="120" customFormat="1" ht="58.5" hidden="1" customHeight="1" x14ac:dyDescent="0.3">
      <c r="B64" s="182"/>
      <c r="C64" s="118"/>
      <c r="D64" s="118"/>
      <c r="E64" s="35"/>
      <c r="F64" s="35"/>
      <c r="G64" s="139"/>
      <c r="H64" s="35"/>
      <c r="I64" s="35"/>
      <c r="J64" s="139"/>
      <c r="K64" s="118"/>
      <c r="L64" s="35"/>
      <c r="M64" s="129" t="e">
        <f>VLOOKUP(L64,'[4]Datos Validacion'!$C$6:$D$10,2,0)</f>
        <v>#N/A</v>
      </c>
      <c r="N64" s="60"/>
      <c r="O64" s="175" t="e">
        <f>VLOOKUP(N64,'[4]Datos Validacion'!$E$6:$F$15,2,0)</f>
        <v>#N/A</v>
      </c>
      <c r="P64" s="202"/>
      <c r="Q64" s="76"/>
      <c r="R64" s="76"/>
      <c r="S64" s="76"/>
      <c r="T64" s="76"/>
      <c r="U64" s="76"/>
      <c r="V64" s="76"/>
      <c r="W64" s="76"/>
      <c r="X64" s="131"/>
      <c r="Y64" s="137"/>
      <c r="Z64" s="137" t="b">
        <f>IF(Y64='Eval Controles'!$C$30,'Eval Controles'!$D$30,IF(Y64='Eval Controles'!$C$31,'Eval Controles'!$D$31))</f>
        <v>0</v>
      </c>
      <c r="AA64" s="137"/>
      <c r="AB64" s="137" t="b">
        <f>IF(AA64='Eval Controles'!$C$32,'Eval Controles'!$D$32,IF(AA64='Eval Controles'!$C$33,'Eval Controles'!$D$33))</f>
        <v>0</v>
      </c>
      <c r="AC64" s="137"/>
      <c r="AD64" s="137" t="b">
        <f>IF(AC64='Eval Controles'!$C$34,'Eval Controles'!$D$34,IF(AC64='Eval Controles'!$C$35,'Eval Controles'!$D$35))</f>
        <v>0</v>
      </c>
      <c r="AE64" s="137"/>
      <c r="AF64" s="137" t="b">
        <f>IF(AE64='Eval Controles'!$C$36,'Eval Controles'!$D$36,IF(AE64='Eval Controles'!$C$37,'Eval Controles'!$D$37,IF(AE64='Eval Controles'!$C$38,'Eval Controles'!$D$38)))</f>
        <v>0</v>
      </c>
      <c r="AG64" s="137"/>
      <c r="AH64" s="137" t="b">
        <f>IF(AG64='Eval Controles'!$C$39,'Eval Controles'!$D$39,IF(AG64='Eval Controles'!$C$40,'Eval Controles'!$D$40))</f>
        <v>0</v>
      </c>
      <c r="AI64" s="137"/>
      <c r="AJ64" s="137" t="b">
        <f>IF(AI64='Eval Controles'!$C$41,'Eval Controles'!$D$41,IF(AI64='Eval Controles'!$C$42,'Eval Controles'!$D$42))</f>
        <v>0</v>
      </c>
      <c r="AK64" s="137"/>
      <c r="AL64" s="137" t="b">
        <f>IF(AK64='Eval Controles'!$C$43,'Eval Controles'!$D$43,IF(AK64='Eval Controles'!$C$44,'Eval Controles'!$D$44,IF(AK64='Eval Controles'!$C$45,'Eval Controles'!$D$45)))</f>
        <v>0</v>
      </c>
      <c r="AM64" s="131">
        <f t="shared" si="8"/>
        <v>0</v>
      </c>
      <c r="AN64" s="131" t="str">
        <f t="shared" si="9"/>
        <v>DEBIL</v>
      </c>
      <c r="AO64" s="131"/>
      <c r="AP64" s="131">
        <f>IF(AO64='Eval Controles'!$C$24,"FUERTE",IF(AO64='Eval Controles'!$C$25,"MODERADO",IF(AO64='Eval Controles'!$C$26,"DEBIL",)))</f>
        <v>0</v>
      </c>
      <c r="AQ64" s="131"/>
      <c r="AR64" s="131"/>
      <c r="AS64" s="131"/>
      <c r="AT64" s="131"/>
      <c r="AU64" s="131"/>
      <c r="AV64" s="131"/>
      <c r="AW64" s="127"/>
      <c r="AX64" s="127"/>
      <c r="AY64" s="76"/>
      <c r="AZ64" s="178"/>
      <c r="BA64" s="258"/>
      <c r="BB64" s="637"/>
      <c r="BC64" s="637"/>
      <c r="BD64" s="637"/>
      <c r="BE64" s="124"/>
      <c r="BF64" s="637"/>
      <c r="BG64" s="637"/>
      <c r="BH64" s="124"/>
      <c r="BI64" s="637"/>
      <c r="BJ64" s="637"/>
      <c r="BK64" s="124"/>
      <c r="BL64" s="637"/>
      <c r="BM64" s="637"/>
      <c r="BN64" s="124"/>
      <c r="BO64" s="639"/>
      <c r="BP64" s="124"/>
    </row>
    <row r="65" spans="2:68" ht="58.5" hidden="1" customHeight="1" x14ac:dyDescent="0.3">
      <c r="B65" s="182"/>
      <c r="C65" s="118"/>
      <c r="D65" s="121"/>
      <c r="E65" s="119"/>
      <c r="F65" s="119"/>
      <c r="G65" s="139"/>
      <c r="H65" s="119"/>
      <c r="I65" s="119"/>
      <c r="J65" s="139"/>
      <c r="K65" s="121"/>
      <c r="L65" s="35"/>
      <c r="M65" s="129" t="e">
        <f>VLOOKUP(L65,'[4]Datos Validacion'!$C$6:$D$10,2,0)</f>
        <v>#N/A</v>
      </c>
      <c r="N65" s="60"/>
      <c r="O65" s="175" t="e">
        <f>VLOOKUP(N65,'[4]Datos Validacion'!$E$6:$F$15,2,0)</f>
        <v>#N/A</v>
      </c>
      <c r="P65" s="202"/>
      <c r="Q65" s="76"/>
      <c r="R65" s="76"/>
      <c r="S65" s="76"/>
      <c r="T65" s="76"/>
      <c r="U65" s="76"/>
      <c r="V65" s="76"/>
      <c r="W65" s="76"/>
      <c r="X65" s="131"/>
      <c r="Y65" s="137"/>
      <c r="Z65" s="137" t="b">
        <f>IF(Y65='Eval Controles'!$C$30,'Eval Controles'!$D$30,IF(Y65='Eval Controles'!$C$31,'Eval Controles'!$D$31))</f>
        <v>0</v>
      </c>
      <c r="AA65" s="137"/>
      <c r="AB65" s="137" t="b">
        <f>IF(AA65='Eval Controles'!$C$32,'Eval Controles'!$D$32,IF(AA65='Eval Controles'!$C$33,'Eval Controles'!$D$33))</f>
        <v>0</v>
      </c>
      <c r="AC65" s="137"/>
      <c r="AD65" s="137" t="b">
        <f>IF(AC65='Eval Controles'!$C$34,'Eval Controles'!$D$34,IF(AC65='Eval Controles'!$C$35,'Eval Controles'!$D$35))</f>
        <v>0</v>
      </c>
      <c r="AE65" s="137"/>
      <c r="AF65" s="137" t="b">
        <f>IF(AE65='Eval Controles'!$C$36,'Eval Controles'!$D$36,IF(AE65='Eval Controles'!$C$37,'Eval Controles'!$D$37,IF(AE65='Eval Controles'!$C$38,'Eval Controles'!$D$38)))</f>
        <v>0</v>
      </c>
      <c r="AG65" s="137"/>
      <c r="AH65" s="137" t="b">
        <f>IF(AG65='Eval Controles'!$C$39,'Eval Controles'!$D$39,IF(AG65='Eval Controles'!$C$40,'Eval Controles'!$D$40))</f>
        <v>0</v>
      </c>
      <c r="AI65" s="137"/>
      <c r="AJ65" s="137" t="b">
        <f>IF(AI65='Eval Controles'!$C$41,'Eval Controles'!$D$41,IF(AI65='Eval Controles'!$C$42,'Eval Controles'!$D$42))</f>
        <v>0</v>
      </c>
      <c r="AK65" s="137"/>
      <c r="AL65" s="137" t="b">
        <f>IF(AK65='Eval Controles'!$C$43,'Eval Controles'!$D$43,IF(AK65='Eval Controles'!$C$44,'Eval Controles'!$D$44,IF(AK65='Eval Controles'!$C$45,'Eval Controles'!$D$45)))</f>
        <v>0</v>
      </c>
      <c r="AM65" s="131">
        <f t="shared" si="8"/>
        <v>0</v>
      </c>
      <c r="AN65" s="131" t="str">
        <f t="shared" si="9"/>
        <v>DEBIL</v>
      </c>
      <c r="AO65" s="131"/>
      <c r="AP65" s="131">
        <f>IF(AO65='Eval Controles'!$C$24,"FUERTE",IF(AO65='Eval Controles'!$C$25,"MODERADO",IF(AO65='Eval Controles'!$C$26,"DEBIL",)))</f>
        <v>0</v>
      </c>
      <c r="AQ65" s="131"/>
      <c r="AR65" s="131"/>
      <c r="AS65" s="131"/>
      <c r="AT65" s="131"/>
      <c r="AU65" s="131"/>
      <c r="AV65" s="131"/>
      <c r="AW65" s="127"/>
      <c r="AX65" s="127"/>
      <c r="AY65" s="125"/>
      <c r="AZ65" s="178"/>
      <c r="BA65" s="258"/>
      <c r="BB65" s="246"/>
      <c r="BC65" s="246"/>
      <c r="BD65" s="246"/>
      <c r="BE65" s="30"/>
      <c r="BF65" s="246"/>
      <c r="BG65" s="246"/>
      <c r="BH65" s="30"/>
      <c r="BI65" s="246"/>
      <c r="BJ65" s="246"/>
      <c r="BK65" s="30"/>
      <c r="BL65" s="246"/>
      <c r="BM65" s="246"/>
      <c r="BN65" s="30"/>
      <c r="BO65" s="640"/>
      <c r="BP65" s="30"/>
    </row>
    <row r="66" spans="2:68" ht="58.5" hidden="1" customHeight="1" x14ac:dyDescent="0.3">
      <c r="B66" s="182"/>
      <c r="C66" s="117"/>
      <c r="D66" s="122"/>
      <c r="E66" s="122"/>
      <c r="F66" s="122"/>
      <c r="G66" s="139"/>
      <c r="H66" s="122"/>
      <c r="I66" s="122"/>
      <c r="J66" s="139"/>
      <c r="K66" s="128"/>
      <c r="L66" s="35"/>
      <c r="M66" s="129" t="e">
        <f>VLOOKUP(L66,'[4]Datos Validacion'!$C$6:$D$10,2,0)</f>
        <v>#N/A</v>
      </c>
      <c r="N66" s="60"/>
      <c r="O66" s="175" t="e">
        <f>VLOOKUP(N66,'[4]Datos Validacion'!$E$6:$F$15,2,0)</f>
        <v>#N/A</v>
      </c>
      <c r="P66" s="202"/>
      <c r="Q66" s="76"/>
      <c r="R66" s="76"/>
      <c r="S66" s="76"/>
      <c r="T66" s="76"/>
      <c r="U66" s="76"/>
      <c r="V66" s="76"/>
      <c r="W66" s="76"/>
      <c r="X66" s="131"/>
      <c r="Y66" s="137"/>
      <c r="Z66" s="137" t="b">
        <f>IF(Y66='Eval Controles'!$C$30,'Eval Controles'!$D$30,IF(Y66='Eval Controles'!$C$31,'Eval Controles'!$D$31))</f>
        <v>0</v>
      </c>
      <c r="AA66" s="137"/>
      <c r="AB66" s="137" t="b">
        <f>IF(AA66='Eval Controles'!$C$32,'Eval Controles'!$D$32,IF(AA66='Eval Controles'!$C$33,'Eval Controles'!$D$33))</f>
        <v>0</v>
      </c>
      <c r="AC66" s="137"/>
      <c r="AD66" s="137" t="b">
        <f>IF(AC66='Eval Controles'!$C$34,'Eval Controles'!$D$34,IF(AC66='Eval Controles'!$C$35,'Eval Controles'!$D$35))</f>
        <v>0</v>
      </c>
      <c r="AE66" s="137"/>
      <c r="AF66" s="137" t="b">
        <f>IF(AE66='Eval Controles'!$C$36,'Eval Controles'!$D$36,IF(AE66='Eval Controles'!$C$37,'Eval Controles'!$D$37,IF(AE66='Eval Controles'!$C$38,'Eval Controles'!$D$38)))</f>
        <v>0</v>
      </c>
      <c r="AG66" s="137"/>
      <c r="AH66" s="137" t="b">
        <f>IF(AG66='Eval Controles'!$C$39,'Eval Controles'!$D$39,IF(AG66='Eval Controles'!$C$40,'Eval Controles'!$D$40))</f>
        <v>0</v>
      </c>
      <c r="AI66" s="137"/>
      <c r="AJ66" s="137" t="b">
        <f>IF(AI66='Eval Controles'!$C$41,'Eval Controles'!$D$41,IF(AI66='Eval Controles'!$C$42,'Eval Controles'!$D$42))</f>
        <v>0</v>
      </c>
      <c r="AK66" s="137"/>
      <c r="AL66" s="137" t="b">
        <f>IF(AK66='Eval Controles'!$C$43,'Eval Controles'!$D$43,IF(AK66='Eval Controles'!$C$44,'Eval Controles'!$D$44,IF(AK66='Eval Controles'!$C$45,'Eval Controles'!$D$45)))</f>
        <v>0</v>
      </c>
      <c r="AM66" s="131">
        <f t="shared" si="8"/>
        <v>0</v>
      </c>
      <c r="AN66" s="131" t="str">
        <f t="shared" si="9"/>
        <v>DEBIL</v>
      </c>
      <c r="AO66" s="131"/>
      <c r="AP66" s="131">
        <f>IF(AO66='Eval Controles'!$C$24,"FUERTE",IF(AO66='Eval Controles'!$C$25,"MODERADO",IF(AO66='Eval Controles'!$C$26,"DEBIL",)))</f>
        <v>0</v>
      </c>
      <c r="AQ66" s="131"/>
      <c r="AR66" s="131"/>
      <c r="AS66" s="131"/>
      <c r="AT66" s="131"/>
      <c r="AU66" s="131"/>
      <c r="AV66" s="131"/>
      <c r="AW66" s="127"/>
      <c r="AX66" s="127"/>
      <c r="AY66" s="126"/>
      <c r="AZ66" s="178"/>
      <c r="BA66" s="258"/>
      <c r="BB66" s="246"/>
      <c r="BC66" s="246"/>
      <c r="BD66" s="246"/>
      <c r="BE66" s="30"/>
      <c r="BF66" s="246"/>
      <c r="BG66" s="246"/>
      <c r="BH66" s="30"/>
      <c r="BI66" s="246"/>
      <c r="BJ66" s="246"/>
      <c r="BK66" s="30"/>
      <c r="BL66" s="246"/>
      <c r="BM66" s="246"/>
      <c r="BN66" s="30"/>
      <c r="BO66" s="640"/>
      <c r="BP66" s="30"/>
    </row>
    <row r="67" spans="2:68" ht="58.5" hidden="1" customHeight="1" x14ac:dyDescent="0.3">
      <c r="B67" s="182"/>
      <c r="C67" s="117"/>
      <c r="D67" s="122"/>
      <c r="E67" s="122"/>
      <c r="F67" s="122"/>
      <c r="G67" s="139"/>
      <c r="H67" s="122"/>
      <c r="I67" s="122"/>
      <c r="J67" s="139"/>
      <c r="K67" s="128"/>
      <c r="L67" s="35"/>
      <c r="M67" s="129" t="e">
        <f>VLOOKUP(L67,'[4]Datos Validacion'!$C$6:$D$10,2,0)</f>
        <v>#N/A</v>
      </c>
      <c r="N67" s="60"/>
      <c r="O67" s="175" t="e">
        <f>VLOOKUP(N67,'[4]Datos Validacion'!$E$6:$F$15,2,0)</f>
        <v>#N/A</v>
      </c>
      <c r="P67" s="202"/>
      <c r="Q67" s="76"/>
      <c r="R67" s="76"/>
      <c r="S67" s="76"/>
      <c r="T67" s="76"/>
      <c r="U67" s="76"/>
      <c r="V67" s="76"/>
      <c r="W67" s="76"/>
      <c r="X67" s="131"/>
      <c r="Y67" s="137"/>
      <c r="Z67" s="137" t="b">
        <f>IF(Y67='Eval Controles'!$C$30,'Eval Controles'!$D$30,IF(Y67='Eval Controles'!$C$31,'Eval Controles'!$D$31))</f>
        <v>0</v>
      </c>
      <c r="AA67" s="137"/>
      <c r="AB67" s="137" t="b">
        <f>IF(AA67='Eval Controles'!$C$32,'Eval Controles'!$D$32,IF(AA67='Eval Controles'!$C$33,'Eval Controles'!$D$33))</f>
        <v>0</v>
      </c>
      <c r="AC67" s="137"/>
      <c r="AD67" s="137" t="b">
        <f>IF(AC67='Eval Controles'!$C$34,'Eval Controles'!$D$34,IF(AC67='Eval Controles'!$C$35,'Eval Controles'!$D$35))</f>
        <v>0</v>
      </c>
      <c r="AE67" s="137"/>
      <c r="AF67" s="137" t="b">
        <f>IF(AE67='Eval Controles'!$C$36,'Eval Controles'!$D$36,IF(AE67='Eval Controles'!$C$37,'Eval Controles'!$D$37,IF(AE67='Eval Controles'!$C$38,'Eval Controles'!$D$38)))</f>
        <v>0</v>
      </c>
      <c r="AG67" s="137"/>
      <c r="AH67" s="137" t="b">
        <f>IF(AG67='Eval Controles'!$C$39,'Eval Controles'!$D$39,IF(AG67='Eval Controles'!$C$40,'Eval Controles'!$D$40))</f>
        <v>0</v>
      </c>
      <c r="AI67" s="137"/>
      <c r="AJ67" s="137" t="b">
        <f>IF(AI67='Eval Controles'!$C$41,'Eval Controles'!$D$41,IF(AI67='Eval Controles'!$C$42,'Eval Controles'!$D$42))</f>
        <v>0</v>
      </c>
      <c r="AK67" s="137"/>
      <c r="AL67" s="137" t="b">
        <f>IF(AK67='Eval Controles'!$C$43,'Eval Controles'!$D$43,IF(AK67='Eval Controles'!$C$44,'Eval Controles'!$D$44,IF(AK67='Eval Controles'!$C$45,'Eval Controles'!$D$45)))</f>
        <v>0</v>
      </c>
      <c r="AM67" s="131">
        <f t="shared" si="8"/>
        <v>0</v>
      </c>
      <c r="AN67" s="131" t="str">
        <f t="shared" si="9"/>
        <v>DEBIL</v>
      </c>
      <c r="AO67" s="131"/>
      <c r="AP67" s="131">
        <f>IF(AO67='Eval Controles'!$C$24,"FUERTE",IF(AO67='Eval Controles'!$C$25,"MODERADO",IF(AO67='Eval Controles'!$C$26,"DEBIL",)))</f>
        <v>0</v>
      </c>
      <c r="AQ67" s="131"/>
      <c r="AR67" s="131"/>
      <c r="AS67" s="131"/>
      <c r="AT67" s="131"/>
      <c r="AU67" s="131"/>
      <c r="AV67" s="131"/>
      <c r="AW67" s="127"/>
      <c r="AX67" s="127"/>
      <c r="AY67" s="126"/>
      <c r="AZ67" s="178"/>
      <c r="BA67" s="258"/>
      <c r="BB67" s="246"/>
      <c r="BC67" s="246"/>
      <c r="BD67" s="246"/>
      <c r="BE67" s="30"/>
      <c r="BF67" s="246"/>
      <c r="BG67" s="246"/>
      <c r="BH67" s="30"/>
      <c r="BI67" s="246"/>
      <c r="BJ67" s="246"/>
      <c r="BK67" s="30"/>
      <c r="BL67" s="246"/>
      <c r="BM67" s="246"/>
      <c r="BN67" s="30"/>
      <c r="BO67" s="640"/>
      <c r="BP67" s="30"/>
    </row>
    <row r="68" spans="2:68" s="39" customFormat="1" ht="58.5" hidden="1" customHeight="1" x14ac:dyDescent="0.35">
      <c r="B68" s="182"/>
      <c r="C68" s="116"/>
      <c r="D68" s="116"/>
      <c r="E68" s="116"/>
      <c r="F68" s="116"/>
      <c r="G68" s="139"/>
      <c r="H68" s="116"/>
      <c r="I68" s="116"/>
      <c r="J68" s="139"/>
      <c r="K68" s="32"/>
      <c r="L68" s="35"/>
      <c r="M68" s="129" t="e">
        <f>VLOOKUP(L68,'[4]Datos Validacion'!$C$6:$D$10,2,0)</f>
        <v>#N/A</v>
      </c>
      <c r="N68" s="60"/>
      <c r="O68" s="175" t="e">
        <f>VLOOKUP(N68,'[4]Datos Validacion'!$E$6:$F$15,2,0)</f>
        <v>#N/A</v>
      </c>
      <c r="P68" s="202"/>
      <c r="Q68" s="76"/>
      <c r="R68" s="76"/>
      <c r="S68" s="76"/>
      <c r="T68" s="76"/>
      <c r="U68" s="76"/>
      <c r="V68" s="76"/>
      <c r="W68" s="76"/>
      <c r="X68" s="131"/>
      <c r="Y68" s="137"/>
      <c r="Z68" s="137" t="b">
        <f>IF(Y68='Eval Controles'!$C$30,'Eval Controles'!$D$30,IF(Y68='Eval Controles'!$C$31,'Eval Controles'!$D$31))</f>
        <v>0</v>
      </c>
      <c r="AA68" s="137"/>
      <c r="AB68" s="137" t="b">
        <f>IF(AA68='Eval Controles'!$C$32,'Eval Controles'!$D$32,IF(AA68='Eval Controles'!$C$33,'Eval Controles'!$D$33))</f>
        <v>0</v>
      </c>
      <c r="AC68" s="137"/>
      <c r="AD68" s="137" t="b">
        <f>IF(AC68='Eval Controles'!$C$34,'Eval Controles'!$D$34,IF(AC68='Eval Controles'!$C$35,'Eval Controles'!$D$35))</f>
        <v>0</v>
      </c>
      <c r="AE68" s="137"/>
      <c r="AF68" s="137" t="b">
        <f>IF(AE68='Eval Controles'!$C$36,'Eval Controles'!$D$36,IF(AE68='Eval Controles'!$C$37,'Eval Controles'!$D$37,IF(AE68='Eval Controles'!$C$38,'Eval Controles'!$D$38)))</f>
        <v>0</v>
      </c>
      <c r="AG68" s="137"/>
      <c r="AH68" s="137" t="b">
        <f>IF(AG68='Eval Controles'!$C$39,'Eval Controles'!$D$39,IF(AG68='Eval Controles'!$C$40,'Eval Controles'!$D$40))</f>
        <v>0</v>
      </c>
      <c r="AI68" s="137"/>
      <c r="AJ68" s="137" t="b">
        <f>IF(AI68='Eval Controles'!$C$41,'Eval Controles'!$D$41,IF(AI68='Eval Controles'!$C$42,'Eval Controles'!$D$42))</f>
        <v>0</v>
      </c>
      <c r="AK68" s="137"/>
      <c r="AL68" s="137" t="b">
        <f>IF(AK68='Eval Controles'!$C$43,'Eval Controles'!$D$43,IF(AK68='Eval Controles'!$C$44,'Eval Controles'!$D$44,IF(AK68='Eval Controles'!$C$45,'Eval Controles'!$D$45)))</f>
        <v>0</v>
      </c>
      <c r="AM68" s="131">
        <f t="shared" si="8"/>
        <v>0</v>
      </c>
      <c r="AN68" s="131" t="str">
        <f t="shared" si="9"/>
        <v>DEBIL</v>
      </c>
      <c r="AO68" s="131"/>
      <c r="AP68" s="131">
        <f>IF(AO68='Eval Controles'!$C$24,"FUERTE",IF(AO68='Eval Controles'!$C$25,"MODERADO",IF(AO68='Eval Controles'!$C$26,"DEBIL",)))</f>
        <v>0</v>
      </c>
      <c r="AQ68" s="131"/>
      <c r="AR68" s="131"/>
      <c r="AS68" s="131"/>
      <c r="AT68" s="131"/>
      <c r="AU68" s="131"/>
      <c r="AV68" s="131"/>
      <c r="AW68" s="127"/>
      <c r="AX68" s="127"/>
      <c r="AY68" s="126"/>
      <c r="AZ68" s="178"/>
      <c r="BA68" s="257"/>
      <c r="BB68" s="34"/>
      <c r="BC68" s="34"/>
      <c r="BD68" s="34"/>
      <c r="BE68" s="31"/>
      <c r="BF68" s="34"/>
      <c r="BG68" s="34"/>
      <c r="BH68" s="31"/>
      <c r="BI68" s="34"/>
      <c r="BJ68" s="34"/>
      <c r="BK68" s="31"/>
      <c r="BL68" s="34"/>
      <c r="BM68" s="34"/>
      <c r="BN68" s="31"/>
      <c r="BO68" s="31"/>
      <c r="BP68" s="31"/>
    </row>
    <row r="69" spans="2:68" s="39" customFormat="1" ht="58.5" hidden="1" customHeight="1" x14ac:dyDescent="0.35">
      <c r="B69" s="182"/>
      <c r="C69" s="116"/>
      <c r="D69" s="116"/>
      <c r="E69" s="116"/>
      <c r="F69" s="116"/>
      <c r="G69" s="139"/>
      <c r="H69" s="116"/>
      <c r="I69" s="116"/>
      <c r="J69" s="139"/>
      <c r="K69" s="32"/>
      <c r="L69" s="35"/>
      <c r="M69" s="129" t="e">
        <f>VLOOKUP(L69,'[4]Datos Validacion'!$C$6:$D$10,2,0)</f>
        <v>#N/A</v>
      </c>
      <c r="N69" s="60"/>
      <c r="O69" s="175" t="e">
        <f>VLOOKUP(N69,'[4]Datos Validacion'!$E$6:$F$15,2,0)</f>
        <v>#N/A</v>
      </c>
      <c r="P69" s="202"/>
      <c r="Q69" s="76"/>
      <c r="R69" s="76"/>
      <c r="S69" s="76"/>
      <c r="T69" s="76"/>
      <c r="U69" s="76"/>
      <c r="V69" s="76"/>
      <c r="W69" s="76"/>
      <c r="X69" s="131"/>
      <c r="Y69" s="137"/>
      <c r="Z69" s="137" t="b">
        <f>IF(Y69='Eval Controles'!$C$30,'Eval Controles'!$D$30,IF(Y69='Eval Controles'!$C$31,'Eval Controles'!$D$31))</f>
        <v>0</v>
      </c>
      <c r="AA69" s="137"/>
      <c r="AB69" s="137" t="b">
        <f>IF(AA69='Eval Controles'!$C$32,'Eval Controles'!$D$32,IF(AA69='Eval Controles'!$C$33,'Eval Controles'!$D$33))</f>
        <v>0</v>
      </c>
      <c r="AC69" s="137"/>
      <c r="AD69" s="137" t="b">
        <f>IF(AC69='Eval Controles'!$C$34,'Eval Controles'!$D$34,IF(AC69='Eval Controles'!$C$35,'Eval Controles'!$D$35))</f>
        <v>0</v>
      </c>
      <c r="AE69" s="137"/>
      <c r="AF69" s="137" t="b">
        <f>IF(AE69='Eval Controles'!$C$36,'Eval Controles'!$D$36,IF(AE69='Eval Controles'!$C$37,'Eval Controles'!$D$37,IF(AE69='Eval Controles'!$C$38,'Eval Controles'!$D$38)))</f>
        <v>0</v>
      </c>
      <c r="AG69" s="137"/>
      <c r="AH69" s="137" t="b">
        <f>IF(AG69='Eval Controles'!$C$39,'Eval Controles'!$D$39,IF(AG69='Eval Controles'!$C$40,'Eval Controles'!$D$40))</f>
        <v>0</v>
      </c>
      <c r="AI69" s="137"/>
      <c r="AJ69" s="137" t="b">
        <f>IF(AI69='Eval Controles'!$C$41,'Eval Controles'!$D$41,IF(AI69='Eval Controles'!$C$42,'Eval Controles'!$D$42))</f>
        <v>0</v>
      </c>
      <c r="AK69" s="137"/>
      <c r="AL69" s="137" t="b">
        <f>IF(AK69='Eval Controles'!$C$43,'Eval Controles'!$D$43,IF(AK69='Eval Controles'!$C$44,'Eval Controles'!$D$44,IF(AK69='Eval Controles'!$C$45,'Eval Controles'!$D$45)))</f>
        <v>0</v>
      </c>
      <c r="AM69" s="131">
        <f t="shared" si="8"/>
        <v>0</v>
      </c>
      <c r="AN69" s="131" t="str">
        <f t="shared" si="9"/>
        <v>DEBIL</v>
      </c>
      <c r="AO69" s="131"/>
      <c r="AP69" s="131">
        <f>IF(AO69='Eval Controles'!$C$24,"FUERTE",IF(AO69='Eval Controles'!$C$25,"MODERADO",IF(AO69='Eval Controles'!$C$26,"DEBIL",)))</f>
        <v>0</v>
      </c>
      <c r="AQ69" s="131"/>
      <c r="AR69" s="131"/>
      <c r="AS69" s="131"/>
      <c r="AT69" s="131"/>
      <c r="AU69" s="131"/>
      <c r="AV69" s="131"/>
      <c r="AW69" s="127"/>
      <c r="AX69" s="127"/>
      <c r="AY69" s="126"/>
      <c r="AZ69" s="178"/>
      <c r="BA69" s="257"/>
      <c r="BB69" s="34"/>
      <c r="BC69" s="34"/>
      <c r="BD69" s="34"/>
      <c r="BE69" s="31"/>
      <c r="BF69" s="34"/>
      <c r="BG69" s="34"/>
      <c r="BH69" s="31"/>
      <c r="BI69" s="34"/>
      <c r="BJ69" s="34"/>
      <c r="BK69" s="31"/>
      <c r="BL69" s="34"/>
      <c r="BM69" s="34"/>
      <c r="BN69" s="31"/>
      <c r="BO69" s="31"/>
      <c r="BP69" s="31"/>
    </row>
    <row r="70" spans="2:68" ht="58.5" hidden="1" customHeight="1" x14ac:dyDescent="0.3">
      <c r="B70" s="182"/>
      <c r="C70" s="116"/>
      <c r="D70" s="116"/>
      <c r="E70" s="116"/>
      <c r="F70" s="116"/>
      <c r="G70" s="139"/>
      <c r="H70" s="116"/>
      <c r="I70" s="116"/>
      <c r="J70" s="139"/>
      <c r="K70" s="32"/>
      <c r="L70" s="35"/>
      <c r="M70" s="129" t="e">
        <f>VLOOKUP(L70,'[4]Datos Validacion'!$C$6:$D$10,2,0)</f>
        <v>#N/A</v>
      </c>
      <c r="N70" s="60"/>
      <c r="O70" s="175" t="e">
        <f>VLOOKUP(N70,'[4]Datos Validacion'!$E$6:$F$15,2,0)</f>
        <v>#N/A</v>
      </c>
      <c r="P70" s="202"/>
      <c r="Q70" s="76"/>
      <c r="R70" s="76"/>
      <c r="S70" s="76"/>
      <c r="T70" s="76"/>
      <c r="U70" s="76"/>
      <c r="V70" s="76"/>
      <c r="W70" s="76"/>
      <c r="X70" s="131"/>
      <c r="Y70" s="137"/>
      <c r="Z70" s="137" t="b">
        <f>IF(Y70='Eval Controles'!$C$30,'Eval Controles'!$D$30,IF(Y70='Eval Controles'!$C$31,'Eval Controles'!$D$31))</f>
        <v>0</v>
      </c>
      <c r="AA70" s="137"/>
      <c r="AB70" s="137" t="b">
        <f>IF(AA70='Eval Controles'!$C$32,'Eval Controles'!$D$32,IF(AA70='Eval Controles'!$C$33,'Eval Controles'!$D$33))</f>
        <v>0</v>
      </c>
      <c r="AC70" s="137"/>
      <c r="AD70" s="137" t="b">
        <f>IF(AC70='Eval Controles'!$C$34,'Eval Controles'!$D$34,IF(AC70='Eval Controles'!$C$35,'Eval Controles'!$D$35))</f>
        <v>0</v>
      </c>
      <c r="AE70" s="137"/>
      <c r="AF70" s="137" t="b">
        <f>IF(AE70='Eval Controles'!$C$36,'Eval Controles'!$D$36,IF(AE70='Eval Controles'!$C$37,'Eval Controles'!$D$37,IF(AE70='Eval Controles'!$C$38,'Eval Controles'!$D$38)))</f>
        <v>0</v>
      </c>
      <c r="AG70" s="137"/>
      <c r="AH70" s="137" t="b">
        <f>IF(AG70='Eval Controles'!$C$39,'Eval Controles'!$D$39,IF(AG70='Eval Controles'!$C$40,'Eval Controles'!$D$40))</f>
        <v>0</v>
      </c>
      <c r="AI70" s="137"/>
      <c r="AJ70" s="137" t="b">
        <f>IF(AI70='Eval Controles'!$C$41,'Eval Controles'!$D$41,IF(AI70='Eval Controles'!$C$42,'Eval Controles'!$D$42))</f>
        <v>0</v>
      </c>
      <c r="AK70" s="137"/>
      <c r="AL70" s="137" t="b">
        <f>IF(AK70='Eval Controles'!$C$43,'Eval Controles'!$D$43,IF(AK70='Eval Controles'!$C$44,'Eval Controles'!$D$44,IF(AK70='Eval Controles'!$C$45,'Eval Controles'!$D$45)))</f>
        <v>0</v>
      </c>
      <c r="AM70" s="131">
        <f t="shared" si="8"/>
        <v>0</v>
      </c>
      <c r="AN70" s="131" t="str">
        <f t="shared" si="9"/>
        <v>DEBIL</v>
      </c>
      <c r="AO70" s="131"/>
      <c r="AP70" s="131">
        <f>IF(AO70='Eval Controles'!$C$24,"FUERTE",IF(AO70='Eval Controles'!$C$25,"MODERADO",IF(AO70='Eval Controles'!$C$26,"DEBIL",)))</f>
        <v>0</v>
      </c>
      <c r="AQ70" s="131"/>
      <c r="AR70" s="131"/>
      <c r="AS70" s="131"/>
      <c r="AT70" s="131"/>
      <c r="AU70" s="131"/>
      <c r="AV70" s="131"/>
      <c r="AW70" s="127"/>
      <c r="AX70" s="127"/>
      <c r="AY70" s="126"/>
      <c r="AZ70" s="178"/>
      <c r="BA70" s="258"/>
      <c r="BB70" s="246"/>
      <c r="BC70" s="246"/>
      <c r="BD70" s="246"/>
      <c r="BE70" s="30"/>
      <c r="BF70" s="246"/>
      <c r="BG70" s="246"/>
      <c r="BH70" s="30"/>
      <c r="BI70" s="246"/>
      <c r="BJ70" s="246"/>
      <c r="BK70" s="30"/>
      <c r="BL70" s="246"/>
      <c r="BM70" s="246"/>
      <c r="BN70" s="30"/>
      <c r="BO70" s="640"/>
      <c r="BP70" s="30"/>
    </row>
    <row r="71" spans="2:68" s="39" customFormat="1" ht="58.5" hidden="1" customHeight="1" x14ac:dyDescent="0.35">
      <c r="B71" s="182"/>
      <c r="C71" s="136"/>
      <c r="D71" s="136"/>
      <c r="E71" s="136"/>
      <c r="F71" s="136"/>
      <c r="G71" s="139"/>
      <c r="H71" s="135"/>
      <c r="I71" s="132"/>
      <c r="J71" s="139"/>
      <c r="K71" s="122"/>
      <c r="L71" s="133"/>
      <c r="M71" s="129" t="e">
        <f>VLOOKUP(L71,'[4]Datos Validacion'!$C$6:$D$10,2,0)</f>
        <v>#N/A</v>
      </c>
      <c r="N71" s="134"/>
      <c r="O71" s="175" t="e">
        <f>VLOOKUP(N71,'[4]Datos Validacion'!$E$6:$F$15,2,0)</f>
        <v>#N/A</v>
      </c>
      <c r="P71" s="202"/>
      <c r="Q71" s="130"/>
      <c r="R71" s="123"/>
      <c r="S71" s="137"/>
      <c r="T71" s="137"/>
      <c r="U71" s="137"/>
      <c r="V71" s="137"/>
      <c r="W71" s="137"/>
      <c r="X71" s="137"/>
      <c r="Y71" s="137"/>
      <c r="Z71" s="137" t="b">
        <f>IF(Y71='Eval Controles'!$C$30,'Eval Controles'!$D$30,IF(Y71='Eval Controles'!$C$31,'Eval Controles'!$D$31))</f>
        <v>0</v>
      </c>
      <c r="AA71" s="137"/>
      <c r="AB71" s="137" t="b">
        <f>IF(AA71='Eval Controles'!$C$32,'Eval Controles'!$D$32,IF(AA71='Eval Controles'!$C$33,'Eval Controles'!$D$33))</f>
        <v>0</v>
      </c>
      <c r="AC71" s="137"/>
      <c r="AD71" s="137" t="b">
        <f>IF(AC71='Eval Controles'!$C$34,'Eval Controles'!$D$34,IF(AC71='Eval Controles'!$C$35,'Eval Controles'!$D$35))</f>
        <v>0</v>
      </c>
      <c r="AE71" s="137"/>
      <c r="AF71" s="137" t="b">
        <f>IF(AE71='Eval Controles'!$C$36,'Eval Controles'!$D$36,IF(AE71='Eval Controles'!$C$37,'Eval Controles'!$D$37,IF(AE71='Eval Controles'!$C$38,'Eval Controles'!$D$38)))</f>
        <v>0</v>
      </c>
      <c r="AG71" s="137"/>
      <c r="AH71" s="137" t="b">
        <f>IF(AG71='Eval Controles'!$C$39,'Eval Controles'!$D$39,IF(AG71='Eval Controles'!$C$40,'Eval Controles'!$D$40))</f>
        <v>0</v>
      </c>
      <c r="AI71" s="137"/>
      <c r="AJ71" s="137" t="b">
        <f>IF(AI71='Eval Controles'!$C$41,'Eval Controles'!$D$41,IF(AI71='Eval Controles'!$C$42,'Eval Controles'!$D$42))</f>
        <v>0</v>
      </c>
      <c r="AK71" s="137"/>
      <c r="AL71" s="137" t="b">
        <f>IF(AK71='Eval Controles'!$C$43,'Eval Controles'!$D$43,IF(AK71='Eval Controles'!$C$44,'Eval Controles'!$D$44,IF(AK71='Eval Controles'!$C$45,'Eval Controles'!$D$45)))</f>
        <v>0</v>
      </c>
      <c r="AM71" s="131"/>
      <c r="AN71" s="131"/>
      <c r="AO71" s="137"/>
      <c r="AP71" s="131"/>
      <c r="AQ71" s="76"/>
      <c r="AR71" s="118"/>
      <c r="AS71" s="118"/>
      <c r="AT71" s="76"/>
      <c r="AU71" s="118"/>
      <c r="AV71" s="118"/>
      <c r="AW71" s="43"/>
      <c r="AX71" s="43"/>
      <c r="AY71" s="76"/>
      <c r="AZ71" s="178"/>
      <c r="BA71" s="257"/>
      <c r="BB71" s="34"/>
      <c r="BC71" s="34"/>
      <c r="BD71" s="34"/>
      <c r="BE71" s="31"/>
      <c r="BF71" s="34"/>
      <c r="BG71" s="34"/>
      <c r="BH71" s="31"/>
      <c r="BI71" s="34"/>
      <c r="BJ71" s="34"/>
      <c r="BK71" s="31"/>
      <c r="BL71" s="34"/>
      <c r="BM71" s="34"/>
      <c r="BN71" s="31"/>
      <c r="BO71" s="31"/>
      <c r="BP71" s="31"/>
    </row>
    <row r="72" spans="2:68" s="120" customFormat="1" ht="58.5" hidden="1" customHeight="1" x14ac:dyDescent="0.3">
      <c r="B72" s="182"/>
      <c r="C72" s="118"/>
      <c r="D72" s="118"/>
      <c r="E72" s="118"/>
      <c r="F72" s="118"/>
      <c r="G72" s="139"/>
      <c r="H72" s="119"/>
      <c r="I72" s="123"/>
      <c r="J72" s="139"/>
      <c r="K72" s="122"/>
      <c r="L72" s="35"/>
      <c r="M72" s="129" t="e">
        <f>VLOOKUP(L72,'[4]Datos Validacion'!$C$6:$D$10,2,0)</f>
        <v>#N/A</v>
      </c>
      <c r="N72" s="60"/>
      <c r="O72" s="175" t="e">
        <f>VLOOKUP(N72,'[4]Datos Validacion'!$E$6:$F$15,2,0)</f>
        <v>#N/A</v>
      </c>
      <c r="P72" s="202"/>
      <c r="Q72" s="76"/>
      <c r="R72" s="123"/>
      <c r="S72" s="118"/>
      <c r="T72" s="118"/>
      <c r="U72" s="118"/>
      <c r="V72" s="118"/>
      <c r="W72" s="118"/>
      <c r="X72" s="137"/>
      <c r="Y72" s="137"/>
      <c r="Z72" s="137" t="b">
        <f>IF(Y72='Eval Controles'!$C$30,'Eval Controles'!$D$30,IF(Y72='Eval Controles'!$C$31,'Eval Controles'!$D$31))</f>
        <v>0</v>
      </c>
      <c r="AA72" s="137"/>
      <c r="AB72" s="137" t="b">
        <f>IF(AA72='Eval Controles'!$C$32,'Eval Controles'!$D$32,IF(AA72='Eval Controles'!$C$33,'Eval Controles'!$D$33))</f>
        <v>0</v>
      </c>
      <c r="AC72" s="137"/>
      <c r="AD72" s="137" t="b">
        <f>IF(AC72='Eval Controles'!$C$34,'Eval Controles'!$D$34,IF(AC72='Eval Controles'!$C$35,'Eval Controles'!$D$35))</f>
        <v>0</v>
      </c>
      <c r="AE72" s="137"/>
      <c r="AF72" s="137" t="b">
        <f>IF(AE72='Eval Controles'!$C$36,'Eval Controles'!$D$36,IF(AE72='Eval Controles'!$C$37,'Eval Controles'!$D$37,IF(AE72='Eval Controles'!$C$38,'Eval Controles'!$D$38)))</f>
        <v>0</v>
      </c>
      <c r="AG72" s="137"/>
      <c r="AH72" s="137" t="b">
        <f>IF(AG72='Eval Controles'!$C$39,'Eval Controles'!$D$39,IF(AG72='Eval Controles'!$C$40,'Eval Controles'!$D$40))</f>
        <v>0</v>
      </c>
      <c r="AI72" s="137"/>
      <c r="AJ72" s="137" t="b">
        <f>IF(AI72='Eval Controles'!$C$41,'Eval Controles'!$D$41,IF(AI72='Eval Controles'!$C$42,'Eval Controles'!$D$42))</f>
        <v>0</v>
      </c>
      <c r="AK72" s="137"/>
      <c r="AL72" s="137" t="b">
        <f>IF(AK72='Eval Controles'!$C$43,'Eval Controles'!$D$43,IF(AK72='Eval Controles'!$C$44,'Eval Controles'!$D$44,IF(AK72='Eval Controles'!$C$45,'Eval Controles'!$D$45)))</f>
        <v>0</v>
      </c>
      <c r="AM72" s="131">
        <f t="shared" ref="AM72:AM79" si="10">SUM(Z72,AB72,AD72,AF72,AH72,AJ72,AL72)</f>
        <v>0</v>
      </c>
      <c r="AN72" s="131" t="str">
        <f t="shared" ref="AN72:AN79" si="11">IF(AM72&gt;=96,"FUERTE",IF(AM72&gt;=86,"MODERADO","DEBIL"))</f>
        <v>DEBIL</v>
      </c>
      <c r="AO72" s="137"/>
      <c r="AP72" s="131">
        <f>IF(AO72='Eval Controles'!$C$24,"FUERTE",IF(AO72='Eval Controles'!$C$25,"MODERADO",IF(AO72='Eval Controles'!$C$26,"DEBIL",)))</f>
        <v>0</v>
      </c>
      <c r="AQ72" s="76"/>
      <c r="AR72" s="118"/>
      <c r="AS72" s="118"/>
      <c r="AT72" s="126"/>
      <c r="AU72" s="118"/>
      <c r="AV72" s="118"/>
      <c r="AW72" s="127"/>
      <c r="AX72" s="127"/>
      <c r="AY72" s="126"/>
      <c r="AZ72" s="178"/>
      <c r="BA72" s="258"/>
      <c r="BB72" s="637"/>
      <c r="BC72" s="637"/>
      <c r="BD72" s="637"/>
      <c r="BE72" s="124"/>
      <c r="BF72" s="637"/>
      <c r="BG72" s="637"/>
      <c r="BH72" s="124"/>
      <c r="BI72" s="637"/>
      <c r="BJ72" s="637"/>
      <c r="BK72" s="124"/>
      <c r="BL72" s="637"/>
      <c r="BM72" s="637"/>
      <c r="BN72" s="124"/>
      <c r="BO72" s="639"/>
      <c r="BP72" s="124"/>
    </row>
    <row r="73" spans="2:68" s="120" customFormat="1" ht="58.5" hidden="1" customHeight="1" x14ac:dyDescent="0.3">
      <c r="B73" s="182"/>
      <c r="C73" s="118"/>
      <c r="D73" s="118"/>
      <c r="E73" s="118"/>
      <c r="F73" s="118"/>
      <c r="G73" s="139"/>
      <c r="H73" s="119"/>
      <c r="I73" s="123"/>
      <c r="J73" s="139"/>
      <c r="K73" s="122"/>
      <c r="L73" s="35"/>
      <c r="M73" s="129" t="e">
        <f>VLOOKUP(L73,'[4]Datos Validacion'!$C$6:$D$10,2,0)</f>
        <v>#N/A</v>
      </c>
      <c r="N73" s="60"/>
      <c r="O73" s="175" t="e">
        <f>VLOOKUP(N73,'[4]Datos Validacion'!$E$6:$F$15,2,0)</f>
        <v>#N/A</v>
      </c>
      <c r="P73" s="202"/>
      <c r="Q73" s="76"/>
      <c r="R73" s="123"/>
      <c r="S73" s="118"/>
      <c r="T73" s="118"/>
      <c r="U73" s="118"/>
      <c r="V73" s="118"/>
      <c r="W73" s="118"/>
      <c r="X73" s="137"/>
      <c r="Y73" s="137"/>
      <c r="Z73" s="137" t="b">
        <f>IF(Y73='Eval Controles'!$C$30,'Eval Controles'!$D$30,IF(Y73='Eval Controles'!$C$31,'Eval Controles'!$D$31))</f>
        <v>0</v>
      </c>
      <c r="AA73" s="137"/>
      <c r="AB73" s="137" t="b">
        <f>IF(AA73='Eval Controles'!$C$32,'Eval Controles'!$D$32,IF(AA73='Eval Controles'!$C$33,'Eval Controles'!$D$33))</f>
        <v>0</v>
      </c>
      <c r="AC73" s="137"/>
      <c r="AD73" s="137" t="b">
        <f>IF(AC73='Eval Controles'!$C$34,'Eval Controles'!$D$34,IF(AC73='Eval Controles'!$C$35,'Eval Controles'!$D$35))</f>
        <v>0</v>
      </c>
      <c r="AE73" s="137"/>
      <c r="AF73" s="137" t="b">
        <f>IF(AE73='Eval Controles'!$C$36,'Eval Controles'!$D$36,IF(AE73='Eval Controles'!$C$37,'Eval Controles'!$D$37,IF(AE73='Eval Controles'!$C$38,'Eval Controles'!$D$38)))</f>
        <v>0</v>
      </c>
      <c r="AG73" s="137"/>
      <c r="AH73" s="137" t="b">
        <f>IF(AG73='Eval Controles'!$C$39,'Eval Controles'!$D$39,IF(AG73='Eval Controles'!$C$40,'Eval Controles'!$D$40))</f>
        <v>0</v>
      </c>
      <c r="AI73" s="137"/>
      <c r="AJ73" s="137" t="b">
        <f>IF(AI73='Eval Controles'!$C$41,'Eval Controles'!$D$41,IF(AI73='Eval Controles'!$C$42,'Eval Controles'!$D$42))</f>
        <v>0</v>
      </c>
      <c r="AK73" s="137"/>
      <c r="AL73" s="137" t="b">
        <f>IF(AK73='Eval Controles'!$C$43,'Eval Controles'!$D$43,IF(AK73='Eval Controles'!$C$44,'Eval Controles'!$D$44,IF(AK73='Eval Controles'!$C$45,'Eval Controles'!$D$45)))</f>
        <v>0</v>
      </c>
      <c r="AM73" s="131">
        <f t="shared" si="10"/>
        <v>0</v>
      </c>
      <c r="AN73" s="131" t="str">
        <f t="shared" si="11"/>
        <v>DEBIL</v>
      </c>
      <c r="AO73" s="137"/>
      <c r="AP73" s="131">
        <f>IF(AO73='Eval Controles'!$C$24,"FUERTE",IF(AO73='Eval Controles'!$C$25,"MODERADO",IF(AO73='Eval Controles'!$C$26,"DEBIL",)))</f>
        <v>0</v>
      </c>
      <c r="AQ73" s="76"/>
      <c r="AR73" s="118"/>
      <c r="AS73" s="118"/>
      <c r="AT73" s="126"/>
      <c r="AU73" s="118"/>
      <c r="AV73" s="118"/>
      <c r="AW73" s="127"/>
      <c r="AX73" s="127"/>
      <c r="AY73" s="126"/>
      <c r="AZ73" s="178"/>
      <c r="BA73" s="258"/>
      <c r="BB73" s="637"/>
      <c r="BC73" s="637"/>
      <c r="BD73" s="637"/>
      <c r="BE73" s="124"/>
      <c r="BF73" s="637"/>
      <c r="BG73" s="637"/>
      <c r="BH73" s="124"/>
      <c r="BI73" s="637"/>
      <c r="BJ73" s="637"/>
      <c r="BK73" s="124"/>
      <c r="BL73" s="637"/>
      <c r="BM73" s="637"/>
      <c r="BN73" s="124"/>
      <c r="BO73" s="639"/>
      <c r="BP73" s="124"/>
    </row>
    <row r="74" spans="2:68" s="120" customFormat="1" ht="58.5" hidden="1" customHeight="1" x14ac:dyDescent="0.3">
      <c r="B74" s="182"/>
      <c r="C74" s="118"/>
      <c r="D74" s="118"/>
      <c r="E74" s="118"/>
      <c r="F74" s="118"/>
      <c r="G74" s="139"/>
      <c r="H74" s="119"/>
      <c r="I74" s="123"/>
      <c r="J74" s="139"/>
      <c r="K74" s="122"/>
      <c r="L74" s="35"/>
      <c r="M74" s="129" t="e">
        <f>VLOOKUP(L74,'[4]Datos Validacion'!$C$6:$D$10,2,0)</f>
        <v>#N/A</v>
      </c>
      <c r="N74" s="60"/>
      <c r="O74" s="175" t="e">
        <f>VLOOKUP(N74,'[4]Datos Validacion'!$E$6:$F$15,2,0)</f>
        <v>#N/A</v>
      </c>
      <c r="P74" s="202"/>
      <c r="Q74" s="76"/>
      <c r="R74" s="123"/>
      <c r="S74" s="118"/>
      <c r="T74" s="118"/>
      <c r="U74" s="118"/>
      <c r="V74" s="118"/>
      <c r="W74" s="118"/>
      <c r="X74" s="137"/>
      <c r="Y74" s="137"/>
      <c r="Z74" s="137" t="b">
        <f>IF(Y74='Eval Controles'!$C$30,'Eval Controles'!$D$30,IF(Y74='Eval Controles'!$C$31,'Eval Controles'!$D$31))</f>
        <v>0</v>
      </c>
      <c r="AA74" s="137"/>
      <c r="AB74" s="137" t="b">
        <f>IF(AA74='Eval Controles'!$C$32,'Eval Controles'!$D$32,IF(AA74='Eval Controles'!$C$33,'Eval Controles'!$D$33))</f>
        <v>0</v>
      </c>
      <c r="AC74" s="137"/>
      <c r="AD74" s="137" t="b">
        <f>IF(AC74='Eval Controles'!$C$34,'Eval Controles'!$D$34,IF(AC74='Eval Controles'!$C$35,'Eval Controles'!$D$35))</f>
        <v>0</v>
      </c>
      <c r="AE74" s="137"/>
      <c r="AF74" s="137" t="b">
        <f>IF(AE74='Eval Controles'!$C$36,'Eval Controles'!$D$36,IF(AE74='Eval Controles'!$C$37,'Eval Controles'!$D$37,IF(AE74='Eval Controles'!$C$38,'Eval Controles'!$D$38)))</f>
        <v>0</v>
      </c>
      <c r="AG74" s="137"/>
      <c r="AH74" s="137" t="b">
        <f>IF(AG74='Eval Controles'!$C$39,'Eval Controles'!$D$39,IF(AG74='Eval Controles'!$C$40,'Eval Controles'!$D$40))</f>
        <v>0</v>
      </c>
      <c r="AI74" s="137"/>
      <c r="AJ74" s="137" t="b">
        <f>IF(AI74='Eval Controles'!$C$41,'Eval Controles'!$D$41,IF(AI74='Eval Controles'!$C$42,'Eval Controles'!$D$42))</f>
        <v>0</v>
      </c>
      <c r="AK74" s="137"/>
      <c r="AL74" s="137" t="b">
        <f>IF(AK74='Eval Controles'!$C$43,'Eval Controles'!$D$43,IF(AK74='Eval Controles'!$C$44,'Eval Controles'!$D$44,IF(AK74='Eval Controles'!$C$45,'Eval Controles'!$D$45)))</f>
        <v>0</v>
      </c>
      <c r="AM74" s="131">
        <f t="shared" si="10"/>
        <v>0</v>
      </c>
      <c r="AN74" s="131" t="str">
        <f t="shared" si="11"/>
        <v>DEBIL</v>
      </c>
      <c r="AO74" s="137"/>
      <c r="AP74" s="131">
        <f>IF(AO74='Eval Controles'!$C$24,"FUERTE",IF(AO74='Eval Controles'!$C$25,"MODERADO",IF(AO74='Eval Controles'!$C$26,"DEBIL",)))</f>
        <v>0</v>
      </c>
      <c r="AQ74" s="76"/>
      <c r="AR74" s="118"/>
      <c r="AS74" s="118"/>
      <c r="AT74" s="126"/>
      <c r="AU74" s="118"/>
      <c r="AV74" s="118"/>
      <c r="AW74" s="127"/>
      <c r="AX74" s="127"/>
      <c r="AY74" s="126"/>
      <c r="AZ74" s="178"/>
      <c r="BA74" s="258"/>
      <c r="BB74" s="637"/>
      <c r="BC74" s="637"/>
      <c r="BD74" s="637"/>
      <c r="BE74" s="124"/>
      <c r="BF74" s="637"/>
      <c r="BG74" s="637"/>
      <c r="BH74" s="124"/>
      <c r="BI74" s="637"/>
      <c r="BJ74" s="637"/>
      <c r="BK74" s="124"/>
      <c r="BL74" s="637"/>
      <c r="BM74" s="637"/>
      <c r="BN74" s="124"/>
      <c r="BO74" s="639"/>
      <c r="BP74" s="124"/>
    </row>
    <row r="75" spans="2:68" ht="58.5" hidden="1" customHeight="1" x14ac:dyDescent="0.3">
      <c r="B75" s="182"/>
      <c r="C75" s="117"/>
      <c r="D75" s="122"/>
      <c r="E75" s="122"/>
      <c r="F75" s="122"/>
      <c r="G75" s="139"/>
      <c r="H75" s="122"/>
      <c r="I75" s="122"/>
      <c r="J75" s="139"/>
      <c r="K75" s="128"/>
      <c r="L75" s="35"/>
      <c r="M75" s="129" t="e">
        <f>VLOOKUP(L75,'[4]Datos Validacion'!$C$6:$D$10,2,0)</f>
        <v>#N/A</v>
      </c>
      <c r="N75" s="60"/>
      <c r="O75" s="175" t="e">
        <f>VLOOKUP(N75,'[4]Datos Validacion'!$E$6:$F$15,2,0)</f>
        <v>#N/A</v>
      </c>
      <c r="P75" s="202"/>
      <c r="Q75" s="76"/>
      <c r="R75" s="76"/>
      <c r="S75" s="76"/>
      <c r="T75" s="76"/>
      <c r="U75" s="76"/>
      <c r="V75" s="76"/>
      <c r="W75" s="76"/>
      <c r="X75" s="131"/>
      <c r="Y75" s="137"/>
      <c r="Z75" s="137" t="b">
        <f>IF(Y75='Eval Controles'!$C$30,'Eval Controles'!$D$30,IF(Y75='Eval Controles'!$C$31,'Eval Controles'!$D$31))</f>
        <v>0</v>
      </c>
      <c r="AA75" s="137"/>
      <c r="AB75" s="137" t="b">
        <f>IF(AA75='Eval Controles'!$C$32,'Eval Controles'!$D$32,IF(AA75='Eval Controles'!$C$33,'Eval Controles'!$D$33))</f>
        <v>0</v>
      </c>
      <c r="AC75" s="137"/>
      <c r="AD75" s="137" t="b">
        <f>IF(AC75='Eval Controles'!$C$34,'Eval Controles'!$D$34,IF(AC75='Eval Controles'!$C$35,'Eval Controles'!$D$35))</f>
        <v>0</v>
      </c>
      <c r="AE75" s="137"/>
      <c r="AF75" s="137" t="b">
        <f>IF(AE75='Eval Controles'!$C$36,'Eval Controles'!$D$36,IF(AE75='Eval Controles'!$C$37,'Eval Controles'!$D$37,IF(AE75='Eval Controles'!$C$38,'Eval Controles'!$D$38)))</f>
        <v>0</v>
      </c>
      <c r="AG75" s="137"/>
      <c r="AH75" s="137" t="b">
        <f>IF(AG75='Eval Controles'!$C$39,'Eval Controles'!$D$39,IF(AG75='Eval Controles'!$C$40,'Eval Controles'!$D$40))</f>
        <v>0</v>
      </c>
      <c r="AI75" s="137"/>
      <c r="AJ75" s="137" t="b">
        <f>IF(AI75='Eval Controles'!$C$41,'Eval Controles'!$D$41,IF(AI75='Eval Controles'!$C$42,'Eval Controles'!$D$42))</f>
        <v>0</v>
      </c>
      <c r="AK75" s="137"/>
      <c r="AL75" s="137" t="b">
        <f>IF(AK75='Eval Controles'!$C$43,'Eval Controles'!$D$43,IF(AK75='Eval Controles'!$C$44,'Eval Controles'!$D$44,IF(AK75='Eval Controles'!$C$45,'Eval Controles'!$D$45)))</f>
        <v>0</v>
      </c>
      <c r="AM75" s="131">
        <f t="shared" si="10"/>
        <v>0</v>
      </c>
      <c r="AN75" s="131" t="str">
        <f t="shared" si="11"/>
        <v>DEBIL</v>
      </c>
      <c r="AO75" s="131"/>
      <c r="AP75" s="131">
        <f>IF(AO75='Eval Controles'!$C$24,"FUERTE",IF(AO75='Eval Controles'!$C$25,"MODERADO",IF(AO75='Eval Controles'!$C$26,"DEBIL",)))</f>
        <v>0</v>
      </c>
      <c r="AQ75" s="131"/>
      <c r="AR75" s="131"/>
      <c r="AS75" s="131"/>
      <c r="AT75" s="131"/>
      <c r="AU75" s="131"/>
      <c r="AV75" s="131"/>
      <c r="AW75" s="127"/>
      <c r="AX75" s="127"/>
      <c r="AY75" s="126"/>
      <c r="AZ75" s="178"/>
      <c r="BA75" s="258"/>
      <c r="BB75" s="246"/>
      <c r="BC75" s="246"/>
      <c r="BD75" s="246"/>
      <c r="BE75" s="30"/>
      <c r="BF75" s="246"/>
      <c r="BG75" s="246"/>
      <c r="BH75" s="30"/>
      <c r="BI75" s="246"/>
      <c r="BJ75" s="246"/>
      <c r="BK75" s="30"/>
      <c r="BL75" s="246"/>
      <c r="BM75" s="246"/>
      <c r="BN75" s="30"/>
      <c r="BO75" s="640"/>
      <c r="BP75" s="30"/>
    </row>
    <row r="76" spans="2:68" ht="58.5" hidden="1" customHeight="1" x14ac:dyDescent="0.3">
      <c r="B76" s="182"/>
      <c r="C76" s="117"/>
      <c r="D76" s="122"/>
      <c r="E76" s="122"/>
      <c r="F76" s="122"/>
      <c r="G76" s="139"/>
      <c r="H76" s="122"/>
      <c r="I76" s="122"/>
      <c r="J76" s="139"/>
      <c r="K76" s="128"/>
      <c r="L76" s="35"/>
      <c r="M76" s="129" t="e">
        <f>VLOOKUP(L76,'[4]Datos Validacion'!$C$6:$D$10,2,0)</f>
        <v>#N/A</v>
      </c>
      <c r="N76" s="60"/>
      <c r="O76" s="175" t="e">
        <f>VLOOKUP(N76,'[4]Datos Validacion'!$E$6:$F$15,2,0)</f>
        <v>#N/A</v>
      </c>
      <c r="P76" s="202"/>
      <c r="Q76" s="76"/>
      <c r="R76" s="76"/>
      <c r="S76" s="76"/>
      <c r="T76" s="76"/>
      <c r="U76" s="76"/>
      <c r="V76" s="76"/>
      <c r="W76" s="76"/>
      <c r="X76" s="131"/>
      <c r="Y76" s="137"/>
      <c r="Z76" s="137" t="b">
        <f>IF(Y76='Eval Controles'!$C$30,'Eval Controles'!$D$30,IF(Y76='Eval Controles'!$C$31,'Eval Controles'!$D$31))</f>
        <v>0</v>
      </c>
      <c r="AA76" s="137"/>
      <c r="AB76" s="137" t="b">
        <f>IF(AA76='Eval Controles'!$C$32,'Eval Controles'!$D$32,IF(AA76='Eval Controles'!$C$33,'Eval Controles'!$D$33))</f>
        <v>0</v>
      </c>
      <c r="AC76" s="137"/>
      <c r="AD76" s="137" t="b">
        <f>IF(AC76='Eval Controles'!$C$34,'Eval Controles'!$D$34,IF(AC76='Eval Controles'!$C$35,'Eval Controles'!$D$35))</f>
        <v>0</v>
      </c>
      <c r="AE76" s="137"/>
      <c r="AF76" s="137" t="b">
        <f>IF(AE76='Eval Controles'!$C$36,'Eval Controles'!$D$36,IF(AE76='Eval Controles'!$C$37,'Eval Controles'!$D$37,IF(AE76='Eval Controles'!$C$38,'Eval Controles'!$D$38)))</f>
        <v>0</v>
      </c>
      <c r="AG76" s="137"/>
      <c r="AH76" s="137" t="b">
        <f>IF(AG76='Eval Controles'!$C$39,'Eval Controles'!$D$39,IF(AG76='Eval Controles'!$C$40,'Eval Controles'!$D$40))</f>
        <v>0</v>
      </c>
      <c r="AI76" s="137"/>
      <c r="AJ76" s="137" t="b">
        <f>IF(AI76='Eval Controles'!$C$41,'Eval Controles'!$D$41,IF(AI76='Eval Controles'!$C$42,'Eval Controles'!$D$42))</f>
        <v>0</v>
      </c>
      <c r="AK76" s="137"/>
      <c r="AL76" s="137" t="b">
        <f>IF(AK76='Eval Controles'!$C$43,'Eval Controles'!$D$43,IF(AK76='Eval Controles'!$C$44,'Eval Controles'!$D$44,IF(AK76='Eval Controles'!$C$45,'Eval Controles'!$D$45)))</f>
        <v>0</v>
      </c>
      <c r="AM76" s="131">
        <f t="shared" si="10"/>
        <v>0</v>
      </c>
      <c r="AN76" s="131" t="str">
        <f t="shared" si="11"/>
        <v>DEBIL</v>
      </c>
      <c r="AO76" s="131"/>
      <c r="AP76" s="131">
        <f>IF(AO76='Eval Controles'!$C$24,"FUERTE",IF(AO76='Eval Controles'!$C$25,"MODERADO",IF(AO76='Eval Controles'!$C$26,"DEBIL",)))</f>
        <v>0</v>
      </c>
      <c r="AQ76" s="131"/>
      <c r="AR76" s="131"/>
      <c r="AS76" s="131"/>
      <c r="AT76" s="131"/>
      <c r="AU76" s="131"/>
      <c r="AV76" s="131"/>
      <c r="AW76" s="127"/>
      <c r="AX76" s="127"/>
      <c r="AY76" s="126"/>
      <c r="AZ76" s="178"/>
      <c r="BA76" s="258"/>
      <c r="BB76" s="246"/>
      <c r="BC76" s="246"/>
      <c r="BD76" s="246"/>
      <c r="BE76" s="30"/>
      <c r="BF76" s="246"/>
      <c r="BG76" s="246"/>
      <c r="BH76" s="30"/>
      <c r="BI76" s="246"/>
      <c r="BJ76" s="246"/>
      <c r="BK76" s="30"/>
      <c r="BL76" s="246"/>
      <c r="BM76" s="246"/>
      <c r="BN76" s="30"/>
      <c r="BO76" s="640"/>
      <c r="BP76" s="30"/>
    </row>
    <row r="77" spans="2:68" s="39" customFormat="1" ht="58.5" hidden="1" customHeight="1" x14ac:dyDescent="0.35">
      <c r="B77" s="182"/>
      <c r="C77" s="116"/>
      <c r="D77" s="116"/>
      <c r="E77" s="116"/>
      <c r="F77" s="116"/>
      <c r="G77" s="139"/>
      <c r="H77" s="116"/>
      <c r="I77" s="116"/>
      <c r="J77" s="139"/>
      <c r="K77" s="32"/>
      <c r="L77" s="35"/>
      <c r="M77" s="129" t="e">
        <f>VLOOKUP(L77,'[4]Datos Validacion'!$C$6:$D$10,2,0)</f>
        <v>#N/A</v>
      </c>
      <c r="N77" s="60"/>
      <c r="O77" s="175" t="e">
        <f>VLOOKUP(N77,'[4]Datos Validacion'!$E$6:$F$15,2,0)</f>
        <v>#N/A</v>
      </c>
      <c r="P77" s="202"/>
      <c r="Q77" s="76"/>
      <c r="R77" s="76"/>
      <c r="S77" s="76"/>
      <c r="T77" s="76"/>
      <c r="U77" s="76"/>
      <c r="V77" s="76"/>
      <c r="W77" s="76"/>
      <c r="X77" s="131"/>
      <c r="Y77" s="137"/>
      <c r="Z77" s="137" t="b">
        <f>IF(Y77='Eval Controles'!$C$30,'Eval Controles'!$D$30,IF(Y77='Eval Controles'!$C$31,'Eval Controles'!$D$31))</f>
        <v>0</v>
      </c>
      <c r="AA77" s="137"/>
      <c r="AB77" s="137" t="b">
        <f>IF(AA77='Eval Controles'!$C$32,'Eval Controles'!$D$32,IF(AA77='Eval Controles'!$C$33,'Eval Controles'!$D$33))</f>
        <v>0</v>
      </c>
      <c r="AC77" s="137"/>
      <c r="AD77" s="137" t="b">
        <f>IF(AC77='Eval Controles'!$C$34,'Eval Controles'!$D$34,IF(AC77='Eval Controles'!$C$35,'Eval Controles'!$D$35))</f>
        <v>0</v>
      </c>
      <c r="AE77" s="137"/>
      <c r="AF77" s="137" t="b">
        <f>IF(AE77='Eval Controles'!$C$36,'Eval Controles'!$D$36,IF(AE77='Eval Controles'!$C$37,'Eval Controles'!$D$37,IF(AE77='Eval Controles'!$C$38,'Eval Controles'!$D$38)))</f>
        <v>0</v>
      </c>
      <c r="AG77" s="137"/>
      <c r="AH77" s="137" t="b">
        <f>IF(AG77='Eval Controles'!$C$39,'Eval Controles'!$D$39,IF(AG77='Eval Controles'!$C$40,'Eval Controles'!$D$40))</f>
        <v>0</v>
      </c>
      <c r="AI77" s="137"/>
      <c r="AJ77" s="137" t="b">
        <f>IF(AI77='Eval Controles'!$C$41,'Eval Controles'!$D$41,IF(AI77='Eval Controles'!$C$42,'Eval Controles'!$D$42))</f>
        <v>0</v>
      </c>
      <c r="AK77" s="137"/>
      <c r="AL77" s="137" t="b">
        <f>IF(AK77='Eval Controles'!$C$43,'Eval Controles'!$D$43,IF(AK77='Eval Controles'!$C$44,'Eval Controles'!$D$44,IF(AK77='Eval Controles'!$C$45,'Eval Controles'!$D$45)))</f>
        <v>0</v>
      </c>
      <c r="AM77" s="131">
        <f t="shared" si="10"/>
        <v>0</v>
      </c>
      <c r="AN77" s="131" t="str">
        <f t="shared" si="11"/>
        <v>DEBIL</v>
      </c>
      <c r="AO77" s="131"/>
      <c r="AP77" s="131">
        <f>IF(AO77='Eval Controles'!$C$24,"FUERTE",IF(AO77='Eval Controles'!$C$25,"MODERADO",IF(AO77='Eval Controles'!$C$26,"DEBIL",)))</f>
        <v>0</v>
      </c>
      <c r="AQ77" s="131"/>
      <c r="AR77" s="131"/>
      <c r="AS77" s="131"/>
      <c r="AT77" s="131"/>
      <c r="AU77" s="131"/>
      <c r="AV77" s="131"/>
      <c r="AW77" s="127"/>
      <c r="AX77" s="127"/>
      <c r="AY77" s="126"/>
      <c r="AZ77" s="178"/>
      <c r="BA77" s="257"/>
      <c r="BB77" s="34"/>
      <c r="BC77" s="34"/>
      <c r="BD77" s="34"/>
      <c r="BE77" s="31"/>
      <c r="BF77" s="34"/>
      <c r="BG77" s="34"/>
      <c r="BH77" s="31"/>
      <c r="BI77" s="34"/>
      <c r="BJ77" s="34"/>
      <c r="BK77" s="31"/>
      <c r="BL77" s="34"/>
      <c r="BM77" s="34"/>
      <c r="BN77" s="31"/>
      <c r="BO77" s="31"/>
      <c r="BP77" s="31"/>
    </row>
    <row r="78" spans="2:68" s="39" customFormat="1" ht="58.5" hidden="1" customHeight="1" x14ac:dyDescent="0.35">
      <c r="B78" s="182"/>
      <c r="C78" s="116"/>
      <c r="D78" s="116"/>
      <c r="E78" s="116"/>
      <c r="F78" s="116"/>
      <c r="G78" s="139"/>
      <c r="H78" s="116"/>
      <c r="I78" s="116"/>
      <c r="J78" s="139"/>
      <c r="K78" s="32"/>
      <c r="L78" s="35"/>
      <c r="M78" s="129" t="e">
        <f>VLOOKUP(L78,'[4]Datos Validacion'!$C$6:$D$10,2,0)</f>
        <v>#N/A</v>
      </c>
      <c r="N78" s="60"/>
      <c r="O78" s="175" t="e">
        <f>VLOOKUP(N78,'[4]Datos Validacion'!$E$6:$F$15,2,0)</f>
        <v>#N/A</v>
      </c>
      <c r="P78" s="202"/>
      <c r="Q78" s="76"/>
      <c r="R78" s="76"/>
      <c r="S78" s="76"/>
      <c r="T78" s="76"/>
      <c r="U78" s="76"/>
      <c r="V78" s="76"/>
      <c r="W78" s="76"/>
      <c r="X78" s="131"/>
      <c r="Y78" s="137"/>
      <c r="Z78" s="137" t="b">
        <f>IF(Y78='Eval Controles'!$C$30,'Eval Controles'!$D$30,IF(Y78='Eval Controles'!$C$31,'Eval Controles'!$D$31))</f>
        <v>0</v>
      </c>
      <c r="AA78" s="137"/>
      <c r="AB78" s="137" t="b">
        <f>IF(AA78='Eval Controles'!$C$32,'Eval Controles'!$D$32,IF(AA78='Eval Controles'!$C$33,'Eval Controles'!$D$33))</f>
        <v>0</v>
      </c>
      <c r="AC78" s="137"/>
      <c r="AD78" s="137" t="b">
        <f>IF(AC78='Eval Controles'!$C$34,'Eval Controles'!$D$34,IF(AC78='Eval Controles'!$C$35,'Eval Controles'!$D$35))</f>
        <v>0</v>
      </c>
      <c r="AE78" s="137"/>
      <c r="AF78" s="137" t="b">
        <f>IF(AE78='Eval Controles'!$C$36,'Eval Controles'!$D$36,IF(AE78='Eval Controles'!$C$37,'Eval Controles'!$D$37,IF(AE78='Eval Controles'!$C$38,'Eval Controles'!$D$38)))</f>
        <v>0</v>
      </c>
      <c r="AG78" s="137"/>
      <c r="AH78" s="137" t="b">
        <f>IF(AG78='Eval Controles'!$C$39,'Eval Controles'!$D$39,IF(AG78='Eval Controles'!$C$40,'Eval Controles'!$D$40))</f>
        <v>0</v>
      </c>
      <c r="AI78" s="137"/>
      <c r="AJ78" s="137" t="b">
        <f>IF(AI78='Eval Controles'!$C$41,'Eval Controles'!$D$41,IF(AI78='Eval Controles'!$C$42,'Eval Controles'!$D$42))</f>
        <v>0</v>
      </c>
      <c r="AK78" s="137"/>
      <c r="AL78" s="137" t="b">
        <f>IF(AK78='Eval Controles'!$C$43,'Eval Controles'!$D$43,IF(AK78='Eval Controles'!$C$44,'Eval Controles'!$D$44,IF(AK78='Eval Controles'!$C$45,'Eval Controles'!$D$45)))</f>
        <v>0</v>
      </c>
      <c r="AM78" s="131">
        <f t="shared" si="10"/>
        <v>0</v>
      </c>
      <c r="AN78" s="131" t="str">
        <f t="shared" si="11"/>
        <v>DEBIL</v>
      </c>
      <c r="AO78" s="131"/>
      <c r="AP78" s="131">
        <f>IF(AO78='Eval Controles'!$C$24,"FUERTE",IF(AO78='Eval Controles'!$C$25,"MODERADO",IF(AO78='Eval Controles'!$C$26,"DEBIL",)))</f>
        <v>0</v>
      </c>
      <c r="AQ78" s="131"/>
      <c r="AR78" s="131"/>
      <c r="AS78" s="131"/>
      <c r="AT78" s="131"/>
      <c r="AU78" s="131"/>
      <c r="AV78" s="131"/>
      <c r="AW78" s="127"/>
      <c r="AX78" s="127"/>
      <c r="AY78" s="126"/>
      <c r="AZ78" s="178"/>
      <c r="BA78" s="257"/>
      <c r="BB78" s="34"/>
      <c r="BC78" s="34"/>
      <c r="BD78" s="34"/>
      <c r="BE78" s="31"/>
      <c r="BF78" s="34"/>
      <c r="BG78" s="34"/>
      <c r="BH78" s="31"/>
      <c r="BI78" s="34"/>
      <c r="BJ78" s="34"/>
      <c r="BK78" s="31"/>
      <c r="BL78" s="34"/>
      <c r="BM78" s="34"/>
      <c r="BN78" s="31"/>
      <c r="BO78" s="31"/>
      <c r="BP78" s="31"/>
    </row>
    <row r="79" spans="2:68" ht="58.5" hidden="1" customHeight="1" x14ac:dyDescent="0.3">
      <c r="B79" s="182"/>
      <c r="C79" s="116"/>
      <c r="D79" s="116"/>
      <c r="E79" s="116"/>
      <c r="F79" s="116"/>
      <c r="G79" s="139"/>
      <c r="H79" s="116"/>
      <c r="I79" s="116"/>
      <c r="J79" s="139"/>
      <c r="K79" s="32"/>
      <c r="L79" s="35"/>
      <c r="M79" s="129" t="e">
        <f>VLOOKUP(L79,'[4]Datos Validacion'!$C$6:$D$10,2,0)</f>
        <v>#N/A</v>
      </c>
      <c r="N79" s="60"/>
      <c r="O79" s="175" t="e">
        <f>VLOOKUP(N79,'[4]Datos Validacion'!$E$6:$F$15,2,0)</f>
        <v>#N/A</v>
      </c>
      <c r="P79" s="202"/>
      <c r="Q79" s="76"/>
      <c r="R79" s="76"/>
      <c r="S79" s="76"/>
      <c r="T79" s="76"/>
      <c r="U79" s="76"/>
      <c r="V79" s="76"/>
      <c r="W79" s="76"/>
      <c r="X79" s="131"/>
      <c r="Y79" s="137"/>
      <c r="Z79" s="137" t="b">
        <f>IF(Y79='Eval Controles'!$C$30,'Eval Controles'!$D$30,IF(Y79='Eval Controles'!$C$31,'Eval Controles'!$D$31))</f>
        <v>0</v>
      </c>
      <c r="AA79" s="137"/>
      <c r="AB79" s="137" t="b">
        <f>IF(AA79='Eval Controles'!$C$32,'Eval Controles'!$D$32,IF(AA79='Eval Controles'!$C$33,'Eval Controles'!$D$33))</f>
        <v>0</v>
      </c>
      <c r="AC79" s="137"/>
      <c r="AD79" s="137" t="b">
        <f>IF(AC79='Eval Controles'!$C$34,'Eval Controles'!$D$34,IF(AC79='Eval Controles'!$C$35,'Eval Controles'!$D$35))</f>
        <v>0</v>
      </c>
      <c r="AE79" s="137"/>
      <c r="AF79" s="137" t="b">
        <f>IF(AE79='Eval Controles'!$C$36,'Eval Controles'!$D$36,IF(AE79='Eval Controles'!$C$37,'Eval Controles'!$D$37,IF(AE79='Eval Controles'!$C$38,'Eval Controles'!$D$38)))</f>
        <v>0</v>
      </c>
      <c r="AG79" s="137"/>
      <c r="AH79" s="137" t="b">
        <f>IF(AG79='Eval Controles'!$C$39,'Eval Controles'!$D$39,IF(AG79='Eval Controles'!$C$40,'Eval Controles'!$D$40))</f>
        <v>0</v>
      </c>
      <c r="AI79" s="137"/>
      <c r="AJ79" s="137" t="b">
        <f>IF(AI79='Eval Controles'!$C$41,'Eval Controles'!$D$41,IF(AI79='Eval Controles'!$C$42,'Eval Controles'!$D$42))</f>
        <v>0</v>
      </c>
      <c r="AK79" s="137"/>
      <c r="AL79" s="137" t="b">
        <f>IF(AK79='Eval Controles'!$C$43,'Eval Controles'!$D$43,IF(AK79='Eval Controles'!$C$44,'Eval Controles'!$D$44,IF(AK79='Eval Controles'!$C$45,'Eval Controles'!$D$45)))</f>
        <v>0</v>
      </c>
      <c r="AM79" s="131">
        <f t="shared" si="10"/>
        <v>0</v>
      </c>
      <c r="AN79" s="131" t="str">
        <f t="shared" si="11"/>
        <v>DEBIL</v>
      </c>
      <c r="AO79" s="131"/>
      <c r="AP79" s="131">
        <f>IF(AO79='Eval Controles'!$C$24,"FUERTE",IF(AO79='Eval Controles'!$C$25,"MODERADO",IF(AO79='Eval Controles'!$C$26,"DEBIL",)))</f>
        <v>0</v>
      </c>
      <c r="AQ79" s="131"/>
      <c r="AR79" s="131"/>
      <c r="AS79" s="131"/>
      <c r="AT79" s="131"/>
      <c r="AU79" s="131"/>
      <c r="AV79" s="131"/>
      <c r="AW79" s="127"/>
      <c r="AX79" s="127"/>
      <c r="AY79" s="126"/>
      <c r="AZ79" s="178"/>
      <c r="BA79" s="258"/>
      <c r="BB79" s="246"/>
      <c r="BC79" s="246"/>
      <c r="BD79" s="246"/>
      <c r="BE79" s="30"/>
      <c r="BF79" s="246"/>
      <c r="BG79" s="246"/>
      <c r="BH79" s="30"/>
      <c r="BI79" s="246"/>
      <c r="BJ79" s="246"/>
      <c r="BK79" s="30"/>
      <c r="BL79" s="246"/>
      <c r="BM79" s="246"/>
      <c r="BN79" s="30"/>
      <c r="BO79" s="640"/>
      <c r="BP79" s="30"/>
    </row>
    <row r="80" spans="2:68" ht="13.5" customHeight="1" x14ac:dyDescent="0.3">
      <c r="BA80" s="259"/>
      <c r="BP80" s="55"/>
    </row>
    <row r="81" spans="13:68" x14ac:dyDescent="0.3">
      <c r="BA81" s="259"/>
      <c r="BP81" s="55"/>
    </row>
    <row r="82" spans="13:68" s="36" customFormat="1" ht="18" customHeight="1" x14ac:dyDescent="0.35">
      <c r="M82" s="299"/>
      <c r="O82" s="299"/>
    </row>
    <row r="83" spans="13:68" s="36" customFormat="1" ht="18" customHeight="1" x14ac:dyDescent="0.35">
      <c r="M83" s="299"/>
      <c r="O83" s="299"/>
    </row>
  </sheetData>
  <sheetProtection formatCells="0" insertRows="0" deleteRows="0"/>
  <mergeCells count="299">
    <mergeCell ref="BP2:BP3"/>
    <mergeCell ref="BP11:BP12"/>
    <mergeCell ref="BI16:BI17"/>
    <mergeCell ref="BJ16:BJ17"/>
    <mergeCell ref="BK16:BK17"/>
    <mergeCell ref="BL16:BL17"/>
    <mergeCell ref="BP27:BP30"/>
    <mergeCell ref="BB31:BB32"/>
    <mergeCell ref="BC31:BC32"/>
    <mergeCell ref="BD31:BD32"/>
    <mergeCell ref="BE31:BE32"/>
    <mergeCell ref="BF31:BF32"/>
    <mergeCell ref="BG31:BG32"/>
    <mergeCell ref="BH31:BH32"/>
    <mergeCell ref="BI31:BI32"/>
    <mergeCell ref="BJ31:BJ32"/>
    <mergeCell ref="BK31:BK32"/>
    <mergeCell ref="BL31:BL32"/>
    <mergeCell ref="BM31:BM32"/>
    <mergeCell ref="BN31:BN32"/>
    <mergeCell ref="BO31:BO32"/>
    <mergeCell ref="BP31:BP32"/>
    <mergeCell ref="BN21:BN23"/>
    <mergeCell ref="BO21:BO23"/>
    <mergeCell ref="BP21:BP23"/>
    <mergeCell ref="BB24:BB26"/>
    <mergeCell ref="BL24:BL26"/>
    <mergeCell ref="BM24:BM26"/>
    <mergeCell ref="BN24:BN26"/>
    <mergeCell ref="BO24:BO26"/>
    <mergeCell ref="BP24:BP26"/>
    <mergeCell ref="BD21:BD23"/>
    <mergeCell ref="BK21:BK23"/>
    <mergeCell ref="BL21:BL23"/>
    <mergeCell ref="BM21:BM23"/>
    <mergeCell ref="BD24:BD26"/>
    <mergeCell ref="BE24:BE26"/>
    <mergeCell ref="BF24:BF26"/>
    <mergeCell ref="BG24:BG26"/>
    <mergeCell ref="BH24:BH26"/>
    <mergeCell ref="BI24:BI26"/>
    <mergeCell ref="BJ24:BJ26"/>
    <mergeCell ref="BK24:BK26"/>
    <mergeCell ref="BP14:BP17"/>
    <mergeCell ref="BK18:BK20"/>
    <mergeCell ref="BL18:BL20"/>
    <mergeCell ref="BM18:BM20"/>
    <mergeCell ref="BN18:BN20"/>
    <mergeCell ref="BO18:BO20"/>
    <mergeCell ref="BP18:BP20"/>
    <mergeCell ref="BL14:BL15"/>
    <mergeCell ref="BM14:BM15"/>
    <mergeCell ref="BN14:BN15"/>
    <mergeCell ref="BO14:BO15"/>
    <mergeCell ref="BO16:BO17"/>
    <mergeCell ref="BM16:BM17"/>
    <mergeCell ref="BN16:BN17"/>
    <mergeCell ref="BK14:BK15"/>
    <mergeCell ref="BD18:BD20"/>
    <mergeCell ref="BE18:BE20"/>
    <mergeCell ref="BF18:BF20"/>
    <mergeCell ref="BG18:BG20"/>
    <mergeCell ref="BH18:BH20"/>
    <mergeCell ref="BI18:BI20"/>
    <mergeCell ref="BJ18:BJ20"/>
    <mergeCell ref="BE21:BE23"/>
    <mergeCell ref="BF21:BF23"/>
    <mergeCell ref="BG21:BG23"/>
    <mergeCell ref="BH21:BH23"/>
    <mergeCell ref="BI21:BI23"/>
    <mergeCell ref="BJ21:BJ23"/>
    <mergeCell ref="BM11:BM12"/>
    <mergeCell ref="BN11:BN12"/>
    <mergeCell ref="BO11:BO12"/>
    <mergeCell ref="BB14:BB17"/>
    <mergeCell ref="BD11:BD12"/>
    <mergeCell ref="BE11:BE12"/>
    <mergeCell ref="BF11:BF12"/>
    <mergeCell ref="BG11:BG12"/>
    <mergeCell ref="BH11:BH12"/>
    <mergeCell ref="BI11:BI12"/>
    <mergeCell ref="BJ11:BJ12"/>
    <mergeCell ref="BE14:BE15"/>
    <mergeCell ref="BD14:BD15"/>
    <mergeCell ref="BC14:BC15"/>
    <mergeCell ref="BF14:BF15"/>
    <mergeCell ref="BG14:BG15"/>
    <mergeCell ref="BH14:BH15"/>
    <mergeCell ref="BI14:BI15"/>
    <mergeCell ref="BJ14:BJ15"/>
    <mergeCell ref="BD16:BD17"/>
    <mergeCell ref="BE16:BE17"/>
    <mergeCell ref="BF16:BF17"/>
    <mergeCell ref="BG16:BG17"/>
    <mergeCell ref="BH16:BH17"/>
    <mergeCell ref="BA14:BA17"/>
    <mergeCell ref="BA18:BA20"/>
    <mergeCell ref="BA21:BA23"/>
    <mergeCell ref="BA24:BA26"/>
    <mergeCell ref="BA31:BA32"/>
    <mergeCell ref="BB11:BB12"/>
    <mergeCell ref="BC11:BC12"/>
    <mergeCell ref="BB21:BB23"/>
    <mergeCell ref="BC21:BC23"/>
    <mergeCell ref="BB18:BB20"/>
    <mergeCell ref="BC18:BC20"/>
    <mergeCell ref="BC16:BC17"/>
    <mergeCell ref="BC24:BC26"/>
    <mergeCell ref="AT31:AT32"/>
    <mergeCell ref="AU31:AU32"/>
    <mergeCell ref="AV31:AV32"/>
    <mergeCell ref="AY31:AY32"/>
    <mergeCell ref="AX31:AX32"/>
    <mergeCell ref="AW31:AW32"/>
    <mergeCell ref="AZ31:AZ32"/>
    <mergeCell ref="P31:P32"/>
    <mergeCell ref="N31:N32"/>
    <mergeCell ref="B11:B12"/>
    <mergeCell ref="C11:C12"/>
    <mergeCell ref="G8:G10"/>
    <mergeCell ref="B8:B10"/>
    <mergeCell ref="I8:I10"/>
    <mergeCell ref="B14:B17"/>
    <mergeCell ref="C14:C17"/>
    <mergeCell ref="D14:D17"/>
    <mergeCell ref="E14:E17"/>
    <mergeCell ref="I16:I17"/>
    <mergeCell ref="C8:C10"/>
    <mergeCell ref="D8:D10"/>
    <mergeCell ref="E8:E10"/>
    <mergeCell ref="F14:F17"/>
    <mergeCell ref="G14:G17"/>
    <mergeCell ref="H14:H17"/>
    <mergeCell ref="I14:I15"/>
    <mergeCell ref="F8:F10"/>
    <mergeCell ref="H8:H10"/>
    <mergeCell ref="I11:I12"/>
    <mergeCell ref="J11:J12"/>
    <mergeCell ref="Y8:AN9"/>
    <mergeCell ref="BP7:BP10"/>
    <mergeCell ref="BB8:BB10"/>
    <mergeCell ref="BO8:BO10"/>
    <mergeCell ref="AW8:AW10"/>
    <mergeCell ref="AX8:AX10"/>
    <mergeCell ref="AY8:AY10"/>
    <mergeCell ref="AZ8:AZ10"/>
    <mergeCell ref="BL8:BN9"/>
    <mergeCell ref="BI8:BK9"/>
    <mergeCell ref="BF8:BH9"/>
    <mergeCell ref="BC8:BE9"/>
    <mergeCell ref="BA7:BO7"/>
    <mergeCell ref="AW5:AY5"/>
    <mergeCell ref="AW7:AZ7"/>
    <mergeCell ref="AQ8:AT9"/>
    <mergeCell ref="BK11:BK12"/>
    <mergeCell ref="BL11:BL12"/>
    <mergeCell ref="BA11:BA12"/>
    <mergeCell ref="Q9:Q10"/>
    <mergeCell ref="Q8:X8"/>
    <mergeCell ref="V9:X9"/>
    <mergeCell ref="B2:D3"/>
    <mergeCell ref="E2:BM3"/>
    <mergeCell ref="L11:L12"/>
    <mergeCell ref="N11:N12"/>
    <mergeCell ref="P11:P12"/>
    <mergeCell ref="AZ11:AZ12"/>
    <mergeCell ref="D11:D12"/>
    <mergeCell ref="E11:E12"/>
    <mergeCell ref="F11:F12"/>
    <mergeCell ref="G11:G12"/>
    <mergeCell ref="H11:H12"/>
    <mergeCell ref="P8:P10"/>
    <mergeCell ref="D5:E5"/>
    <mergeCell ref="B5:C5"/>
    <mergeCell ref="L7:P7"/>
    <mergeCell ref="O8:O10"/>
    <mergeCell ref="M8:M10"/>
    <mergeCell ref="N8:N10"/>
    <mergeCell ref="B7:K7"/>
    <mergeCell ref="S9:T9"/>
    <mergeCell ref="BA8:BA10"/>
    <mergeCell ref="Q7:AV7"/>
    <mergeCell ref="AO8:AP9"/>
    <mergeCell ref="AU8:AV9"/>
    <mergeCell ref="AZ14:AZ17"/>
    <mergeCell ref="AS11:AS12"/>
    <mergeCell ref="K11:K12"/>
    <mergeCell ref="AW11:AW12"/>
    <mergeCell ref="AX11:AX12"/>
    <mergeCell ref="AY11:AY12"/>
    <mergeCell ref="AW14:AW17"/>
    <mergeCell ref="AX14:AX17"/>
    <mergeCell ref="AY14:AY17"/>
    <mergeCell ref="AS14:AS17"/>
    <mergeCell ref="AT14:AT17"/>
    <mergeCell ref="AT11:AT12"/>
    <mergeCell ref="AU11:AU12"/>
    <mergeCell ref="AV11:AV12"/>
    <mergeCell ref="AU14:AU17"/>
    <mergeCell ref="AV14:AV17"/>
    <mergeCell ref="J14:J15"/>
    <mergeCell ref="K14:K17"/>
    <mergeCell ref="L14:L17"/>
    <mergeCell ref="N14:N17"/>
    <mergeCell ref="P14:P17"/>
    <mergeCell ref="J16:J17"/>
    <mergeCell ref="P18:P20"/>
    <mergeCell ref="N18:N20"/>
    <mergeCell ref="P21:P23"/>
    <mergeCell ref="N21:N23"/>
    <mergeCell ref="J8:J10"/>
    <mergeCell ref="K8:K10"/>
    <mergeCell ref="L8:L10"/>
    <mergeCell ref="B24:B26"/>
    <mergeCell ref="G24:G26"/>
    <mergeCell ref="F24:F26"/>
    <mergeCell ref="E24:E26"/>
    <mergeCell ref="D24:D26"/>
    <mergeCell ref="C24:C26"/>
    <mergeCell ref="K18:K20"/>
    <mergeCell ref="L18:L20"/>
    <mergeCell ref="H18:H20"/>
    <mergeCell ref="B18:B20"/>
    <mergeCell ref="C18:C20"/>
    <mergeCell ref="F18:F20"/>
    <mergeCell ref="G18:G20"/>
    <mergeCell ref="D18:D20"/>
    <mergeCell ref="E18:E20"/>
    <mergeCell ref="C21:C23"/>
    <mergeCell ref="B21:B23"/>
    <mergeCell ref="K21:K23"/>
    <mergeCell ref="L21:L23"/>
    <mergeCell ref="H21:H23"/>
    <mergeCell ref="G21:G23"/>
    <mergeCell ref="F21:F23"/>
    <mergeCell ref="E21:E23"/>
    <mergeCell ref="D21:D23"/>
    <mergeCell ref="L24:L26"/>
    <mergeCell ref="AS18:AS20"/>
    <mergeCell ref="AT18:AT20"/>
    <mergeCell ref="AT21:AT23"/>
    <mergeCell ref="AS21:AS23"/>
    <mergeCell ref="AT24:AT26"/>
    <mergeCell ref="AS24:AS26"/>
    <mergeCell ref="N24:N26"/>
    <mergeCell ref="P24:P26"/>
    <mergeCell ref="I21:I22"/>
    <mergeCell ref="J21:J22"/>
    <mergeCell ref="H24:H26"/>
    <mergeCell ref="K24:K26"/>
    <mergeCell ref="AU24:AU26"/>
    <mergeCell ref="AV24:AV26"/>
    <mergeCell ref="AU21:AU23"/>
    <mergeCell ref="AV21:AV23"/>
    <mergeCell ref="AU18:AU20"/>
    <mergeCell ref="AV18:AV20"/>
    <mergeCell ref="AZ18:AZ20"/>
    <mergeCell ref="AZ21:AZ23"/>
    <mergeCell ref="AZ24:AZ26"/>
    <mergeCell ref="AX24:AX26"/>
    <mergeCell ref="AX21:AX23"/>
    <mergeCell ref="AX18:AX20"/>
    <mergeCell ref="AW18:AW20"/>
    <mergeCell ref="AY18:AY20"/>
    <mergeCell ref="AW21:AW23"/>
    <mergeCell ref="AY21:AY23"/>
    <mergeCell ref="AW24:AW26"/>
    <mergeCell ref="AY24:AY26"/>
    <mergeCell ref="AT27:AT30"/>
    <mergeCell ref="AU27:AU30"/>
    <mergeCell ref="AV27:AV30"/>
    <mergeCell ref="AW27:AW30"/>
    <mergeCell ref="AX27:AX30"/>
    <mergeCell ref="AY27:AY30"/>
    <mergeCell ref="AZ27:AZ30"/>
    <mergeCell ref="L27:L30"/>
    <mergeCell ref="N27:N30"/>
    <mergeCell ref="P27:P30"/>
    <mergeCell ref="G31:G32"/>
    <mergeCell ref="F31:F32"/>
    <mergeCell ref="E31:E32"/>
    <mergeCell ref="D31:D32"/>
    <mergeCell ref="C31:C32"/>
    <mergeCell ref="B31:B32"/>
    <mergeCell ref="H31:H32"/>
    <mergeCell ref="K31:K32"/>
    <mergeCell ref="AS27:AS30"/>
    <mergeCell ref="B27:B30"/>
    <mergeCell ref="C27:C30"/>
    <mergeCell ref="D27:D30"/>
    <mergeCell ref="E27:E30"/>
    <mergeCell ref="F27:F30"/>
    <mergeCell ref="G27:G30"/>
    <mergeCell ref="H27:H30"/>
    <mergeCell ref="I27:I30"/>
    <mergeCell ref="K27:K30"/>
    <mergeCell ref="J27:J30"/>
    <mergeCell ref="AS31:AS32"/>
    <mergeCell ref="L31:L32"/>
  </mergeCells>
  <phoneticPr fontId="53" type="noConversion"/>
  <conditionalFormatting sqref="L11 L13:L14 L18 L21 L24 L27 L31 L33:L34">
    <cfRule type="cellIs" dxfId="1202" priority="760" operator="equal">
      <formula>"ALTA"</formula>
    </cfRule>
    <cfRule type="cellIs" dxfId="1201" priority="761" operator="equal">
      <formula>"MUY ALTA"</formula>
    </cfRule>
    <cfRule type="cellIs" dxfId="1200" priority="762" operator="equal">
      <formula>"MEDIA"</formula>
    </cfRule>
    <cfRule type="cellIs" dxfId="1199" priority="763" operator="equal">
      <formula>"BAJA"</formula>
    </cfRule>
    <cfRule type="cellIs" dxfId="1198" priority="764" operator="equal">
      <formula>"MUY BAJA"</formula>
    </cfRule>
  </conditionalFormatting>
  <conditionalFormatting sqref="L37:L46">
    <cfRule type="cellIs" dxfId="1197" priority="1184" operator="equal">
      <formula>"ALTA"</formula>
    </cfRule>
    <cfRule type="cellIs" dxfId="1196" priority="1185" operator="equal">
      <formula>"MUY ALTA"</formula>
    </cfRule>
    <cfRule type="cellIs" dxfId="1195" priority="1186" operator="equal">
      <formula>"MEDIA"</formula>
    </cfRule>
    <cfRule type="cellIs" dxfId="1194" priority="1187" operator="equal">
      <formula>"BAJA"</formula>
    </cfRule>
    <cfRule type="cellIs" dxfId="1193" priority="1188" operator="equal">
      <formula>"MUY BAJA"</formula>
    </cfRule>
  </conditionalFormatting>
  <conditionalFormatting sqref="L49:L60">
    <cfRule type="cellIs" dxfId="1192" priority="1396" operator="equal">
      <formula>"ALTA"</formula>
    </cfRule>
    <cfRule type="cellIs" dxfId="1191" priority="1397" operator="equal">
      <formula>"MUY ALTA"</formula>
    </cfRule>
    <cfRule type="cellIs" dxfId="1190" priority="1398" operator="equal">
      <formula>"MEDIA"</formula>
    </cfRule>
    <cfRule type="cellIs" dxfId="1189" priority="1399" operator="equal">
      <formula>"BAJA"</formula>
    </cfRule>
    <cfRule type="cellIs" dxfId="1188" priority="1400" operator="equal">
      <formula>"MUY BAJA"</formula>
    </cfRule>
  </conditionalFormatting>
  <conditionalFormatting sqref="L63:L72">
    <cfRule type="cellIs" dxfId="1187" priority="1608" operator="equal">
      <formula>"ALTA"</formula>
    </cfRule>
    <cfRule type="cellIs" dxfId="1186" priority="1609" operator="equal">
      <formula>"MUY ALTA"</formula>
    </cfRule>
    <cfRule type="cellIs" dxfId="1185" priority="1610" operator="equal">
      <formula>"MEDIA"</formula>
    </cfRule>
    <cfRule type="cellIs" dxfId="1184" priority="1611" operator="equal">
      <formula>"BAJA"</formula>
    </cfRule>
    <cfRule type="cellIs" dxfId="1183" priority="1612" operator="equal">
      <formula>"MUY BAJA"</formula>
    </cfRule>
  </conditionalFormatting>
  <conditionalFormatting sqref="L75:L79">
    <cfRule type="cellIs" dxfId="1182" priority="7853" operator="equal">
      <formula>"ALTA"</formula>
    </cfRule>
    <cfRule type="cellIs" dxfId="1181" priority="7854" operator="equal">
      <formula>"MUY ALTA"</formula>
    </cfRule>
    <cfRule type="cellIs" dxfId="1180" priority="7855" operator="equal">
      <formula>"MEDIA"</formula>
    </cfRule>
    <cfRule type="cellIs" dxfId="1179" priority="7856" operator="equal">
      <formula>"BAJA"</formula>
    </cfRule>
    <cfRule type="cellIs" dxfId="1178" priority="7857" operator="equal">
      <formula>"MUY BAJA"</formula>
    </cfRule>
  </conditionalFormatting>
  <conditionalFormatting sqref="N11 N13:N14 N18 N21 N24 N27 N31 N33:N34">
    <cfRule type="cellIs" dxfId="1177" priority="752" operator="equal">
      <formula>"CATASTRÓFICO (RC-F)"</formula>
    </cfRule>
    <cfRule type="cellIs" dxfId="1176" priority="753" operator="equal">
      <formula>"MAYOR (RC-F)"</formula>
    </cfRule>
    <cfRule type="cellIs" dxfId="1175" priority="754" operator="equal">
      <formula>"MODERADO (RC-F)"</formula>
    </cfRule>
    <cfRule type="cellIs" dxfId="1174" priority="755" operator="equal">
      <formula>"CATASTRÓFICO"</formula>
    </cfRule>
    <cfRule type="cellIs" dxfId="1173" priority="756" operator="equal">
      <formula>"MAYOR"</formula>
    </cfRule>
    <cfRule type="cellIs" dxfId="1172" priority="757" operator="equal">
      <formula>"MODERADO"</formula>
    </cfRule>
    <cfRule type="cellIs" dxfId="1171" priority="758" operator="equal">
      <formula>"MENOR"</formula>
    </cfRule>
    <cfRule type="cellIs" dxfId="1170" priority="759" operator="equal">
      <formula>"LEVE"</formula>
    </cfRule>
    <cfRule type="cellIs" dxfId="1169" priority="766" operator="equal">
      <formula>#REF!</formula>
    </cfRule>
  </conditionalFormatting>
  <conditionalFormatting sqref="N37:N46">
    <cfRule type="cellIs" dxfId="1168" priority="1176" operator="equal">
      <formula>"CATASTRÓFICO (RC-F)"</formula>
    </cfRule>
    <cfRule type="cellIs" dxfId="1167" priority="1177" operator="equal">
      <formula>"MAYOR (RC-F)"</formula>
    </cfRule>
    <cfRule type="cellIs" dxfId="1166" priority="1178" operator="equal">
      <formula>"MODERADO (RC-F)"</formula>
    </cfRule>
    <cfRule type="cellIs" dxfId="1165" priority="1179" operator="equal">
      <formula>"CATASTRÓFICO"</formula>
    </cfRule>
    <cfRule type="cellIs" dxfId="1164" priority="1180" operator="equal">
      <formula>"MAYOR"</formula>
    </cfRule>
    <cfRule type="cellIs" dxfId="1163" priority="1181" operator="equal">
      <formula>"MODERADO"</formula>
    </cfRule>
    <cfRule type="cellIs" dxfId="1162" priority="1182" operator="equal">
      <formula>"MENOR"</formula>
    </cfRule>
    <cfRule type="cellIs" dxfId="1161" priority="1183" operator="equal">
      <formula>"LEVE"</formula>
    </cfRule>
    <cfRule type="cellIs" dxfId="1160" priority="1190" operator="equal">
      <formula>#REF!</formula>
    </cfRule>
  </conditionalFormatting>
  <conditionalFormatting sqref="N49:N60">
    <cfRule type="cellIs" dxfId="1159" priority="1388" operator="equal">
      <formula>"CATASTRÓFICO (RC-F)"</formula>
    </cfRule>
    <cfRule type="cellIs" dxfId="1158" priority="1389" operator="equal">
      <formula>"MAYOR (RC-F)"</formula>
    </cfRule>
    <cfRule type="cellIs" dxfId="1157" priority="1390" operator="equal">
      <formula>"MODERADO (RC-F)"</formula>
    </cfRule>
    <cfRule type="cellIs" dxfId="1156" priority="1391" operator="equal">
      <formula>"CATASTRÓFICO"</formula>
    </cfRule>
    <cfRule type="cellIs" dxfId="1155" priority="1392" operator="equal">
      <formula>"MAYOR"</formula>
    </cfRule>
    <cfRule type="cellIs" dxfId="1154" priority="1393" operator="equal">
      <formula>"MODERADO"</formula>
    </cfRule>
    <cfRule type="cellIs" dxfId="1153" priority="1394" operator="equal">
      <formula>"MENOR"</formula>
    </cfRule>
    <cfRule type="cellIs" dxfId="1152" priority="1395" operator="equal">
      <formula>"LEVE"</formula>
    </cfRule>
    <cfRule type="cellIs" dxfId="1151" priority="1402" operator="equal">
      <formula>#REF!</formula>
    </cfRule>
  </conditionalFormatting>
  <conditionalFormatting sqref="N63:N72">
    <cfRule type="cellIs" dxfId="1150" priority="1600" operator="equal">
      <formula>"CATASTRÓFICO (RC-F)"</formula>
    </cfRule>
    <cfRule type="cellIs" dxfId="1149" priority="1601" operator="equal">
      <formula>"MAYOR (RC-F)"</formula>
    </cfRule>
    <cfRule type="cellIs" dxfId="1148" priority="1602" operator="equal">
      <formula>"MODERADO (RC-F)"</formula>
    </cfRule>
    <cfRule type="cellIs" dxfId="1147" priority="1603" operator="equal">
      <formula>"CATASTRÓFICO"</formula>
    </cfRule>
    <cfRule type="cellIs" dxfId="1146" priority="1604" operator="equal">
      <formula>"MAYOR"</formula>
    </cfRule>
    <cfRule type="cellIs" dxfId="1145" priority="1605" operator="equal">
      <formula>"MODERADO"</formula>
    </cfRule>
    <cfRule type="cellIs" dxfId="1144" priority="1606" operator="equal">
      <formula>"MENOR"</formula>
    </cfRule>
    <cfRule type="cellIs" dxfId="1143" priority="1607" operator="equal">
      <formula>"LEVE"</formula>
    </cfRule>
    <cfRule type="cellIs" dxfId="1142" priority="1614" operator="equal">
      <formula>#REF!</formula>
    </cfRule>
  </conditionalFormatting>
  <conditionalFormatting sqref="N75:N79">
    <cfRule type="cellIs" dxfId="1141" priority="7845" operator="equal">
      <formula>"CATASTRÓFICO (RC-F)"</formula>
    </cfRule>
    <cfRule type="cellIs" dxfId="1140" priority="7846" operator="equal">
      <formula>"MAYOR (RC-F)"</formula>
    </cfRule>
    <cfRule type="cellIs" dxfId="1139" priority="7847" operator="equal">
      <formula>"MODERADO (RC-F)"</formula>
    </cfRule>
    <cfRule type="cellIs" dxfId="1138" priority="7848" operator="equal">
      <formula>"CATASTRÓFICO"</formula>
    </cfRule>
    <cfRule type="cellIs" dxfId="1137" priority="7849" operator="equal">
      <formula>"MAYOR"</formula>
    </cfRule>
    <cfRule type="cellIs" dxfId="1136" priority="7850" operator="equal">
      <formula>"MODERADO"</formula>
    </cfRule>
    <cfRule type="cellIs" dxfId="1135" priority="7851" operator="equal">
      <formula>"MENOR"</formula>
    </cfRule>
    <cfRule type="cellIs" dxfId="1134" priority="7852" operator="equal">
      <formula>"LEVE"</formula>
    </cfRule>
    <cfRule type="cellIs" dxfId="1133" priority="7859" operator="equal">
      <formula>#REF!</formula>
    </cfRule>
  </conditionalFormatting>
  <conditionalFormatting sqref="P11 Q11:Q12 S11:W12 Q12:V12 W13 AO13:AT13 AN14:AV14 AN15:AR17 Z12:Z79 AB12:AB79 AD12:AD79 AF12:AF79 AH12:AH79 AJ12:AJ79 AL12:AL79">
    <cfRule type="cellIs" dxfId="1132" priority="768" operator="equal">
      <formula>#REF!</formula>
    </cfRule>
  </conditionalFormatting>
  <conditionalFormatting sqref="P13:P14 P18 P21 P24 P27 P31 P33:P79">
    <cfRule type="cellIs" dxfId="1131" priority="514" operator="equal">
      <formula>"EXTREMO (RC/F)"</formula>
    </cfRule>
    <cfRule type="cellIs" dxfId="1130" priority="515" operator="equal">
      <formula>"ALTO (RC/F)"</formula>
    </cfRule>
    <cfRule type="cellIs" dxfId="1129" priority="516" operator="equal">
      <formula>"MODERADO (RC/F)"</formula>
    </cfRule>
    <cfRule type="cellIs" dxfId="1128" priority="517" operator="equal">
      <formula>"EXTREMO"</formula>
    </cfRule>
    <cfRule type="cellIs" dxfId="1127" priority="518" operator="equal">
      <formula>"ALTO"</formula>
    </cfRule>
    <cfRule type="cellIs" dxfId="1126" priority="519" operator="equal">
      <formula>"MODERADO"</formula>
    </cfRule>
    <cfRule type="cellIs" dxfId="1125" priority="520" operator="equal">
      <formula>"BAJO"</formula>
    </cfRule>
    <cfRule type="cellIs" dxfId="1124" priority="521" operator="equal">
      <formula>#REF!</formula>
    </cfRule>
    <cfRule type="cellIs" dxfId="1123" priority="522" operator="equal">
      <formula>#REF!</formula>
    </cfRule>
    <cfRule type="cellIs" dxfId="1122" priority="523" operator="equal">
      <formula>#REF!</formula>
    </cfRule>
    <cfRule type="cellIs" dxfId="1121" priority="524" operator="equal">
      <formula>#REF!</formula>
    </cfRule>
    <cfRule type="cellIs" dxfId="1120" priority="525" operator="equal">
      <formula>#REF!</formula>
    </cfRule>
    <cfRule type="cellIs" dxfId="1119" priority="526" operator="equal">
      <formula>#REF!</formula>
    </cfRule>
    <cfRule type="cellIs" dxfId="1118" priority="527" operator="equal">
      <formula>#REF!</formula>
    </cfRule>
    <cfRule type="cellIs" dxfId="1117" priority="528" operator="equal">
      <formula>#REF!</formula>
    </cfRule>
    <cfRule type="cellIs" dxfId="1116" priority="529" operator="equal">
      <formula>#REF!</formula>
    </cfRule>
    <cfRule type="cellIs" dxfId="1115" priority="530" operator="equal">
      <formula>#REF!</formula>
    </cfRule>
    <cfRule type="cellIs" dxfId="1114" priority="531" operator="equal">
      <formula>#REF!</formula>
    </cfRule>
    <cfRule type="cellIs" dxfId="1113" priority="532" operator="equal">
      <formula>#REF!</formula>
    </cfRule>
    <cfRule type="cellIs" dxfId="1112" priority="533" operator="equal">
      <formula>#REF!</formula>
    </cfRule>
    <cfRule type="cellIs" dxfId="1111" priority="534" operator="equal">
      <formula>#REF!</formula>
    </cfRule>
    <cfRule type="cellIs" dxfId="1110" priority="535" operator="equal">
      <formula>#REF!</formula>
    </cfRule>
    <cfRule type="cellIs" dxfId="1109" priority="536" operator="equal">
      <formula>#REF!</formula>
    </cfRule>
    <cfRule type="cellIs" dxfId="1108" priority="537" operator="equal">
      <formula>#REF!</formula>
    </cfRule>
    <cfRule type="cellIs" dxfId="1107" priority="538" operator="equal">
      <formula>#REF!</formula>
    </cfRule>
    <cfRule type="cellIs" dxfId="1106" priority="539" operator="equal">
      <formula>#REF!</formula>
    </cfRule>
    <cfRule type="cellIs" dxfId="1105" priority="540" operator="equal">
      <formula>#REF!</formula>
    </cfRule>
    <cfRule type="cellIs" dxfId="1104" priority="541" operator="equal">
      <formula>#REF!</formula>
    </cfRule>
    <cfRule type="cellIs" dxfId="1103" priority="542" operator="equal">
      <formula>#REF!</formula>
    </cfRule>
    <cfRule type="cellIs" dxfId="1102" priority="543" operator="equal">
      <formula>#REF!</formula>
    </cfRule>
    <cfRule type="cellIs" dxfId="1101" priority="544" operator="equal">
      <formula>#REF!</formula>
    </cfRule>
    <cfRule type="cellIs" dxfId="1100" priority="545" operator="equal">
      <formula>#REF!</formula>
    </cfRule>
    <cfRule type="cellIs" dxfId="1099" priority="546" operator="equal">
      <formula>#REF!</formula>
    </cfRule>
  </conditionalFormatting>
  <conditionalFormatting sqref="P11:Q11 Y11:AN11 AQ11:AV11 S11:W12 Q12 AK12 AN12:AR12 Z12:Z79 AB12:AB79 AD12:AD79 AF12:AF79 AH12:AH79 AJ12:AJ79 AL12:AL79 AN13 AP13">
    <cfRule type="cellIs" dxfId="1098" priority="988" operator="equal">
      <formula>#REF!</formula>
    </cfRule>
    <cfRule type="cellIs" dxfId="1097" priority="989" operator="equal">
      <formula>#REF!</formula>
    </cfRule>
    <cfRule type="cellIs" dxfId="1096" priority="990" operator="equal">
      <formula>#REF!</formula>
    </cfRule>
    <cfRule type="cellIs" dxfId="1095" priority="991" operator="equal">
      <formula>#REF!</formula>
    </cfRule>
    <cfRule type="cellIs" dxfId="1094" priority="992" operator="equal">
      <formula>#REF!</formula>
    </cfRule>
    <cfRule type="cellIs" dxfId="1093" priority="993" operator="equal">
      <formula>#REF!</formula>
    </cfRule>
    <cfRule type="cellIs" dxfId="1092" priority="994" operator="equal">
      <formula>#REF!</formula>
    </cfRule>
    <cfRule type="cellIs" dxfId="1091" priority="995" operator="equal">
      <formula>#REF!</formula>
    </cfRule>
    <cfRule type="cellIs" dxfId="1090" priority="996" operator="equal">
      <formula>#REF!</formula>
    </cfRule>
    <cfRule type="cellIs" dxfId="1089" priority="997" operator="equal">
      <formula>#REF!</formula>
    </cfRule>
    <cfRule type="cellIs" dxfId="1088" priority="998" operator="equal">
      <formula>#REF!</formula>
    </cfRule>
    <cfRule type="cellIs" dxfId="1087" priority="999" operator="equal">
      <formula>#REF!</formula>
    </cfRule>
    <cfRule type="cellIs" dxfId="1086" priority="1000" operator="equal">
      <formula>#REF!</formula>
    </cfRule>
    <cfRule type="cellIs" dxfId="1085" priority="1001" operator="equal">
      <formula>#REF!</formula>
    </cfRule>
    <cfRule type="cellIs" dxfId="1084" priority="1002" operator="equal">
      <formula>#REF!</formula>
    </cfRule>
    <cfRule type="cellIs" dxfId="1083" priority="1003" operator="equal">
      <formula>#REF!</formula>
    </cfRule>
  </conditionalFormatting>
  <conditionalFormatting sqref="P11:Q11 Y11:AN11 AQ11:AV11 S11:W12 Q12 AK12 AN12:AR12 AN13 AP13 T27:W27 T28:U28 W28 T29:W30">
    <cfRule type="cellIs" dxfId="1082" priority="986" operator="equal">
      <formula>#REF!</formula>
    </cfRule>
  </conditionalFormatting>
  <conditionalFormatting sqref="P11:Q11 Y11:AN11 AQ11:AV11 S11:W12 Q12 AK12 AN12:AR12 AN13 AP13 Z12:Z79 AB12:AB79 AD12:AD79 AF12:AF79 AH12:AH79 AJ12:AJ79 AL12:AL79">
    <cfRule type="cellIs" dxfId="1081" priority="987" operator="equal">
      <formula>#REF!</formula>
    </cfRule>
  </conditionalFormatting>
  <conditionalFormatting sqref="Q11:Q12 S11:W12 Q12:V12 W13 AN13:AT13 AN14:AV14 Q14:Q17 AN15:AR17 P11">
    <cfRule type="cellIs" dxfId="1080" priority="774" operator="equal">
      <formula>#REF!</formula>
    </cfRule>
    <cfRule type="cellIs" dxfId="1079" priority="783" operator="equal">
      <formula>#REF!</formula>
    </cfRule>
  </conditionalFormatting>
  <conditionalFormatting sqref="Q11:Q12 S11:W12 Q12:V12 W13 AO13:AT13 AN14:AV14 Q14:Q17 AN15:AR17 P11 Z12:Z79 AB12:AB79 AD12:AD79 AF12:AF79 AH12:AH79 AJ12:AJ79 AL12:AL79">
    <cfRule type="cellIs" dxfId="1078" priority="786" operator="equal">
      <formula>#REF!</formula>
    </cfRule>
  </conditionalFormatting>
  <conditionalFormatting sqref="Q12:V12 W13 AO13:AT13 AE13:AE24 AM13:AM24 Y13:Y26 AA13:AA26 AC13:AC26 AG13:AG26 AI13:AI26 AK13:AK26 AN14:AV14 Q14:Q17 AN15:AR17 AN18:AV18 AN19:AQ24 AR19:AR26 AS21:AV21 AS24:AV24">
    <cfRule type="cellIs" dxfId="1077" priority="770" operator="equal">
      <formula>#REF!</formula>
    </cfRule>
    <cfRule type="cellIs" dxfId="1076" priority="771" operator="equal">
      <formula>#REF!</formula>
    </cfRule>
    <cfRule type="cellIs" dxfId="1075" priority="773" operator="equal">
      <formula>#REF!</formula>
    </cfRule>
    <cfRule type="cellIs" dxfId="1074" priority="776" operator="equal">
      <formula>#REF!</formula>
    </cfRule>
    <cfRule type="cellIs" dxfId="1073" priority="777" operator="equal">
      <formula>#REF!</formula>
    </cfRule>
    <cfRule type="cellIs" dxfId="1072" priority="778" operator="equal">
      <formula>#REF!</formula>
    </cfRule>
    <cfRule type="cellIs" dxfId="1071" priority="779" operator="equal">
      <formula>#REF!</formula>
    </cfRule>
    <cfRule type="cellIs" dxfId="1070" priority="780" operator="equal">
      <formula>#REF!</formula>
    </cfRule>
    <cfRule type="cellIs" dxfId="1069" priority="782" operator="equal">
      <formula>#REF!</formula>
    </cfRule>
    <cfRule type="cellIs" dxfId="1068" priority="785" operator="equal">
      <formula>#REF!</formula>
    </cfRule>
    <cfRule type="cellIs" dxfId="1067" priority="788" operator="equal">
      <formula>#REF!</formula>
    </cfRule>
    <cfRule type="cellIs" dxfId="1066" priority="789" operator="equal">
      <formula>#REF!</formula>
    </cfRule>
    <cfRule type="cellIs" dxfId="1065" priority="790" operator="equal">
      <formula>#REF!</formula>
    </cfRule>
    <cfRule type="cellIs" dxfId="1064" priority="791" operator="equal">
      <formula>#REF!</formula>
    </cfRule>
  </conditionalFormatting>
  <conditionalFormatting sqref="Q12:V12 W13 AO13:AT13 AN14:AV14 Q14:Q17 AN15:AR17 AE13:AE24 AM13:AM24 Y13:Y26 AA13:AA26 AC13:AC26 AG13:AG26 AI13:AI26 AK13:AK26 AN18:AV18 AN19:AQ24 AR19:AR26 AS21:AV21 AS24:AV24">
    <cfRule type="cellIs" dxfId="1063" priority="775" operator="equal">
      <formula>#REF!</formula>
    </cfRule>
    <cfRule type="cellIs" dxfId="1062" priority="784" operator="equal">
      <formula>#REF!</formula>
    </cfRule>
    <cfRule type="cellIs" dxfId="1061" priority="787" operator="equal">
      <formula>#REF!</formula>
    </cfRule>
  </conditionalFormatting>
  <conditionalFormatting sqref="Q12:V12 W13 AO13:AT13 AN14:AV14 AN15:AR17 AE13:AE24 AM13:AM24 Y13:Y26 AA13:AA26 AC13:AC26 AG13:AG26 AI13:AI26 AK13:AK26 AN18:AV18 AN19:AQ24 AR19:AR26 AS21:AV21 AS24:AV24 Q14:Q17">
    <cfRule type="cellIs" dxfId="1060" priority="769" operator="equal">
      <formula>#REF!</formula>
    </cfRule>
  </conditionalFormatting>
  <conditionalFormatting sqref="Q31:W32 Q33:X34 AN33:AT34 AU34:AV34 AN35:AS36">
    <cfRule type="cellIs" dxfId="1059" priority="1189" operator="equal">
      <formula>#REF!</formula>
    </cfRule>
    <cfRule type="cellIs" dxfId="1058" priority="1191" operator="equal">
      <formula>#REF!</formula>
    </cfRule>
    <cfRule type="cellIs" dxfId="1057" priority="1192" operator="equal">
      <formula>#REF!</formula>
    </cfRule>
  </conditionalFormatting>
  <conditionalFormatting sqref="Q33:X34 AN33:AT34 AU34:AV34 AN35:AS36 Q31:W32">
    <cfRule type="cellIs" dxfId="1056" priority="1198" operator="equal">
      <formula>#REF!</formula>
    </cfRule>
    <cfRule type="cellIs" dxfId="1055" priority="1207" operator="equal">
      <formula>#REF!</formula>
    </cfRule>
    <cfRule type="cellIs" dxfId="1054" priority="1210" operator="equal">
      <formula>#REF!</formula>
    </cfRule>
  </conditionalFormatting>
  <conditionalFormatting sqref="Q33:X34 AN33:AT34 AU34:AV34 AN35:AS36">
    <cfRule type="cellIs" dxfId="1053" priority="1193" operator="equal">
      <formula>#REF!</formula>
    </cfRule>
    <cfRule type="cellIs" dxfId="1052" priority="1194" operator="equal">
      <formula>#REF!</formula>
    </cfRule>
    <cfRule type="cellIs" dxfId="1051" priority="1195" operator="equal">
      <formula>#REF!</formula>
    </cfRule>
    <cfRule type="cellIs" dxfId="1050" priority="1196" operator="equal">
      <formula>#REF!</formula>
    </cfRule>
    <cfRule type="cellIs" dxfId="1049" priority="1197" operator="equal">
      <formula>#REF!</formula>
    </cfRule>
    <cfRule type="cellIs" dxfId="1048" priority="1199" operator="equal">
      <formula>#REF!</formula>
    </cfRule>
    <cfRule type="cellIs" dxfId="1047" priority="1200" operator="equal">
      <formula>#REF!</formula>
    </cfRule>
    <cfRule type="cellIs" dxfId="1046" priority="1201" operator="equal">
      <formula>#REF!</formula>
    </cfRule>
    <cfRule type="cellIs" dxfId="1045" priority="1202" operator="equal">
      <formula>#REF!</formula>
    </cfRule>
    <cfRule type="cellIs" dxfId="1044" priority="1203" operator="equal">
      <formula>#REF!</formula>
    </cfRule>
    <cfRule type="cellIs" dxfId="1043" priority="1204" operator="equal">
      <formula>#REF!</formula>
    </cfRule>
    <cfRule type="cellIs" dxfId="1042" priority="1205" operator="equal">
      <formula>#REF!</formula>
    </cfRule>
    <cfRule type="cellIs" dxfId="1041" priority="1206" operator="equal">
      <formula>#REF!</formula>
    </cfRule>
    <cfRule type="cellIs" dxfId="1040" priority="1208" operator="equal">
      <formula>#REF!</formula>
    </cfRule>
    <cfRule type="cellIs" dxfId="1039" priority="1209" operator="equal">
      <formula>#REF!</formula>
    </cfRule>
    <cfRule type="cellIs" dxfId="1038" priority="1211" operator="equal">
      <formula>#REF!</formula>
    </cfRule>
    <cfRule type="cellIs" dxfId="1037" priority="1212" operator="equal">
      <formula>#REF!</formula>
    </cfRule>
    <cfRule type="cellIs" dxfId="1036" priority="1213" operator="equal">
      <formula>#REF!</formula>
    </cfRule>
    <cfRule type="cellIs" dxfId="1035" priority="1214" operator="equal">
      <formula>#REF!</formula>
    </cfRule>
    <cfRule type="cellIs" dxfId="1034" priority="1215" operator="equal">
      <formula>#REF!</formula>
    </cfRule>
  </conditionalFormatting>
  <conditionalFormatting sqref="Q57:X60 AN59:AT60 AU60:AV60 AN61:AS62">
    <cfRule type="cellIs" dxfId="1033" priority="1622" operator="equal">
      <formula>#REF!</formula>
    </cfRule>
    <cfRule type="cellIs" dxfId="1032" priority="1631" operator="equal">
      <formula>#REF!</formula>
    </cfRule>
    <cfRule type="cellIs" dxfId="1031" priority="1634" operator="equal">
      <formula>#REF!</formula>
    </cfRule>
  </conditionalFormatting>
  <conditionalFormatting sqref="Q59:X60 AN59:AT60 AU60:AV60 AN61:AS62">
    <cfRule type="cellIs" dxfId="1030" priority="1618" operator="equal">
      <formula>#REF!</formula>
    </cfRule>
    <cfRule type="cellIs" dxfId="1029" priority="1619" operator="equal">
      <formula>#REF!</formula>
    </cfRule>
    <cfRule type="cellIs" dxfId="1028" priority="1620" operator="equal">
      <formula>#REF!</formula>
    </cfRule>
    <cfRule type="cellIs" dxfId="1027" priority="1621" operator="equal">
      <formula>#REF!</formula>
    </cfRule>
    <cfRule type="cellIs" dxfId="1026" priority="1623" operator="equal">
      <formula>#REF!</formula>
    </cfRule>
    <cfRule type="cellIs" dxfId="1025" priority="1624" operator="equal">
      <formula>#REF!</formula>
    </cfRule>
    <cfRule type="cellIs" dxfId="1024" priority="1625" operator="equal">
      <formula>#REF!</formula>
    </cfRule>
    <cfRule type="cellIs" dxfId="1023" priority="1626" operator="equal">
      <formula>#REF!</formula>
    </cfRule>
    <cfRule type="cellIs" dxfId="1022" priority="1627" operator="equal">
      <formula>#REF!</formula>
    </cfRule>
    <cfRule type="cellIs" dxfId="1021" priority="1628" operator="equal">
      <formula>#REF!</formula>
    </cfRule>
    <cfRule type="cellIs" dxfId="1020" priority="1629" operator="equal">
      <formula>#REF!</formula>
    </cfRule>
    <cfRule type="cellIs" dxfId="1019" priority="1630" operator="equal">
      <formula>#REF!</formula>
    </cfRule>
    <cfRule type="cellIs" dxfId="1018" priority="1632" operator="equal">
      <formula>#REF!</formula>
    </cfRule>
    <cfRule type="cellIs" dxfId="1017" priority="1633" operator="equal">
      <formula>#REF!</formula>
    </cfRule>
    <cfRule type="cellIs" dxfId="1016" priority="1635" operator="equal">
      <formula>#REF!</formula>
    </cfRule>
    <cfRule type="cellIs" dxfId="1015" priority="1636" operator="equal">
      <formula>#REF!</formula>
    </cfRule>
    <cfRule type="cellIs" dxfId="1014" priority="1637" operator="equal">
      <formula>#REF!</formula>
    </cfRule>
    <cfRule type="cellIs" dxfId="1013" priority="1638" operator="equal">
      <formula>#REF!</formula>
    </cfRule>
    <cfRule type="cellIs" dxfId="1012" priority="1639" operator="equal">
      <formula>#REF!</formula>
    </cfRule>
  </conditionalFormatting>
  <conditionalFormatting sqref="R11:R15">
    <cfRule type="cellIs" dxfId="1011" priority="507" operator="equal">
      <formula>"EXTREMO (RC/F)"</formula>
    </cfRule>
    <cfRule type="cellIs" dxfId="1010" priority="508" operator="equal">
      <formula>"ALTO (RC/F)"</formula>
    </cfRule>
    <cfRule type="cellIs" dxfId="1009" priority="509" operator="equal">
      <formula>"MODERADO (RC/F)"</formula>
    </cfRule>
    <cfRule type="cellIs" dxfId="1008" priority="510" operator="equal">
      <formula>"EXTREMO"</formula>
    </cfRule>
    <cfRule type="cellIs" dxfId="1007" priority="511" operator="equal">
      <formula>"FUERTE"</formula>
    </cfRule>
    <cfRule type="cellIs" dxfId="1006" priority="512" operator="equal">
      <formula>"MODERADO"</formula>
    </cfRule>
    <cfRule type="cellIs" dxfId="1005" priority="513" operator="equal">
      <formula>"DEBIL"</formula>
    </cfRule>
    <cfRule type="cellIs" dxfId="1004" priority="554" operator="equal">
      <formula>#REF!</formula>
    </cfRule>
    <cfRule type="cellIs" dxfId="1003" priority="555" operator="equal">
      <formula>#REF!</formula>
    </cfRule>
    <cfRule type="cellIs" dxfId="1002" priority="556" operator="equal">
      <formula>#REF!</formula>
    </cfRule>
    <cfRule type="cellIs" dxfId="1001" priority="557" operator="equal">
      <formula>#REF!</formula>
    </cfRule>
    <cfRule type="cellIs" dxfId="1000" priority="558" operator="equal">
      <formula>#REF!</formula>
    </cfRule>
    <cfRule type="cellIs" dxfId="999" priority="559" operator="equal">
      <formula>#REF!</formula>
    </cfRule>
    <cfRule type="cellIs" dxfId="998" priority="560" operator="equal">
      <formula>#REF!</formula>
    </cfRule>
    <cfRule type="cellIs" dxfId="997" priority="561" operator="equal">
      <formula>#REF!</formula>
    </cfRule>
    <cfRule type="cellIs" dxfId="996" priority="562" operator="equal">
      <formula>#REF!</formula>
    </cfRule>
    <cfRule type="cellIs" dxfId="995" priority="563" operator="equal">
      <formula>#REF!</formula>
    </cfRule>
    <cfRule type="cellIs" dxfId="994" priority="564" operator="equal">
      <formula>#REF!</formula>
    </cfRule>
    <cfRule type="cellIs" dxfId="993" priority="565" operator="equal">
      <formula>#REF!</formula>
    </cfRule>
    <cfRule type="cellIs" dxfId="992" priority="566" operator="equal">
      <formula>#REF!</formula>
    </cfRule>
    <cfRule type="cellIs" dxfId="991" priority="567" operator="equal">
      <formula>#REF!</formula>
    </cfRule>
    <cfRule type="cellIs" dxfId="990" priority="568" operator="equal">
      <formula>#REF!</formula>
    </cfRule>
    <cfRule type="cellIs" dxfId="989" priority="569" operator="equal">
      <formula>#REF!</formula>
    </cfRule>
    <cfRule type="cellIs" dxfId="988" priority="570" operator="equal">
      <formula>#REF!</formula>
    </cfRule>
    <cfRule type="cellIs" dxfId="987" priority="571" operator="equal">
      <formula>#REF!</formula>
    </cfRule>
    <cfRule type="cellIs" dxfId="986" priority="572" operator="equal">
      <formula>#REF!</formula>
    </cfRule>
    <cfRule type="cellIs" dxfId="985" priority="573" operator="equal">
      <formula>#REF!</formula>
    </cfRule>
    <cfRule type="cellIs" dxfId="984" priority="574" operator="equal">
      <formula>#REF!</formula>
    </cfRule>
    <cfRule type="cellIs" dxfId="983" priority="575" operator="equal">
      <formula>#REF!</formula>
    </cfRule>
    <cfRule type="cellIs" dxfId="982" priority="576" operator="equal">
      <formula>#REF!</formula>
    </cfRule>
    <cfRule type="cellIs" dxfId="981" priority="577" operator="equal">
      <formula>#REF!</formula>
    </cfRule>
    <cfRule type="cellIs" dxfId="980" priority="578" operator="equal">
      <formula>#REF!</formula>
    </cfRule>
    <cfRule type="cellIs" dxfId="979" priority="579" operator="equal">
      <formula>#REF!</formula>
    </cfRule>
  </conditionalFormatting>
  <conditionalFormatting sqref="R13:R15">
    <cfRule type="cellIs" dxfId="978" priority="481" operator="equal">
      <formula>#REF!</formula>
    </cfRule>
    <cfRule type="cellIs" dxfId="977" priority="482" operator="equal">
      <formula>#REF!</formula>
    </cfRule>
    <cfRule type="cellIs" dxfId="976" priority="483" operator="equal">
      <formula>#REF!</formula>
    </cfRule>
    <cfRule type="cellIs" dxfId="975" priority="484" operator="equal">
      <formula>#REF!</formula>
    </cfRule>
    <cfRule type="cellIs" dxfId="974" priority="485" operator="equal">
      <formula>#REF!</formula>
    </cfRule>
    <cfRule type="cellIs" dxfId="973" priority="486" operator="equal">
      <formula>#REF!</formula>
    </cfRule>
    <cfRule type="cellIs" dxfId="972" priority="487" operator="equal">
      <formula>#REF!</formula>
    </cfRule>
    <cfRule type="cellIs" dxfId="971" priority="488" operator="equal">
      <formula>#REF!</formula>
    </cfRule>
    <cfRule type="cellIs" dxfId="970" priority="489" operator="equal">
      <formula>#REF!</formula>
    </cfRule>
    <cfRule type="cellIs" dxfId="969" priority="490" operator="equal">
      <formula>#REF!</formula>
    </cfRule>
    <cfRule type="cellIs" dxfId="968" priority="491" operator="equal">
      <formula>#REF!</formula>
    </cfRule>
    <cfRule type="cellIs" dxfId="967" priority="492" operator="equal">
      <formula>#REF!</formula>
    </cfRule>
    <cfRule type="cellIs" dxfId="966" priority="493" operator="equal">
      <formula>#REF!</formula>
    </cfRule>
    <cfRule type="cellIs" dxfId="965" priority="494" operator="equal">
      <formula>#REF!</formula>
    </cfRule>
    <cfRule type="cellIs" dxfId="964" priority="495" operator="equal">
      <formula>#REF!</formula>
    </cfRule>
    <cfRule type="cellIs" dxfId="963" priority="496" operator="equal">
      <formula>#REF!</formula>
    </cfRule>
    <cfRule type="cellIs" dxfId="962" priority="497" operator="equal">
      <formula>#REF!</formula>
    </cfRule>
    <cfRule type="cellIs" dxfId="961" priority="498" operator="equal">
      <formula>#REF!</formula>
    </cfRule>
    <cfRule type="cellIs" dxfId="960" priority="499" operator="equal">
      <formula>#REF!</formula>
    </cfRule>
    <cfRule type="cellIs" dxfId="959" priority="500" operator="equal">
      <formula>#REF!</formula>
    </cfRule>
    <cfRule type="cellIs" dxfId="958" priority="501" operator="equal">
      <formula>#REF!</formula>
    </cfRule>
    <cfRule type="cellIs" dxfId="957" priority="502" operator="equal">
      <formula>#REF!</formula>
    </cfRule>
    <cfRule type="cellIs" dxfId="956" priority="503" operator="equal">
      <formula>#REF!</formula>
    </cfRule>
    <cfRule type="cellIs" dxfId="955" priority="504" operator="equal">
      <formula>#REF!</formula>
    </cfRule>
    <cfRule type="cellIs" dxfId="954" priority="505" operator="equal">
      <formula>#REF!</formula>
    </cfRule>
    <cfRule type="cellIs" dxfId="953" priority="506" operator="equal">
      <formula>#REF!</formula>
    </cfRule>
  </conditionalFormatting>
  <conditionalFormatting sqref="R18:R20 T18:W20">
    <cfRule type="cellIs" dxfId="952" priority="108" operator="equal">
      <formula>#REF!</formula>
    </cfRule>
    <cfRule type="cellIs" dxfId="951" priority="109" operator="equal">
      <formula>#REF!</formula>
    </cfRule>
    <cfRule type="cellIs" dxfId="950" priority="110" operator="equal">
      <formula>#REF!</formula>
    </cfRule>
    <cfRule type="cellIs" dxfId="949" priority="111" operator="equal">
      <formula>#REF!</formula>
    </cfRule>
    <cfRule type="cellIs" dxfId="948" priority="112" operator="equal">
      <formula>#REF!</formula>
    </cfRule>
    <cfRule type="cellIs" dxfId="947" priority="113" operator="equal">
      <formula>#REF!</formula>
    </cfRule>
    <cfRule type="cellIs" dxfId="946" priority="114" operator="equal">
      <formula>#REF!</formula>
    </cfRule>
    <cfRule type="cellIs" dxfId="945" priority="115" operator="equal">
      <formula>#REF!</formula>
    </cfRule>
    <cfRule type="cellIs" dxfId="944" priority="117" operator="equal">
      <formula>#REF!</formula>
    </cfRule>
    <cfRule type="cellIs" dxfId="943" priority="118" operator="equal">
      <formula>#REF!</formula>
    </cfRule>
    <cfRule type="cellIs" dxfId="942" priority="119" operator="equal">
      <formula>#REF!</formula>
    </cfRule>
    <cfRule type="cellIs" dxfId="941" priority="120" operator="equal">
      <formula>#REF!</formula>
    </cfRule>
    <cfRule type="cellIs" dxfId="940" priority="121" operator="equal">
      <formula>#REF!</formula>
    </cfRule>
    <cfRule type="cellIs" dxfId="939" priority="122" operator="equal">
      <formula>#REF!</formula>
    </cfRule>
    <cfRule type="cellIs" dxfId="938" priority="124" operator="equal">
      <formula>#REF!</formula>
    </cfRule>
    <cfRule type="cellIs" dxfId="937" priority="125" operator="equal">
      <formula>#REF!</formula>
    </cfRule>
    <cfRule type="cellIs" dxfId="936" priority="126" operator="equal">
      <formula>#REF!</formula>
    </cfRule>
    <cfRule type="cellIs" dxfId="935" priority="127" operator="equal">
      <formula>#REF!</formula>
    </cfRule>
    <cfRule type="cellIs" dxfId="934" priority="128" operator="equal">
      <formula>#REF!</formula>
    </cfRule>
    <cfRule type="cellIs" dxfId="933" priority="129" operator="equal">
      <formula>#REF!</formula>
    </cfRule>
    <cfRule type="cellIs" dxfId="932" priority="130" operator="equal">
      <formula>#REF!</formula>
    </cfRule>
    <cfRule type="cellIs" dxfId="931" priority="131" operator="equal">
      <formula>#REF!</formula>
    </cfRule>
    <cfRule type="cellIs" dxfId="930" priority="132" operator="equal">
      <formula>#REF!</formula>
    </cfRule>
  </conditionalFormatting>
  <conditionalFormatting sqref="R18:R21 T18:W21">
    <cfRule type="cellIs" dxfId="929" priority="100" operator="equal">
      <formula>"EXTREMO (RC/F)"</formula>
    </cfRule>
    <cfRule type="cellIs" dxfId="928" priority="101" operator="equal">
      <formula>"ALTO (RC/F)"</formula>
    </cfRule>
    <cfRule type="cellIs" dxfId="927" priority="102" operator="equal">
      <formula>"MODERADO (RC/F)"</formula>
    </cfRule>
    <cfRule type="cellIs" dxfId="926" priority="103" operator="equal">
      <formula>"EXTREMO"</formula>
    </cfRule>
    <cfRule type="cellIs" dxfId="925" priority="104" operator="equal">
      <formula>"FUERTE"</formula>
    </cfRule>
    <cfRule type="cellIs" dxfId="924" priority="105" operator="equal">
      <formula>"MODERADO"</formula>
    </cfRule>
    <cfRule type="cellIs" dxfId="923" priority="106" operator="equal">
      <formula>"DEBIL"</formula>
    </cfRule>
    <cfRule type="cellIs" dxfId="922" priority="107" operator="equal">
      <formula>#REF!</formula>
    </cfRule>
    <cfRule type="cellIs" dxfId="921" priority="116" operator="equal">
      <formula>#REF!</formula>
    </cfRule>
    <cfRule type="cellIs" dxfId="920" priority="123" operator="equal">
      <formula>#REF!</formula>
    </cfRule>
  </conditionalFormatting>
  <conditionalFormatting sqref="R21 T21:W21 R22:W23">
    <cfRule type="cellIs" dxfId="919" priority="144" operator="equal">
      <formula>#REF!</formula>
    </cfRule>
    <cfRule type="cellIs" dxfId="918" priority="145" operator="equal">
      <formula>#REF!</formula>
    </cfRule>
    <cfRule type="cellIs" dxfId="917" priority="146" operator="equal">
      <formula>#REF!</formula>
    </cfRule>
    <cfRule type="cellIs" dxfId="916" priority="147" operator="equal">
      <formula>#REF!</formula>
    </cfRule>
    <cfRule type="cellIs" dxfId="915" priority="148" operator="equal">
      <formula>#REF!</formula>
    </cfRule>
    <cfRule type="cellIs" dxfId="914" priority="149" operator="equal">
      <formula>#REF!</formula>
    </cfRule>
    <cfRule type="cellIs" dxfId="913" priority="150" operator="equal">
      <formula>#REF!</formula>
    </cfRule>
    <cfRule type="cellIs" dxfId="912" priority="151" operator="equal">
      <formula>#REF!</formula>
    </cfRule>
    <cfRule type="cellIs" dxfId="911" priority="152" operator="equal">
      <formula>#REF!</formula>
    </cfRule>
    <cfRule type="cellIs" dxfId="910" priority="153" operator="equal">
      <formula>#REF!</formula>
    </cfRule>
    <cfRule type="cellIs" dxfId="909" priority="154" operator="equal">
      <formula>#REF!</formula>
    </cfRule>
    <cfRule type="cellIs" dxfId="908" priority="155" operator="equal">
      <formula>#REF!</formula>
    </cfRule>
    <cfRule type="cellIs" dxfId="907" priority="156" operator="equal">
      <formula>#REF!</formula>
    </cfRule>
    <cfRule type="cellIs" dxfId="906" priority="157" operator="equal">
      <formula>#REF!</formula>
    </cfRule>
    <cfRule type="cellIs" dxfId="905" priority="158" operator="equal">
      <formula>#REF!</formula>
    </cfRule>
    <cfRule type="cellIs" dxfId="904" priority="159" operator="equal">
      <formula>#REF!</formula>
    </cfRule>
    <cfRule type="cellIs" dxfId="903" priority="160" operator="equal">
      <formula>#REF!</formula>
    </cfRule>
    <cfRule type="cellIs" dxfId="902" priority="161" operator="equal">
      <formula>#REF!</formula>
    </cfRule>
    <cfRule type="cellIs" dxfId="901" priority="162" operator="equal">
      <formula>#REF!</formula>
    </cfRule>
    <cfRule type="cellIs" dxfId="900" priority="163" operator="equal">
      <formula>#REF!</formula>
    </cfRule>
    <cfRule type="cellIs" dxfId="899" priority="164" operator="equal">
      <formula>#REF!</formula>
    </cfRule>
    <cfRule type="cellIs" dxfId="898" priority="165" operator="equal">
      <formula>#REF!</formula>
    </cfRule>
  </conditionalFormatting>
  <conditionalFormatting sqref="R26">
    <cfRule type="cellIs" dxfId="897" priority="342" operator="equal">
      <formula>#REF!</formula>
    </cfRule>
    <cfRule type="cellIs" dxfId="896" priority="343" operator="equal">
      <formula>#REF!</formula>
    </cfRule>
    <cfRule type="cellIs" dxfId="895" priority="344" operator="equal">
      <formula>#REF!</formula>
    </cfRule>
    <cfRule type="cellIs" dxfId="894" priority="345" operator="equal">
      <formula>#REF!</formula>
    </cfRule>
    <cfRule type="cellIs" dxfId="893" priority="346" operator="equal">
      <formula>#REF!</formula>
    </cfRule>
    <cfRule type="cellIs" dxfId="892" priority="347" operator="equal">
      <formula>#REF!</formula>
    </cfRule>
    <cfRule type="cellIs" dxfId="891" priority="348" operator="equal">
      <formula>#REF!</formula>
    </cfRule>
    <cfRule type="cellIs" dxfId="890" priority="349" operator="equal">
      <formula>#REF!</formula>
    </cfRule>
    <cfRule type="cellIs" dxfId="889" priority="350" operator="equal">
      <formula>#REF!</formula>
    </cfRule>
    <cfRule type="cellIs" dxfId="888" priority="351" operator="equal">
      <formula>#REF!</formula>
    </cfRule>
    <cfRule type="cellIs" dxfId="887" priority="352" operator="equal">
      <formula>#REF!</formula>
    </cfRule>
    <cfRule type="cellIs" dxfId="886" priority="353" operator="equal">
      <formula>#REF!</formula>
    </cfRule>
    <cfRule type="cellIs" dxfId="885" priority="354" operator="equal">
      <formula>#REF!</formula>
    </cfRule>
    <cfRule type="cellIs" dxfId="884" priority="355" operator="equal">
      <formula>#REF!</formula>
    </cfRule>
    <cfRule type="cellIs" dxfId="883" priority="356" operator="equal">
      <formula>#REF!</formula>
    </cfRule>
    <cfRule type="cellIs" dxfId="882" priority="357" operator="equal">
      <formula>#REF!</formula>
    </cfRule>
    <cfRule type="cellIs" dxfId="881" priority="358" operator="equal">
      <formula>#REF!</formula>
    </cfRule>
    <cfRule type="cellIs" dxfId="880" priority="359" operator="equal">
      <formula>#REF!</formula>
    </cfRule>
    <cfRule type="cellIs" dxfId="879" priority="360" operator="equal">
      <formula>#REF!</formula>
    </cfRule>
    <cfRule type="cellIs" dxfId="878" priority="361" operator="equal">
      <formula>#REF!</formula>
    </cfRule>
    <cfRule type="cellIs" dxfId="877" priority="362" operator="equal">
      <formula>#REF!</formula>
    </cfRule>
    <cfRule type="cellIs" dxfId="876" priority="363" operator="equal">
      <formula>#REF!</formula>
    </cfRule>
  </conditionalFormatting>
  <conditionalFormatting sqref="R26:R30">
    <cfRule type="cellIs" dxfId="875" priority="67" operator="equal">
      <formula>"EXTREMO (RC/F)"</formula>
    </cfRule>
    <cfRule type="cellIs" dxfId="874" priority="68" operator="equal">
      <formula>"ALTO (RC/F)"</formula>
    </cfRule>
    <cfRule type="cellIs" dxfId="873" priority="69" operator="equal">
      <formula>"MODERADO (RC/F)"</formula>
    </cfRule>
    <cfRule type="cellIs" dxfId="872" priority="70" operator="equal">
      <formula>"EXTREMO"</formula>
    </cfRule>
    <cfRule type="cellIs" dxfId="871" priority="71" operator="equal">
      <formula>"FUERTE"</formula>
    </cfRule>
    <cfRule type="cellIs" dxfId="870" priority="72" operator="equal">
      <formula>"MODERADO"</formula>
    </cfRule>
    <cfRule type="cellIs" dxfId="869" priority="73" operator="equal">
      <formula>"DEBIL"</formula>
    </cfRule>
    <cfRule type="cellIs" dxfId="868" priority="74" operator="equal">
      <formula>#REF!</formula>
    </cfRule>
    <cfRule type="cellIs" dxfId="867" priority="82" operator="equal">
      <formula>#REF!</formula>
    </cfRule>
    <cfRule type="cellIs" dxfId="866" priority="91" operator="equal">
      <formula>#REF!</formula>
    </cfRule>
    <cfRule type="cellIs" dxfId="865" priority="94" operator="equal">
      <formula>#REF!</formula>
    </cfRule>
  </conditionalFormatting>
  <conditionalFormatting sqref="R27:R30 T27:W27 T28:U28 W28 T29:W30">
    <cfRule type="cellIs" dxfId="864" priority="75" operator="equal">
      <formula>#REF!</formula>
    </cfRule>
  </conditionalFormatting>
  <conditionalFormatting sqref="R27:R30">
    <cfRule type="cellIs" dxfId="863" priority="80" operator="equal">
      <formula>#REF!</formula>
    </cfRule>
    <cfRule type="cellIs" dxfId="862" priority="81" operator="equal">
      <formula>#REF!</formula>
    </cfRule>
    <cfRule type="cellIs" dxfId="861" priority="83" operator="equal">
      <formula>#REF!</formula>
    </cfRule>
    <cfRule type="cellIs" dxfId="860" priority="84" operator="equal">
      <formula>#REF!</formula>
    </cfRule>
    <cfRule type="cellIs" dxfId="859" priority="85" operator="equal">
      <formula>#REF!</formula>
    </cfRule>
    <cfRule type="cellIs" dxfId="858" priority="86" operator="equal">
      <formula>#REF!</formula>
    </cfRule>
    <cfRule type="cellIs" dxfId="857" priority="87" operator="equal">
      <formula>#REF!</formula>
    </cfRule>
    <cfRule type="cellIs" dxfId="856" priority="88" operator="equal">
      <formula>#REF!</formula>
    </cfRule>
    <cfRule type="cellIs" dxfId="855" priority="89" operator="equal">
      <formula>#REF!</formula>
    </cfRule>
    <cfRule type="cellIs" dxfId="854" priority="90" operator="equal">
      <formula>#REF!</formula>
    </cfRule>
    <cfRule type="cellIs" dxfId="853" priority="92" operator="equal">
      <formula>#REF!</formula>
    </cfRule>
    <cfRule type="cellIs" dxfId="852" priority="93" operator="equal">
      <formula>#REF!</formula>
    </cfRule>
    <cfRule type="cellIs" dxfId="851" priority="95" operator="equal">
      <formula>#REF!</formula>
    </cfRule>
    <cfRule type="cellIs" dxfId="850" priority="96" operator="equal">
      <formula>#REF!</formula>
    </cfRule>
    <cfRule type="cellIs" dxfId="849" priority="97" operator="equal">
      <formula>#REF!</formula>
    </cfRule>
    <cfRule type="cellIs" dxfId="848" priority="98" operator="equal">
      <formula>#REF!</formula>
    </cfRule>
    <cfRule type="cellIs" dxfId="847" priority="99" operator="equal">
      <formula>#REF!</formula>
    </cfRule>
  </conditionalFormatting>
  <conditionalFormatting sqref="R22:W23 R21 T21:W21">
    <cfRule type="cellIs" dxfId="846" priority="143" operator="equal">
      <formula>#REF!</formula>
    </cfRule>
  </conditionalFormatting>
  <conditionalFormatting sqref="R22:W23">
    <cfRule type="cellIs" dxfId="845" priority="133" operator="equal">
      <formula>"EXTREMO (RC/F)"</formula>
    </cfRule>
    <cfRule type="cellIs" dxfId="844" priority="134" operator="equal">
      <formula>"ALTO (RC/F)"</formula>
    </cfRule>
    <cfRule type="cellIs" dxfId="843" priority="135" operator="equal">
      <formula>"MODERADO (RC/F)"</formula>
    </cfRule>
    <cfRule type="cellIs" dxfId="842" priority="136" operator="equal">
      <formula>"EXTREMO"</formula>
    </cfRule>
    <cfRule type="cellIs" dxfId="841" priority="137" operator="equal">
      <formula>"FUERTE"</formula>
    </cfRule>
    <cfRule type="cellIs" dxfId="840" priority="138" operator="equal">
      <formula>"MODERADO"</formula>
    </cfRule>
    <cfRule type="cellIs" dxfId="839" priority="139" operator="equal">
      <formula>"DEBIL"</formula>
    </cfRule>
    <cfRule type="cellIs" dxfId="838" priority="140" operator="equal">
      <formula>#REF!</formula>
    </cfRule>
    <cfRule type="cellIs" dxfId="837" priority="141" operator="equal">
      <formula>#REF!</formula>
    </cfRule>
    <cfRule type="cellIs" dxfId="836" priority="142" operator="equal">
      <formula>#REF!</formula>
    </cfRule>
  </conditionalFormatting>
  <conditionalFormatting sqref="S24:S26">
    <cfRule type="cellIs" dxfId="835" priority="241" operator="equal">
      <formula>#REF!</formula>
    </cfRule>
    <cfRule type="cellIs" dxfId="834" priority="242" operator="equal">
      <formula>#REF!</formula>
    </cfRule>
    <cfRule type="cellIs" dxfId="833" priority="243" operator="equal">
      <formula>#REF!</formula>
    </cfRule>
    <cfRule type="cellIs" dxfId="832" priority="244" operator="equal">
      <formula>#REF!</formula>
    </cfRule>
    <cfRule type="cellIs" dxfId="831" priority="245" operator="equal">
      <formula>#REF!</formula>
    </cfRule>
    <cfRule type="cellIs" dxfId="830" priority="246" operator="equal">
      <formula>#REF!</formula>
    </cfRule>
    <cfRule type="cellIs" dxfId="829" priority="247" operator="equal">
      <formula>#REF!</formula>
    </cfRule>
    <cfRule type="cellIs" dxfId="828" priority="248" operator="equal">
      <formula>#REF!</formula>
    </cfRule>
    <cfRule type="cellIs" dxfId="827" priority="249" operator="equal">
      <formula>#REF!</formula>
    </cfRule>
    <cfRule type="cellIs" dxfId="826" priority="250" operator="equal">
      <formula>#REF!</formula>
    </cfRule>
    <cfRule type="cellIs" dxfId="825" priority="251" operator="equal">
      <formula>#REF!</formula>
    </cfRule>
    <cfRule type="cellIs" dxfId="824" priority="252" operator="equal">
      <formula>#REF!</formula>
    </cfRule>
    <cfRule type="cellIs" dxfId="823" priority="253" operator="equal">
      <formula>#REF!</formula>
    </cfRule>
    <cfRule type="cellIs" dxfId="822" priority="254" operator="equal">
      <formula>#REF!</formula>
    </cfRule>
    <cfRule type="cellIs" dxfId="821" priority="255" operator="equal">
      <formula>#REF!</formula>
    </cfRule>
    <cfRule type="cellIs" dxfId="820" priority="256" operator="equal">
      <formula>#REF!</formula>
    </cfRule>
    <cfRule type="cellIs" dxfId="819" priority="257" operator="equal">
      <formula>#REF!</formula>
    </cfRule>
    <cfRule type="cellIs" dxfId="818" priority="258" operator="equal">
      <formula>#REF!</formula>
    </cfRule>
    <cfRule type="cellIs" dxfId="817" priority="259" operator="equal">
      <formula>#REF!</formula>
    </cfRule>
    <cfRule type="cellIs" dxfId="816" priority="260" operator="equal">
      <formula>#REF!</formula>
    </cfRule>
    <cfRule type="cellIs" dxfId="815" priority="261" operator="equal">
      <formula>#REF!</formula>
    </cfRule>
    <cfRule type="cellIs" dxfId="814" priority="262" operator="equal">
      <formula>#REF!</formula>
    </cfRule>
    <cfRule type="cellIs" dxfId="813" priority="263" operator="equal">
      <formula>#REF!</formula>
    </cfRule>
    <cfRule type="cellIs" dxfId="812" priority="264" operator="equal">
      <formula>#REF!</formula>
    </cfRule>
  </conditionalFormatting>
  <conditionalFormatting sqref="S24:U26">
    <cfRule type="cellIs" dxfId="811" priority="223" operator="equal">
      <formula>#REF!</formula>
    </cfRule>
  </conditionalFormatting>
  <conditionalFormatting sqref="S14:W15">
    <cfRule type="cellIs" dxfId="810" priority="407" operator="equal">
      <formula>#REF!</formula>
    </cfRule>
    <cfRule type="cellIs" dxfId="809" priority="408" operator="equal">
      <formula>#REF!</formula>
    </cfRule>
    <cfRule type="cellIs" dxfId="808" priority="410" operator="equal">
      <formula>#REF!</formula>
    </cfRule>
    <cfRule type="cellIs" dxfId="807" priority="411" operator="equal">
      <formula>#REF!</formula>
    </cfRule>
    <cfRule type="cellIs" dxfId="806" priority="412" operator="equal">
      <formula>#REF!</formula>
    </cfRule>
    <cfRule type="cellIs" dxfId="805" priority="413" operator="equal">
      <formula>#REF!</formula>
    </cfRule>
    <cfRule type="cellIs" dxfId="804" priority="414" operator="equal">
      <formula>#REF!</formula>
    </cfRule>
    <cfRule type="cellIs" dxfId="803" priority="415" operator="equal">
      <formula>#REF!</formula>
    </cfRule>
    <cfRule type="cellIs" dxfId="802" priority="416" operator="equal">
      <formula>#REF!</formula>
    </cfRule>
    <cfRule type="cellIs" dxfId="801" priority="417" operator="equal">
      <formula>#REF!</formula>
    </cfRule>
    <cfRule type="cellIs" dxfId="800" priority="419" operator="equal">
      <formula>#REF!</formula>
    </cfRule>
    <cfRule type="cellIs" dxfId="799" priority="420" operator="equal">
      <formula>#REF!</formula>
    </cfRule>
    <cfRule type="cellIs" dxfId="798" priority="422" operator="equal">
      <formula>#REF!</formula>
    </cfRule>
    <cfRule type="cellIs" dxfId="797" priority="423" operator="equal">
      <formula>#REF!</formula>
    </cfRule>
    <cfRule type="cellIs" dxfId="796" priority="424" operator="equal">
      <formula>#REF!</formula>
    </cfRule>
    <cfRule type="cellIs" dxfId="795" priority="425" operator="equal">
      <formula>#REF!</formula>
    </cfRule>
    <cfRule type="cellIs" dxfId="794" priority="426" operator="equal">
      <formula>#REF!</formula>
    </cfRule>
  </conditionalFormatting>
  <conditionalFormatting sqref="S14:W17">
    <cfRule type="cellIs" dxfId="793" priority="395" operator="equal">
      <formula>"EXTREMO (RC/F)"</formula>
    </cfRule>
    <cfRule type="cellIs" dxfId="792" priority="396" operator="equal">
      <formula>"ALTO (RC/F)"</formula>
    </cfRule>
    <cfRule type="cellIs" dxfId="791" priority="397" operator="equal">
      <formula>"MODERADO (RC/F)"</formula>
    </cfRule>
    <cfRule type="cellIs" dxfId="790" priority="398" operator="equal">
      <formula>"EXTREMO"</formula>
    </cfRule>
    <cfRule type="cellIs" dxfId="789" priority="399" operator="equal">
      <formula>"FUERTE"</formula>
    </cfRule>
    <cfRule type="cellIs" dxfId="788" priority="400" operator="equal">
      <formula>"MODERADO"</formula>
    </cfRule>
    <cfRule type="cellIs" dxfId="787" priority="401" operator="equal">
      <formula>"DEBIL"</formula>
    </cfRule>
    <cfRule type="cellIs" dxfId="786" priority="402" operator="equal">
      <formula>#REF!</formula>
    </cfRule>
    <cfRule type="cellIs" dxfId="785" priority="403" operator="equal">
      <formula>#REF!</formula>
    </cfRule>
    <cfRule type="cellIs" dxfId="784" priority="404" operator="equal">
      <formula>#REF!</formula>
    </cfRule>
    <cfRule type="cellIs" dxfId="783" priority="405" operator="equal">
      <formula>#REF!</formula>
    </cfRule>
    <cfRule type="cellIs" dxfId="782" priority="406" operator="equal">
      <formula>#REF!</formula>
    </cfRule>
    <cfRule type="cellIs" dxfId="781" priority="409" operator="equal">
      <formula>#REF!</formula>
    </cfRule>
    <cfRule type="cellIs" dxfId="780" priority="418" operator="equal">
      <formula>#REF!</formula>
    </cfRule>
    <cfRule type="cellIs" dxfId="779" priority="421" operator="equal">
      <formula>#REF!</formula>
    </cfRule>
    <cfRule type="cellIs" dxfId="778" priority="447" operator="equal">
      <formula>#REF!</formula>
    </cfRule>
  </conditionalFormatting>
  <conditionalFormatting sqref="S16:W16">
    <cfRule type="cellIs" dxfId="777" priority="364" operator="equal">
      <formula>#REF!</formula>
    </cfRule>
    <cfRule type="cellIs" dxfId="776" priority="365" operator="equal">
      <formula>#REF!</formula>
    </cfRule>
    <cfRule type="cellIs" dxfId="775" priority="366" operator="equal">
      <formula>#REF!</formula>
    </cfRule>
    <cfRule type="cellIs" dxfId="774" priority="367" operator="equal">
      <formula>#REF!</formula>
    </cfRule>
    <cfRule type="cellIs" dxfId="773" priority="368" operator="equal">
      <formula>#REF!</formula>
    </cfRule>
    <cfRule type="cellIs" dxfId="772" priority="369" operator="equal">
      <formula>#REF!</formula>
    </cfRule>
    <cfRule type="cellIs" dxfId="771" priority="370" operator="equal">
      <formula>#REF!</formula>
    </cfRule>
    <cfRule type="cellIs" dxfId="770" priority="371" operator="equal">
      <formula>#REF!</formula>
    </cfRule>
    <cfRule type="cellIs" dxfId="769" priority="372" operator="equal">
      <formula>#REF!</formula>
    </cfRule>
    <cfRule type="cellIs" dxfId="768" priority="373" operator="equal">
      <formula>#REF!</formula>
    </cfRule>
    <cfRule type="cellIs" dxfId="767" priority="374" operator="equal">
      <formula>#REF!</formula>
    </cfRule>
    <cfRule type="cellIs" dxfId="766" priority="375" operator="equal">
      <formula>#REF!</formula>
    </cfRule>
    <cfRule type="cellIs" dxfId="765" priority="376" operator="equal">
      <formula>#REF!</formula>
    </cfRule>
    <cfRule type="cellIs" dxfId="764" priority="377" operator="equal">
      <formula>#REF!</formula>
    </cfRule>
    <cfRule type="cellIs" dxfId="763" priority="378" operator="equal">
      <formula>#REF!</formula>
    </cfRule>
    <cfRule type="cellIs" dxfId="762" priority="379" operator="equal">
      <formula>#REF!</formula>
    </cfRule>
    <cfRule type="cellIs" dxfId="761" priority="380" operator="equal">
      <formula>#REF!</formula>
    </cfRule>
  </conditionalFormatting>
  <conditionalFormatting sqref="S17:W17">
    <cfRule type="cellIs" dxfId="760" priority="430" operator="equal">
      <formula>#REF!</formula>
    </cfRule>
    <cfRule type="cellIs" dxfId="759" priority="431" operator="equal">
      <formula>#REF!</formula>
    </cfRule>
    <cfRule type="cellIs" dxfId="758" priority="432" operator="equal">
      <formula>#REF!</formula>
    </cfRule>
    <cfRule type="cellIs" dxfId="757" priority="433" operator="equal">
      <formula>#REF!</formula>
    </cfRule>
    <cfRule type="cellIs" dxfId="756" priority="434" operator="equal">
      <formula>#REF!</formula>
    </cfRule>
    <cfRule type="cellIs" dxfId="755" priority="435" operator="equal">
      <formula>#REF!</formula>
    </cfRule>
    <cfRule type="cellIs" dxfId="754" priority="436" operator="equal">
      <formula>#REF!</formula>
    </cfRule>
    <cfRule type="cellIs" dxfId="753" priority="437" operator="equal">
      <formula>#REF!</formula>
    </cfRule>
    <cfRule type="cellIs" dxfId="752" priority="438" operator="equal">
      <formula>#REF!</formula>
    </cfRule>
    <cfRule type="cellIs" dxfId="751" priority="439" operator="equal">
      <formula>#REF!</formula>
    </cfRule>
    <cfRule type="cellIs" dxfId="750" priority="440" operator="equal">
      <formula>#REF!</formula>
    </cfRule>
    <cfRule type="cellIs" dxfId="749" priority="441" operator="equal">
      <formula>#REF!</formula>
    </cfRule>
    <cfRule type="cellIs" dxfId="748" priority="442" operator="equal">
      <formula>#REF!</formula>
    </cfRule>
    <cfRule type="cellIs" dxfId="747" priority="443" operator="equal">
      <formula>#REF!</formula>
    </cfRule>
    <cfRule type="cellIs" dxfId="746" priority="444" operator="equal">
      <formula>#REF!</formula>
    </cfRule>
    <cfRule type="cellIs" dxfId="745" priority="445" operator="equal">
      <formula>#REF!</formula>
    </cfRule>
    <cfRule type="cellIs" dxfId="744" priority="446" operator="equal">
      <formula>#REF!</formula>
    </cfRule>
  </conditionalFormatting>
  <conditionalFormatting sqref="S24:W26">
    <cfRule type="cellIs" dxfId="743" priority="166" operator="equal">
      <formula>"EXTREMO (RC/F)"</formula>
    </cfRule>
    <cfRule type="cellIs" dxfId="742" priority="167" operator="equal">
      <formula>"ALTO (RC/F)"</formula>
    </cfRule>
    <cfRule type="cellIs" dxfId="741" priority="168" operator="equal">
      <formula>"MODERADO (RC/F)"</formula>
    </cfRule>
    <cfRule type="cellIs" dxfId="740" priority="169" operator="equal">
      <formula>"EXTREMO"</formula>
    </cfRule>
    <cfRule type="cellIs" dxfId="739" priority="170" operator="equal">
      <formula>"FUERTE"</formula>
    </cfRule>
    <cfRule type="cellIs" dxfId="738" priority="171" operator="equal">
      <formula>"MODERADO"</formula>
    </cfRule>
    <cfRule type="cellIs" dxfId="737" priority="172" operator="equal">
      <formula>"DEBIL"</formula>
    </cfRule>
    <cfRule type="cellIs" dxfId="736" priority="173" operator="equal">
      <formula>#REF!</formula>
    </cfRule>
  </conditionalFormatting>
  <conditionalFormatting sqref="T25:T26">
    <cfRule type="cellIs" dxfId="735" priority="308" operator="equal">
      <formula>#REF!</formula>
    </cfRule>
    <cfRule type="cellIs" dxfId="734" priority="309" operator="equal">
      <formula>#REF!</formula>
    </cfRule>
    <cfRule type="cellIs" dxfId="733" priority="310" operator="equal">
      <formula>#REF!</formula>
    </cfRule>
    <cfRule type="cellIs" dxfId="732" priority="311" operator="equal">
      <formula>#REF!</formula>
    </cfRule>
    <cfRule type="cellIs" dxfId="731" priority="312" operator="equal">
      <formula>#REF!</formula>
    </cfRule>
    <cfRule type="cellIs" dxfId="730" priority="313" operator="equal">
      <formula>#REF!</formula>
    </cfRule>
    <cfRule type="cellIs" dxfId="729" priority="314" operator="equal">
      <formula>#REF!</formula>
    </cfRule>
    <cfRule type="cellIs" dxfId="728" priority="315" operator="equal">
      <formula>#REF!</formula>
    </cfRule>
    <cfRule type="cellIs" dxfId="727" priority="316" operator="equal">
      <formula>#REF!</formula>
    </cfRule>
    <cfRule type="cellIs" dxfId="726" priority="317" operator="equal">
      <formula>#REF!</formula>
    </cfRule>
    <cfRule type="cellIs" dxfId="725" priority="318" operator="equal">
      <formula>#REF!</formula>
    </cfRule>
    <cfRule type="cellIs" dxfId="724" priority="319" operator="equal">
      <formula>#REF!</formula>
    </cfRule>
    <cfRule type="cellIs" dxfId="723" priority="320" operator="equal">
      <formula>#REF!</formula>
    </cfRule>
    <cfRule type="cellIs" dxfId="722" priority="321" operator="equal">
      <formula>#REF!</formula>
    </cfRule>
    <cfRule type="cellIs" dxfId="721" priority="322" operator="equal">
      <formula>#REF!</formula>
    </cfRule>
    <cfRule type="cellIs" dxfId="720" priority="323" operator="equal">
      <formula>#REF!</formula>
    </cfRule>
    <cfRule type="cellIs" dxfId="719" priority="324" operator="equal">
      <formula>#REF!</formula>
    </cfRule>
    <cfRule type="cellIs" dxfId="718" priority="325" operator="equal">
      <formula>#REF!</formula>
    </cfRule>
    <cfRule type="cellIs" dxfId="717" priority="326" operator="equal">
      <formula>#REF!</formula>
    </cfRule>
    <cfRule type="cellIs" dxfId="716" priority="327" operator="equal">
      <formula>#REF!</formula>
    </cfRule>
    <cfRule type="cellIs" dxfId="715" priority="328" operator="equal">
      <formula>#REF!</formula>
    </cfRule>
    <cfRule type="cellIs" dxfId="714" priority="329" operator="equal">
      <formula>#REF!</formula>
    </cfRule>
    <cfRule type="cellIs" dxfId="713" priority="330" operator="equal">
      <formula>#REF!</formula>
    </cfRule>
  </conditionalFormatting>
  <conditionalFormatting sqref="T24:U26">
    <cfRule type="cellIs" dxfId="712" priority="214" operator="equal">
      <formula>#REF!</formula>
    </cfRule>
  </conditionalFormatting>
  <conditionalFormatting sqref="T27:W27 R27:R30 T28:U28 W28 T29:W30">
    <cfRule type="cellIs" dxfId="711" priority="76" operator="equal">
      <formula>#REF!</formula>
    </cfRule>
    <cfRule type="cellIs" dxfId="710" priority="77" operator="equal">
      <formula>#REF!</formula>
    </cfRule>
    <cfRule type="cellIs" dxfId="709" priority="78" operator="equal">
      <formula>#REF!</formula>
    </cfRule>
    <cfRule type="cellIs" dxfId="708" priority="79" operator="equal">
      <formula>#REF!</formula>
    </cfRule>
  </conditionalFormatting>
  <conditionalFormatting sqref="T27:W27 T28:U28 W28 T29:W30">
    <cfRule type="cellIs" dxfId="707" priority="1352" operator="equal">
      <formula>#REF!</formula>
    </cfRule>
    <cfRule type="cellIs" dxfId="706" priority="1353" operator="equal">
      <formula>#REF!</formula>
    </cfRule>
    <cfRule type="cellIs" dxfId="705" priority="1354" operator="equal">
      <formula>#REF!</formula>
    </cfRule>
    <cfRule type="cellIs" dxfId="704" priority="1355" operator="equal">
      <formula>#REF!</formula>
    </cfRule>
    <cfRule type="cellIs" dxfId="703" priority="1356" operator="equal">
      <formula>#REF!</formula>
    </cfRule>
    <cfRule type="cellIs" dxfId="702" priority="1357" operator="equal">
      <formula>#REF!</formula>
    </cfRule>
    <cfRule type="cellIs" dxfId="701" priority="1358" operator="equal">
      <formula>#REF!</formula>
    </cfRule>
    <cfRule type="cellIs" dxfId="700" priority="1359" operator="equal">
      <formula>#REF!</formula>
    </cfRule>
    <cfRule type="cellIs" dxfId="699" priority="1360" operator="equal">
      <formula>#REF!</formula>
    </cfRule>
    <cfRule type="cellIs" dxfId="698" priority="1361" operator="equal">
      <formula>#REF!</formula>
    </cfRule>
    <cfRule type="cellIs" dxfId="697" priority="1362" operator="equal">
      <formula>#REF!</formula>
    </cfRule>
    <cfRule type="cellIs" dxfId="696" priority="1363" operator="equal">
      <formula>#REF!</formula>
    </cfRule>
    <cfRule type="cellIs" dxfId="695" priority="1364" operator="equal">
      <formula>#REF!</formula>
    </cfRule>
    <cfRule type="cellIs" dxfId="694" priority="1365" operator="equal">
      <formula>#REF!</formula>
    </cfRule>
    <cfRule type="cellIs" dxfId="693" priority="1366" operator="equal">
      <formula>#REF!</formula>
    </cfRule>
    <cfRule type="cellIs" dxfId="692" priority="1367" operator="equal">
      <formula>#REF!</formula>
    </cfRule>
    <cfRule type="cellIs" dxfId="691" priority="1368" operator="equal">
      <formula>#REF!</formula>
    </cfRule>
    <cfRule type="cellIs" dxfId="690" priority="1369" operator="equal">
      <formula>#REF!</formula>
    </cfRule>
    <cfRule type="cellIs" dxfId="689" priority="1370" operator="equal">
      <formula>#REF!</formula>
    </cfRule>
  </conditionalFormatting>
  <conditionalFormatting sqref="U25:U26">
    <cfRule type="cellIs" dxfId="688" priority="207" operator="equal">
      <formula>#REF!</formula>
    </cfRule>
    <cfRule type="cellIs" dxfId="687" priority="208" operator="equal">
      <formula>#REF!</formula>
    </cfRule>
    <cfRule type="cellIs" dxfId="686" priority="209" operator="equal">
      <formula>#REF!</formula>
    </cfRule>
    <cfRule type="cellIs" dxfId="685" priority="210" operator="equal">
      <formula>#REF!</formula>
    </cfRule>
    <cfRule type="cellIs" dxfId="684" priority="211" operator="equal">
      <formula>#REF!</formula>
    </cfRule>
    <cfRule type="cellIs" dxfId="683" priority="212" operator="equal">
      <formula>#REF!</formula>
    </cfRule>
    <cfRule type="cellIs" dxfId="682" priority="213" operator="equal">
      <formula>#REF!</formula>
    </cfRule>
    <cfRule type="cellIs" dxfId="681" priority="215" operator="equal">
      <formula>#REF!</formula>
    </cfRule>
    <cfRule type="cellIs" dxfId="680" priority="216" operator="equal">
      <formula>#REF!</formula>
    </cfRule>
    <cfRule type="cellIs" dxfId="679" priority="217" operator="equal">
      <formula>#REF!</formula>
    </cfRule>
    <cfRule type="cellIs" dxfId="678" priority="218" operator="equal">
      <formula>#REF!</formula>
    </cfRule>
    <cfRule type="cellIs" dxfId="677" priority="219" operator="equal">
      <formula>#REF!</formula>
    </cfRule>
    <cfRule type="cellIs" dxfId="676" priority="220" operator="equal">
      <formula>#REF!</formula>
    </cfRule>
    <cfRule type="cellIs" dxfId="675" priority="221" operator="equal">
      <formula>#REF!</formula>
    </cfRule>
    <cfRule type="cellIs" dxfId="674" priority="222" operator="equal">
      <formula>#REF!</formula>
    </cfRule>
    <cfRule type="cellIs" dxfId="673" priority="224" operator="equal">
      <formula>#REF!</formula>
    </cfRule>
    <cfRule type="cellIs" dxfId="672" priority="225" operator="equal">
      <formula>#REF!</formula>
    </cfRule>
    <cfRule type="cellIs" dxfId="671" priority="226" operator="equal">
      <formula>#REF!</formula>
    </cfRule>
    <cfRule type="cellIs" dxfId="670" priority="227" operator="equal">
      <formula>#REF!</formula>
    </cfRule>
    <cfRule type="cellIs" dxfId="669" priority="228" operator="equal">
      <formula>#REF!</formula>
    </cfRule>
    <cfRule type="cellIs" dxfId="668" priority="229" operator="equal">
      <formula>#REF!</formula>
    </cfRule>
    <cfRule type="cellIs" dxfId="667" priority="230" operator="equal">
      <formula>#REF!</formula>
    </cfRule>
    <cfRule type="cellIs" dxfId="666" priority="231" operator="equal">
      <formula>#REF!</formula>
    </cfRule>
  </conditionalFormatting>
  <conditionalFormatting sqref="V24:W26">
    <cfRule type="cellIs" dxfId="665" priority="174" operator="equal">
      <formula>#REF!</formula>
    </cfRule>
    <cfRule type="cellIs" dxfId="664" priority="175" operator="equal">
      <formula>#REF!</formula>
    </cfRule>
    <cfRule type="cellIs" dxfId="663" priority="176" operator="equal">
      <formula>#REF!</formula>
    </cfRule>
    <cfRule type="cellIs" dxfId="662" priority="177" operator="equal">
      <formula>#REF!</formula>
    </cfRule>
    <cfRule type="cellIs" dxfId="661" priority="178" operator="equal">
      <formula>#REF!</formula>
    </cfRule>
    <cfRule type="cellIs" dxfId="660" priority="179" operator="equal">
      <formula>#REF!</formula>
    </cfRule>
    <cfRule type="cellIs" dxfId="659" priority="180" operator="equal">
      <formula>#REF!</formula>
    </cfRule>
    <cfRule type="cellIs" dxfId="658" priority="181" operator="equal">
      <formula>#REF!</formula>
    </cfRule>
    <cfRule type="cellIs" dxfId="657" priority="182" operator="equal">
      <formula>#REF!</formula>
    </cfRule>
    <cfRule type="cellIs" dxfId="656" priority="183" operator="equal">
      <formula>#REF!</formula>
    </cfRule>
    <cfRule type="cellIs" dxfId="655" priority="184" operator="equal">
      <formula>#REF!</formula>
    </cfRule>
    <cfRule type="cellIs" dxfId="654" priority="185" operator="equal">
      <formula>#REF!</formula>
    </cfRule>
    <cfRule type="cellIs" dxfId="653" priority="186" operator="equal">
      <formula>#REF!</formula>
    </cfRule>
    <cfRule type="cellIs" dxfId="652" priority="187" operator="equal">
      <formula>#REF!</formula>
    </cfRule>
    <cfRule type="cellIs" dxfId="651" priority="188" operator="equal">
      <formula>#REF!</formula>
    </cfRule>
    <cfRule type="cellIs" dxfId="650" priority="189" operator="equal">
      <formula>#REF!</formula>
    </cfRule>
    <cfRule type="cellIs" dxfId="649" priority="190" operator="equal">
      <formula>#REF!</formula>
    </cfRule>
    <cfRule type="cellIs" dxfId="648" priority="191" operator="equal">
      <formula>#REF!</formula>
    </cfRule>
    <cfRule type="cellIs" dxfId="647" priority="192" operator="equal">
      <formula>#REF!</formula>
    </cfRule>
    <cfRule type="cellIs" dxfId="646" priority="193" operator="equal">
      <formula>#REF!</formula>
    </cfRule>
    <cfRule type="cellIs" dxfId="645" priority="194" operator="equal">
      <formula>#REF!</formula>
    </cfRule>
    <cfRule type="cellIs" dxfId="644" priority="195" operator="equal">
      <formula>#REF!</formula>
    </cfRule>
    <cfRule type="cellIs" dxfId="643" priority="196" operator="equal">
      <formula>#REF!</formula>
    </cfRule>
    <cfRule type="cellIs" dxfId="642" priority="197" operator="equal">
      <formula>#REF!</formula>
    </cfRule>
    <cfRule type="cellIs" dxfId="641" priority="198" operator="equal">
      <formula>#REF!</formula>
    </cfRule>
  </conditionalFormatting>
  <conditionalFormatting sqref="Y31 AA31 AC31 AE31 AG31 AI31 AK31 AM31:AN31 AQ31 AS31:AV31 Q31:W32 AN32:AQ32 Q45:X46 AN45:AT46 AU46:AV46 AN47:AS48">
    <cfRule type="cellIs" dxfId="640" priority="1411" operator="equal">
      <formula>#REF!</formula>
    </cfRule>
    <cfRule type="cellIs" dxfId="639" priority="1412" operator="equal">
      <formula>#REF!</formula>
    </cfRule>
    <cfRule type="cellIs" dxfId="638" priority="1413" operator="equal">
      <formula>#REF!</formula>
    </cfRule>
    <cfRule type="cellIs" dxfId="637" priority="1414" operator="equal">
      <formula>#REF!</formula>
    </cfRule>
    <cfRule type="cellIs" dxfId="636" priority="1415" operator="equal">
      <formula>#REF!</formula>
    </cfRule>
    <cfRule type="cellIs" dxfId="635" priority="1416" operator="equal">
      <formula>#REF!</formula>
    </cfRule>
    <cfRule type="cellIs" dxfId="634" priority="1417" operator="equal">
      <formula>#REF!</formula>
    </cfRule>
    <cfRule type="cellIs" dxfId="633" priority="1418" operator="equal">
      <formula>#REF!</formula>
    </cfRule>
    <cfRule type="cellIs" dxfId="632" priority="1420" operator="equal">
      <formula>#REF!</formula>
    </cfRule>
    <cfRule type="cellIs" dxfId="631" priority="1421" operator="equal">
      <formula>#REF!</formula>
    </cfRule>
    <cfRule type="cellIs" dxfId="630" priority="1422" operator="equal">
      <formula>#REF!</formula>
    </cfRule>
    <cfRule type="cellIs" dxfId="629" priority="1423" operator="equal">
      <formula>#REF!</formula>
    </cfRule>
    <cfRule type="cellIs" dxfId="628" priority="1424" operator="equal">
      <formula>#REF!</formula>
    </cfRule>
    <cfRule type="cellIs" dxfId="627" priority="1425" operator="equal">
      <formula>#REF!</formula>
    </cfRule>
    <cfRule type="cellIs" dxfId="626" priority="1426" operator="equal">
      <formula>#REF!</formula>
    </cfRule>
    <cfRule type="cellIs" dxfId="625" priority="1427" operator="equal">
      <formula>#REF!</formula>
    </cfRule>
  </conditionalFormatting>
  <conditionalFormatting sqref="Y31 AA31 AC31 AE31 AG31 AI31 AK31 AM31:AN31 AQ31 AS31:AV31 AN32:AQ32 Q45:X46 AN45:AT46 AU46:AV46 AN47:AS48 Q31:W32">
    <cfRule type="cellIs" dxfId="624" priority="1409" operator="equal">
      <formula>#REF!</formula>
    </cfRule>
  </conditionalFormatting>
  <conditionalFormatting sqref="Y31 AA31 AC31 AE31 AG31 AI31 AK31 AM31:AN31 AQ31 AS31:AV31 AN32:AQ32 AN45:AT46 AU46:AV46 AN47:AS48 Q45:X46">
    <cfRule type="cellIs" dxfId="623" priority="1408" operator="equal">
      <formula>#REF!</formula>
    </cfRule>
  </conditionalFormatting>
  <conditionalFormatting sqref="Y31 AA31 AC31 AE31 AG31 AI31 AK31 AM31:AN31 AQ31 AS31:AV31 AN32:AQ32 AN45:AT46 AU46:AV46 AN47:AS48">
    <cfRule type="cellIs" dxfId="622" priority="1406" operator="equal">
      <formula>#REF!</formula>
    </cfRule>
    <cfRule type="cellIs" dxfId="621" priority="1407" operator="equal">
      <formula>#REF!</formula>
    </cfRule>
  </conditionalFormatting>
  <conditionalFormatting sqref="Y31:Y32 AA31:AA32 AC31:AC32 AE31:AE32 AG31:AG32 AI31:AI32 AK31:AK32 AO31:AP32 AM32 AO45:AP48 Y45:Y56 AA45:AA56 AC45:AC56 AE45:AE56 AG45:AG56 AI45:AI56 AK45:AK56 AM45:AM56 S47:S48 Q49:X56 AN49:AV56 Q31:W32">
    <cfRule type="cellIs" dxfId="620" priority="1231" operator="equal">
      <formula>#REF!</formula>
    </cfRule>
  </conditionalFormatting>
  <conditionalFormatting sqref="Y31:Y32 AA31:AA32 AC31:AC32 AE31:AE32 AG31:AG32 AI31:AI32 AK31:AK32 AO31:AP32 AM32 AO45:AP48 Y45:Y56 AA45:AA56 AC45:AC56 AE45:AE56 AG45:AG56 AI45:AI56 AK45:AK56 AM45:AM56 S47:S48 Q49:X56 AN49:AV56">
    <cfRule type="cellIs" dxfId="619" priority="1240" operator="equal">
      <formula>#REF!</formula>
    </cfRule>
  </conditionalFormatting>
  <conditionalFormatting sqref="Y57 AA57 AC57 AE57 AG57 AI57 AK57 AM57:AN57 AQ57:AV57 Q57:X58 AN58:AT58 Q71:X72 AN71:AT72 AU72:AV72 AN73:AS74">
    <cfRule type="cellIs" dxfId="618" priority="7873" operator="equal">
      <formula>#REF!</formula>
    </cfRule>
    <cfRule type="cellIs" dxfId="617" priority="7874" operator="equal">
      <formula>#REF!</formula>
    </cfRule>
    <cfRule type="cellIs" dxfId="616" priority="7877" operator="equal">
      <formula>#REF!</formula>
    </cfRule>
    <cfRule type="cellIs" dxfId="615" priority="7878" operator="equal">
      <formula>#REF!</formula>
    </cfRule>
    <cfRule type="cellIs" dxfId="614" priority="7879" operator="equal">
      <formula>#REF!</formula>
    </cfRule>
    <cfRule type="cellIs" dxfId="613" priority="7881" operator="equal">
      <formula>#REF!</formula>
    </cfRule>
    <cfRule type="cellIs" dxfId="612" priority="7882" operator="equal">
      <formula>#REF!</formula>
    </cfRule>
    <cfRule type="cellIs" dxfId="611" priority="7883" operator="equal">
      <formula>#REF!</formula>
    </cfRule>
    <cfRule type="cellIs" dxfId="610" priority="7884" operator="equal">
      <formula>#REF!</formula>
    </cfRule>
    <cfRule type="cellIs" dxfId="609" priority="7885" operator="equal">
      <formula>#REF!</formula>
    </cfRule>
    <cfRule type="cellIs" dxfId="608" priority="7886" operator="equal">
      <formula>#REF!</formula>
    </cfRule>
    <cfRule type="cellIs" dxfId="607" priority="7887" operator="equal">
      <formula>#REF!</formula>
    </cfRule>
    <cfRule type="cellIs" dxfId="606" priority="7888" operator="equal">
      <formula>#REF!</formula>
    </cfRule>
    <cfRule type="cellIs" dxfId="605" priority="7890" operator="equal">
      <formula>#REF!</formula>
    </cfRule>
    <cfRule type="cellIs" dxfId="604" priority="7891" operator="equal">
      <formula>#REF!</formula>
    </cfRule>
    <cfRule type="cellIs" dxfId="603" priority="7892" operator="equal">
      <formula>#REF!</formula>
    </cfRule>
    <cfRule type="cellIs" dxfId="602" priority="7893" operator="equal">
      <formula>#REF!</formula>
    </cfRule>
    <cfRule type="cellIs" dxfId="601" priority="7895" operator="equal">
      <formula>#REF!</formula>
    </cfRule>
  </conditionalFormatting>
  <conditionalFormatting sqref="Y57 AA57 AC57 AE57 AG57 AI57 AK57 AM57:AN57 AQ57:AV57 AN58:AT58 Q71:X72 AN71:AT72 AU72:AV72 AN73:AS74 Q57:X58">
    <cfRule type="cellIs" dxfId="600" priority="7872" operator="equal">
      <formula>#REF!</formula>
    </cfRule>
  </conditionalFormatting>
  <conditionalFormatting sqref="Y57 AA57 AC57 AE57 AG57 AI57 AK57 AM57:AN57 AQ57:AV57 AN58:AT58 AN71:AT72 AU72:AV72 AN73:AS74 Q71:X72">
    <cfRule type="cellIs" dxfId="599" priority="7869" operator="equal">
      <formula>#REF!</formula>
    </cfRule>
  </conditionalFormatting>
  <conditionalFormatting sqref="Y57 AA57 AC57 AE57 AG57 AI57 AK57 AM57:AN57 AQ57:AV57 AN58:AT58 AN71:AT72 AU72:AV72 AN73:AS74">
    <cfRule type="cellIs" dxfId="598" priority="7866" operator="equal">
      <formula>#REF!</formula>
    </cfRule>
    <cfRule type="cellIs" dxfId="597" priority="7867" operator="equal">
      <formula>#REF!</formula>
    </cfRule>
  </conditionalFormatting>
  <conditionalFormatting sqref="Y11:AN11 AK12 AN12:AR12 AP13 Q11:Q12 S11:W12 Q12:V12 W13 Q14:Q17 P11 AL12:AL79 T27:W27 T28:U28 W28 T29:W30 AQ11:AV11">
    <cfRule type="cellIs" dxfId="596" priority="957" operator="equal">
      <formula>"EXTREMO (RC/F)"</formula>
    </cfRule>
    <cfRule type="cellIs" dxfId="595" priority="958" operator="equal">
      <formula>"ALTO (RC/F)"</formula>
    </cfRule>
    <cfRule type="cellIs" dxfId="594" priority="959" operator="equal">
      <formula>"MODERADO (RC/F)"</formula>
    </cfRule>
    <cfRule type="cellIs" dxfId="593" priority="960" operator="equal">
      <formula>"EXTREMO"</formula>
    </cfRule>
    <cfRule type="cellIs" dxfId="592" priority="961" operator="equal">
      <formula>"FUERTE"</formula>
    </cfRule>
    <cfRule type="cellIs" dxfId="591" priority="962" operator="equal">
      <formula>"MODERADO"</formula>
    </cfRule>
    <cfRule type="cellIs" dxfId="590" priority="963" operator="equal">
      <formula>"DEBIL"</formula>
    </cfRule>
  </conditionalFormatting>
  <conditionalFormatting sqref="Y11:AN11 AQ11:AV11 AK12 AN12:AR12 Z12:Z79 AB12:AB79 AD12:AD79 AF12:AF79 AH12:AH79 AJ12:AJ79 AL12:AL79 AN13 AP13">
    <cfRule type="cellIs" dxfId="589" priority="983" operator="equal">
      <formula>#REF!</formula>
    </cfRule>
    <cfRule type="cellIs" dxfId="588" priority="984" operator="equal">
      <formula>#REF!</formula>
    </cfRule>
  </conditionalFormatting>
  <conditionalFormatting sqref="Y11:AN11 AQ11:AV11 AK12 AN12:AR12 AL12:AL79 AP13 T27:W27 T28:U28 W28 T29:W30">
    <cfRule type="cellIs" dxfId="587" priority="977" operator="equal">
      <formula>#REF!</formula>
    </cfRule>
  </conditionalFormatting>
  <conditionalFormatting sqref="Y11:AN11 AQ11:AV11 AK12 AN12:AR12 AN13 AP13 P11:Q11 S11:W12 Q12">
    <cfRule type="cellIs" dxfId="586" priority="985" operator="equal">
      <formula>#REF!</formula>
    </cfRule>
  </conditionalFormatting>
  <conditionalFormatting sqref="Y11:AN11 AQ11:AV11 AK12 AN12:AR12 AN13 AP13 AL12:AL79 Z12:Z79 AB12:AB79 AD12:AD79 AF12:AF79 AH12:AH79 AJ12:AJ79">
    <cfRule type="cellIs" dxfId="585" priority="982" operator="equal">
      <formula>#REF!</formula>
    </cfRule>
  </conditionalFormatting>
  <conditionalFormatting sqref="Y11:AN11 AQ11:AV11 AK12 AN12:AR12 AP13 AN13">
    <cfRule type="cellIs" dxfId="584" priority="981" operator="equal">
      <formula>#REF!</formula>
    </cfRule>
  </conditionalFormatting>
  <conditionalFormatting sqref="Y11:AN11 AQ11:AV11 AK12 AN12:AR12 AP13">
    <cfRule type="cellIs" dxfId="583" priority="979" operator="equal">
      <formula>#REF!</formula>
    </cfRule>
    <cfRule type="cellIs" dxfId="582" priority="980" operator="equal">
      <formula>#REF!</formula>
    </cfRule>
  </conditionalFormatting>
  <conditionalFormatting sqref="AA25:AA31 AC25:AC31 AE25:AE31 AG25:AG31 AI25:AI31 AK25:AK31 Y27:Y31 AM31:AN31 AQ31 AS31:AV31 Q31:W32 AN32:AQ32 Q45:X46 AN45:AT46 AU46:AV46 AN47:AS48">
    <cfRule type="cellIs" dxfId="581" priority="1410" operator="equal">
      <formula>#REF!</formula>
    </cfRule>
    <cfRule type="cellIs" dxfId="580" priority="1419" operator="equal">
      <formula>#REF!</formula>
    </cfRule>
  </conditionalFormatting>
  <conditionalFormatting sqref="AK11:AK12 AO11:AP12 Y12 AA12 AC12 AE12 AG12 AI12 AM12:AM13 AP13">
    <cfRule type="cellIs" dxfId="579" priority="808" operator="equal">
      <formula>#REF!</formula>
    </cfRule>
    <cfRule type="cellIs" dxfId="578" priority="809" operator="equal">
      <formula>#REF!</formula>
    </cfRule>
    <cfRule type="cellIs" dxfId="577" priority="810" operator="equal">
      <formula>#REF!</formula>
    </cfRule>
    <cfRule type="cellIs" dxfId="576" priority="811" operator="equal">
      <formula>#REF!</formula>
    </cfRule>
    <cfRule type="cellIs" dxfId="575" priority="812" operator="equal">
      <formula>#REF!</formula>
    </cfRule>
    <cfRule type="cellIs" dxfId="574" priority="813" operator="equal">
      <formula>#REF!</formula>
    </cfRule>
    <cfRule type="cellIs" dxfId="573" priority="814" operator="equal">
      <formula>#REF!</formula>
    </cfRule>
    <cfRule type="cellIs" dxfId="572" priority="815" operator="equal">
      <formula>#REF!</formula>
    </cfRule>
    <cfRule type="cellIs" dxfId="571" priority="816" operator="equal">
      <formula>#REF!</formula>
    </cfRule>
    <cfRule type="cellIs" dxfId="570" priority="817" operator="equal">
      <formula>#REF!</formula>
    </cfRule>
    <cfRule type="cellIs" dxfId="569" priority="818" operator="equal">
      <formula>#REF!</formula>
    </cfRule>
    <cfRule type="cellIs" dxfId="568" priority="819" operator="equal">
      <formula>#REF!</formula>
    </cfRule>
    <cfRule type="cellIs" dxfId="567" priority="820" operator="equal">
      <formula>#REF!</formula>
    </cfRule>
    <cfRule type="cellIs" dxfId="566" priority="821" operator="equal">
      <formula>#REF!</formula>
    </cfRule>
    <cfRule type="cellIs" dxfId="565" priority="822" operator="equal">
      <formula>#REF!</formula>
    </cfRule>
    <cfRule type="cellIs" dxfId="564" priority="823" operator="equal">
      <formula>#REF!</formula>
    </cfRule>
    <cfRule type="cellIs" dxfId="563" priority="824" operator="equal">
      <formula>#REF!</formula>
    </cfRule>
  </conditionalFormatting>
  <conditionalFormatting sqref="AK11:AK15 AO11:AP17 Y12:AJ15 AM12:AM24 Q14:Q30 Y16:AK79 AN18:AV18 AN19:AQ24 AR19:AR26 AS21:AV21 AS24:AV24">
    <cfRule type="cellIs" dxfId="562" priority="587" operator="equal">
      <formula>#REF!</formula>
    </cfRule>
  </conditionalFormatting>
  <conditionalFormatting sqref="AK11:AK15 AO11:AP17 Y12:AJ15 AM12:AM24 Y16:AK79 AN18:AV18 Q18:Q30 AN19:AQ24 AR19:AR26 AS21:AV21 AS24:AV24">
    <cfRule type="cellIs" dxfId="561" priority="580" operator="equal">
      <formula>"EXTREMO (RC/F)"</formula>
    </cfRule>
    <cfRule type="cellIs" dxfId="560" priority="581" operator="equal">
      <formula>"ALTO (RC/F)"</formula>
    </cfRule>
    <cfRule type="cellIs" dxfId="559" priority="582" operator="equal">
      <formula>"MODERADO (RC/F)"</formula>
    </cfRule>
    <cfRule type="cellIs" dxfId="558" priority="583" operator="equal">
      <formula>"EXTREMO"</formula>
    </cfRule>
    <cfRule type="cellIs" dxfId="557" priority="584" operator="equal">
      <formula>"FUERTE"</formula>
    </cfRule>
    <cfRule type="cellIs" dxfId="556" priority="585" operator="equal">
      <formula>"MODERADO"</formula>
    </cfRule>
    <cfRule type="cellIs" dxfId="555" priority="586" operator="equal">
      <formula>"DEBIL"</formula>
    </cfRule>
  </conditionalFormatting>
  <conditionalFormatting sqref="AK11:AK26 Q12:V12 AE12:AE24 Y12:Y26 AA12:AA26 AC12:AC26 AG12:AG26 AI12:AI26 W13 AO13:AT13 AM13:AM24 AN14:AV14 Q14:Q17 AN15:AR17 AN18:AV18 AN19:AQ24 AR19:AR26 AS21:AV21 AS24:AV24">
    <cfRule type="cellIs" dxfId="554" priority="772" operator="equal">
      <formula>#REF!</formula>
    </cfRule>
    <cfRule type="cellIs" dxfId="553" priority="781" operator="equal">
      <formula>#REF!</formula>
    </cfRule>
  </conditionalFormatting>
  <conditionalFormatting sqref="AM12:AM13 AP13 AO11:AP12">
    <cfRule type="cellIs" dxfId="552" priority="805" operator="equal">
      <formula>#REF!</formula>
    </cfRule>
  </conditionalFormatting>
  <conditionalFormatting sqref="AM31:AN31 AQ31 AS31:AV31 AN32:AQ32 AN45:AT46 AU46:AV46 AN47:AS48 Y31 AA31 AC31 AE31 AG31 AI31 AK31">
    <cfRule type="cellIs" dxfId="551" priority="1405" operator="equal">
      <formula>#REF!</formula>
    </cfRule>
  </conditionalFormatting>
  <conditionalFormatting sqref="AM31:AN31 AQ31 AS31:AV31 AN32:AQ32 AN45:AT46 AU46:AV46 AN47:AS48">
    <cfRule type="cellIs" dxfId="550" priority="1401" operator="equal">
      <formula>#REF!</formula>
    </cfRule>
    <cfRule type="cellIs" dxfId="549" priority="1403" operator="equal">
      <formula>#REF!</formula>
    </cfRule>
    <cfRule type="cellIs" dxfId="548" priority="1404" operator="equal">
      <formula>#REF!</formula>
    </cfRule>
  </conditionalFormatting>
  <conditionalFormatting sqref="AM57:AN57 AQ57:AV57 AN58:AT58 AN71:AT72 AU72:AV72 AN73:AS74 Y57 AA57 AC57 AE57 AG57 AI57 AK57">
    <cfRule type="cellIs" dxfId="547" priority="7865" operator="equal">
      <formula>#REF!</formula>
    </cfRule>
  </conditionalFormatting>
  <conditionalFormatting sqref="AM57:AN57 AQ57:AV57 AN58:AT58 AN71:AT72 AU72:AV72 AN73:AS74">
    <cfRule type="cellIs" dxfId="546" priority="7858" operator="equal">
      <formula>#REF!</formula>
    </cfRule>
    <cfRule type="cellIs" dxfId="545" priority="7860" operator="equal">
      <formula>#REF!</formula>
    </cfRule>
    <cfRule type="cellIs" dxfId="544" priority="7863" operator="equal">
      <formula>#REF!</formula>
    </cfRule>
  </conditionalFormatting>
  <conditionalFormatting sqref="AM25:AQ26 AA25:AA30 AC25:AC30 AE25:AE30 AG25:AG30 AI25:AI30 AK25:AK30 AM27:AV27 Q27:Q30 S27:S30 Y27:Y30 AM28:AR30 Q57:Y58 AA57:AA58 AC57:AC58 AE57:AE58 AG57:AG58 AI57:AI58 AK57:AK58 AO57:AP58 AM58 Y71:Y79 AA71:AA79 AC71:AC79 AE71:AE79 AG71:AG79 AI71:AI79 AK71:AK79 AM71:AM79 AO71:AP79 S73:S74 Q75:X79 AN75:AV79 Z12:Z79 AB12:AB79 AD12:AD79 AF12:AF79 AH12:AH79 AJ12:AJ79 AL12:AL79">
    <cfRule type="cellIs" dxfId="543" priority="1656" operator="equal">
      <formula>#REF!</formula>
    </cfRule>
  </conditionalFormatting>
  <conditionalFormatting sqref="AM25:AQ26 AA25:AA30 AC25:AC30 AE25:AE30 AG25:AG30 AI25:AI30 AK25:AK30 AM27:AV27 Q27:Q30 S27:S30 Y27:Y30 AM28:AR30 Y57:Y58 AA57:AA58 AC57:AC58 AE57:AE58 AG57:AG58 AI57:AI58 AK57:AK58 AO57:AP58 AM58 Y71:Y79 AA71:AA79 AC71:AC79 AE71:AE79 AG71:AG79 AI71:AI79 AK71:AK79 AM71:AM79 AO71:AP79 S73:S74 Q75:X79 AN75:AV79">
    <cfRule type="cellIs" dxfId="542" priority="1665" operator="equal">
      <formula>#REF!</formula>
    </cfRule>
  </conditionalFormatting>
  <conditionalFormatting sqref="AM25:AQ26 AA25:AA30 AC25:AC30 AE25:AE30 AG25:AG30 AI25:AI30 AK25:AK30 AM27:AV27 Q27:Q30 S27:S30 Y27:Y30 AM28:AR30 AO57:AP58 Y58 AA58 AC58 AE58 AG58 AI58 AK58 AM58 Y71:Y79 AA71:AA79 AC71:AC79 AE71:AE79 AG71:AG79 AI71:AI79 AK71:AK79 AM71:AM79 AO71:AP79 S73:S74 Q75:X79 AN75:AV79">
    <cfRule type="cellIs" dxfId="541" priority="1655" operator="equal">
      <formula>#REF!</formula>
    </cfRule>
    <cfRule type="cellIs" dxfId="540" priority="1657" operator="equal">
      <formula>#REF!</formula>
    </cfRule>
    <cfRule type="cellIs" dxfId="539" priority="1658" operator="equal">
      <formula>#REF!</formula>
    </cfRule>
    <cfRule type="cellIs" dxfId="538" priority="1659" operator="equal">
      <formula>#REF!</formula>
    </cfRule>
    <cfRule type="cellIs" dxfId="537" priority="1660" operator="equal">
      <formula>#REF!</formula>
    </cfRule>
    <cfRule type="cellIs" dxfId="536" priority="1661" operator="equal">
      <formula>#REF!</formula>
    </cfRule>
    <cfRule type="cellIs" dxfId="535" priority="1662" operator="equal">
      <formula>#REF!</formula>
    </cfRule>
    <cfRule type="cellIs" dxfId="534" priority="1663" operator="equal">
      <formula>#REF!</formula>
    </cfRule>
    <cfRule type="cellIs" dxfId="533" priority="1664" operator="equal">
      <formula>#REF!</formula>
    </cfRule>
    <cfRule type="cellIs" dxfId="532" priority="1666" operator="equal">
      <formula>#REF!</formula>
    </cfRule>
    <cfRule type="cellIs" dxfId="531" priority="1667" operator="equal">
      <formula>#REF!</formula>
    </cfRule>
    <cfRule type="cellIs" dxfId="530" priority="1668" operator="equal">
      <formula>#REF!</formula>
    </cfRule>
    <cfRule type="cellIs" dxfId="529" priority="1669" operator="equal">
      <formula>#REF!</formula>
    </cfRule>
    <cfRule type="cellIs" dxfId="528" priority="1670" operator="equal">
      <formula>#REF!</formula>
    </cfRule>
    <cfRule type="cellIs" dxfId="527" priority="1671" operator="equal">
      <formula>#REF!</formula>
    </cfRule>
    <cfRule type="cellIs" dxfId="526" priority="1672" operator="equal">
      <formula>#REF!</formula>
    </cfRule>
    <cfRule type="cellIs" dxfId="525" priority="1673" operator="equal">
      <formula>#REF!</formula>
    </cfRule>
  </conditionalFormatting>
  <conditionalFormatting sqref="AM25:AQ26 AA25:AA30 AC25:AC30 AE25:AE30 AG25:AG30 AI25:AI30 AK25:AK30 AM27:AV27 Q27:Q30 S27:S30 Y27:Y30 AM28:AR30 AO71:AP79 S73:S74 Q75:X79 AN75:AV79 AO57:AP58 Y58 AA58 AC58 AE58 AG58 AI58 AK58 AM58 Y71:Y79 AA71:AA79 AC71:AC79 AE71:AE79 AG71:AG79 AI71:AI79 AK71:AK79 AM71:AM79 P11:Q11 S11:W12 Q12">
    <cfRule type="cellIs" dxfId="524" priority="1654" operator="equal">
      <formula>#REF!</formula>
    </cfRule>
  </conditionalFormatting>
  <conditionalFormatting sqref="AM25:AQ26 AA25:AA30 AC25:AC30 AE25:AE30 AG25:AG30 AI25:AI30 AK25:AK30 AM27:AV27 Q27:Q30 S27:S30 Y27:Y30 AM28:AR30 AO71:AP79 S73:S74 Q75:X79 AN75:AV79">
    <cfRule type="cellIs" dxfId="523" priority="1652" operator="equal">
      <formula>#REF!</formula>
    </cfRule>
    <cfRule type="cellIs" dxfId="522" priority="1653" operator="equal">
      <formula>#REF!</formula>
    </cfRule>
  </conditionalFormatting>
  <conditionalFormatting sqref="AM25:AQ26 AM27:AV27 S27:S30 AM28:AR30 AO71:AP79 S73:S74 Q75:X79 AN75:AV79 AA25:AA30 AC25:AC30 AE25:AE30 AG25:AG30 AI25:AI30 AK25:AK30 Y27:Y30 Q27:Q30">
    <cfRule type="cellIs" dxfId="521" priority="1651" operator="equal">
      <formula>#REF!</formula>
    </cfRule>
  </conditionalFormatting>
  <conditionalFormatting sqref="AM25:AQ26 AM27:AV27 S27:S30 AM28:AR30 AO71:AP79 S73:S74 Q75:X79 AN75:AV79">
    <cfRule type="cellIs" dxfId="520" priority="1640" operator="equal">
      <formula>"EXTREMO (RC/F)"</formula>
    </cfRule>
    <cfRule type="cellIs" dxfId="519" priority="1641" operator="equal">
      <formula>"ALTO (RC/F)"</formula>
    </cfRule>
    <cfRule type="cellIs" dxfId="518" priority="1642" operator="equal">
      <formula>"MODERADO (RC/F)"</formula>
    </cfRule>
    <cfRule type="cellIs" dxfId="517" priority="1643" operator="equal">
      <formula>"EXTREMO"</formula>
    </cfRule>
    <cfRule type="cellIs" dxfId="516" priority="1644" operator="equal">
      <formula>"FUERTE"</formula>
    </cfRule>
    <cfRule type="cellIs" dxfId="515" priority="1645" operator="equal">
      <formula>"MODERADO"</formula>
    </cfRule>
    <cfRule type="cellIs" dxfId="514" priority="1646" operator="equal">
      <formula>"DEBIL"</formula>
    </cfRule>
    <cfRule type="cellIs" dxfId="513" priority="1647" operator="equal">
      <formula>#REF!</formula>
    </cfRule>
    <cfRule type="cellIs" dxfId="512" priority="1648" operator="equal">
      <formula>#REF!</formula>
    </cfRule>
    <cfRule type="cellIs" dxfId="511" priority="1650" operator="equal">
      <formula>#REF!</formula>
    </cfRule>
  </conditionalFormatting>
  <conditionalFormatting sqref="AN32:AQ32 AN45:AT46 AN47:AS48 AM31:AN31 AQ31 AS31:AV31 AU46:AV46">
    <cfRule type="cellIs" dxfId="510" priority="1381" operator="equal">
      <formula>"EXTREMO (RC/F)"</formula>
    </cfRule>
    <cfRule type="cellIs" dxfId="509" priority="1382" operator="equal">
      <formula>"ALTO (RC/F)"</formula>
    </cfRule>
    <cfRule type="cellIs" dxfId="508" priority="1383" operator="equal">
      <formula>"MODERADO (RC/F)"</formula>
    </cfRule>
    <cfRule type="cellIs" dxfId="507" priority="1384" operator="equal">
      <formula>"EXTREMO"</formula>
    </cfRule>
    <cfRule type="cellIs" dxfId="506" priority="1385" operator="equal">
      <formula>"FUERTE"</formula>
    </cfRule>
    <cfRule type="cellIs" dxfId="505" priority="1386" operator="equal">
      <formula>"MODERADO"</formula>
    </cfRule>
    <cfRule type="cellIs" dxfId="504" priority="1387" operator="equal">
      <formula>"DEBIL"</formula>
    </cfRule>
  </conditionalFormatting>
  <conditionalFormatting sqref="AN13:AT13 AN14:AV14 AN15:AR17 Q12:V12 P11 Q11:Q12 S11:W12 W13">
    <cfRule type="cellIs" dxfId="503" priority="765" operator="equal">
      <formula>#REF!</formula>
    </cfRule>
  </conditionalFormatting>
  <conditionalFormatting sqref="AN13:AT13 AN14:AV14 AN15:AR17">
    <cfRule type="cellIs" dxfId="502" priority="745" operator="equal">
      <formula>"EXTREMO (RC/F)"</formula>
    </cfRule>
    <cfRule type="cellIs" dxfId="501" priority="746" operator="equal">
      <formula>"ALTO (RC/F)"</formula>
    </cfRule>
    <cfRule type="cellIs" dxfId="500" priority="747" operator="equal">
      <formula>"MODERADO (RC/F)"</formula>
    </cfRule>
    <cfRule type="cellIs" dxfId="499" priority="748" operator="equal">
      <formula>"EXTREMO"</formula>
    </cfRule>
    <cfRule type="cellIs" dxfId="498" priority="749" operator="equal">
      <formula>"FUERTE"</formula>
    </cfRule>
    <cfRule type="cellIs" dxfId="497" priority="750" operator="equal">
      <formula>"MODERADO"</formula>
    </cfRule>
    <cfRule type="cellIs" dxfId="496" priority="751" operator="equal">
      <formula>"DEBIL"</formula>
    </cfRule>
  </conditionalFormatting>
  <conditionalFormatting sqref="AN33:AT34 AN35:AS36 Q31:W32 Q33:X34 AU34:AV34">
    <cfRule type="cellIs" dxfId="495" priority="1169" operator="equal">
      <formula>"EXTREMO (RC/F)"</formula>
    </cfRule>
    <cfRule type="cellIs" dxfId="494" priority="1170" operator="equal">
      <formula>"ALTO (RC/F)"</formula>
    </cfRule>
    <cfRule type="cellIs" dxfId="493" priority="1171" operator="equal">
      <formula>"MODERADO (RC/F)"</formula>
    </cfRule>
    <cfRule type="cellIs" dxfId="492" priority="1172" operator="equal">
      <formula>"EXTREMO"</formula>
    </cfRule>
    <cfRule type="cellIs" dxfId="491" priority="1173" operator="equal">
      <formula>"FUERTE"</formula>
    </cfRule>
    <cfRule type="cellIs" dxfId="490" priority="1174" operator="equal">
      <formula>"MODERADO"</formula>
    </cfRule>
    <cfRule type="cellIs" dxfId="489" priority="1175" operator="equal">
      <formula>"DEBIL"</formula>
    </cfRule>
  </conditionalFormatting>
  <conditionalFormatting sqref="AN58:AT58 AN71:AT72 AN73:AS74 AM57:AN57 AQ57:AV57 AU72:AV72">
    <cfRule type="cellIs" dxfId="488" priority="7838" operator="equal">
      <formula>"EXTREMO (RC/F)"</formula>
    </cfRule>
    <cfRule type="cellIs" dxfId="487" priority="7839" operator="equal">
      <formula>"ALTO (RC/F)"</formula>
    </cfRule>
    <cfRule type="cellIs" dxfId="486" priority="7840" operator="equal">
      <formula>"MODERADO (RC/F)"</formula>
    </cfRule>
    <cfRule type="cellIs" dxfId="485" priority="7841" operator="equal">
      <formula>"EXTREMO"</formula>
    </cfRule>
    <cfRule type="cellIs" dxfId="484" priority="7842" operator="equal">
      <formula>"FUERTE"</formula>
    </cfRule>
    <cfRule type="cellIs" dxfId="483" priority="7843" operator="equal">
      <formula>"MODERADO"</formula>
    </cfRule>
    <cfRule type="cellIs" dxfId="482" priority="7844" operator="equal">
      <formula>"DEBIL"</formula>
    </cfRule>
  </conditionalFormatting>
  <conditionalFormatting sqref="AN59:AT60 AN61:AS62 AU60:AV60">
    <cfRule type="cellIs" dxfId="481" priority="1593" operator="equal">
      <formula>"EXTREMO (RC/F)"</formula>
    </cfRule>
    <cfRule type="cellIs" dxfId="480" priority="1594" operator="equal">
      <formula>"ALTO (RC/F)"</formula>
    </cfRule>
    <cfRule type="cellIs" dxfId="479" priority="1595" operator="equal">
      <formula>"MODERADO (RC/F)"</formula>
    </cfRule>
    <cfRule type="cellIs" dxfId="478" priority="1596" operator="equal">
      <formula>"EXTREMO"</formula>
    </cfRule>
    <cfRule type="cellIs" dxfId="477" priority="1597" operator="equal">
      <formula>"FUERTE"</formula>
    </cfRule>
    <cfRule type="cellIs" dxfId="476" priority="1598" operator="equal">
      <formula>"MODERADO"</formula>
    </cfRule>
    <cfRule type="cellIs" dxfId="475" priority="1599" operator="equal">
      <formula>"DEBIL"</formula>
    </cfRule>
  </conditionalFormatting>
  <conditionalFormatting sqref="AN59:AT60 AU60:AV60 AN61:AS62 Q59:X60">
    <cfRule type="cellIs" dxfId="474" priority="1617" operator="equal">
      <formula>#REF!</formula>
    </cfRule>
  </conditionalFormatting>
  <conditionalFormatting sqref="AN59:AT60 AU60:AV60 AN61:AS62">
    <cfRule type="cellIs" dxfId="473" priority="1613" operator="equal">
      <formula>#REF!</formula>
    </cfRule>
    <cfRule type="cellIs" dxfId="472" priority="1615" operator="equal">
      <formula>#REF!</formula>
    </cfRule>
    <cfRule type="cellIs" dxfId="471" priority="1616" operator="equal">
      <formula>#REF!</formula>
    </cfRule>
  </conditionalFormatting>
  <conditionalFormatting sqref="AO11:AP12 AM12:AM13 AP13 AK11:AK12 Y12 AA12 AC12 AE12 AG12 AI12">
    <cfRule type="cellIs" dxfId="470" priority="807" operator="equal">
      <formula>#REF!</formula>
    </cfRule>
  </conditionalFormatting>
  <conditionalFormatting sqref="AO11:AP12 AM12:AM13 AP13">
    <cfRule type="cellIs" dxfId="469" priority="806" operator="equal">
      <formula>#REF!</formula>
    </cfRule>
  </conditionalFormatting>
  <conditionalFormatting sqref="AO11:AP17 Q14:Q30 T24:U24 AK11:AK26 AE12:AE24 AM12:AM24 Y12:Y26 AA12:AA26 AC12:AC26 AG12:AG26 AI12:AI26 AN18:AV18 AN19:AQ24 AR19:AR26 AS21:AV21 AS24:AV24">
    <cfRule type="cellIs" dxfId="468" priority="595" operator="equal">
      <formula>#REF!</formula>
    </cfRule>
    <cfRule type="cellIs" dxfId="467" priority="604" operator="equal">
      <formula>#REF!</formula>
    </cfRule>
  </conditionalFormatting>
  <conditionalFormatting sqref="AO11:AP17 Q18:Q26 T24:U24 AK11:AK26 AE12:AE24 AM12:AM24 Y12:Y26 AA12:AA26 AC12:AC26 AG12:AG26 AI12:AI26 AN18:AV18 AN19:AQ24 AR19:AR26 AS21:AV21 AS24:AV24">
    <cfRule type="cellIs" dxfId="466" priority="607" operator="equal">
      <formula>#REF!</formula>
    </cfRule>
  </conditionalFormatting>
  <conditionalFormatting sqref="AO11:AP17 AK11:AK26 AE12:AE24 AM12:AM24 Y12:Y26 AA12:AA26 AC12:AC26 AG12:AG26 AI12:AI26 AN18:AV18 Q18:Q26 AN19:AQ24 AR19:AR26 AS21:AV21 AS24:AV24">
    <cfRule type="cellIs" dxfId="465" priority="588" operator="equal">
      <formula>#REF!</formula>
    </cfRule>
    <cfRule type="cellIs" dxfId="464" priority="589" operator="equal">
      <formula>#REF!</formula>
    </cfRule>
  </conditionalFormatting>
  <conditionalFormatting sqref="AO13:AP17 Q18:Q26 T24:U24">
    <cfRule type="cellIs" dxfId="463" priority="590" operator="equal">
      <formula>#REF!</formula>
    </cfRule>
    <cfRule type="cellIs" dxfId="462" priority="591" operator="equal">
      <formula>#REF!</formula>
    </cfRule>
    <cfRule type="cellIs" dxfId="461" priority="592" operator="equal">
      <formula>#REF!</formula>
    </cfRule>
    <cfRule type="cellIs" dxfId="460" priority="593" operator="equal">
      <formula>#REF!</formula>
    </cfRule>
    <cfRule type="cellIs" dxfId="459" priority="594" operator="equal">
      <formula>#REF!</formula>
    </cfRule>
    <cfRule type="cellIs" dxfId="458" priority="596" operator="equal">
      <formula>#REF!</formula>
    </cfRule>
    <cfRule type="cellIs" dxfId="457" priority="597" operator="equal">
      <formula>#REF!</formula>
    </cfRule>
    <cfRule type="cellIs" dxfId="456" priority="598" operator="equal">
      <formula>#REF!</formula>
    </cfRule>
    <cfRule type="cellIs" dxfId="455" priority="599" operator="equal">
      <formula>#REF!</formula>
    </cfRule>
    <cfRule type="cellIs" dxfId="454" priority="600" operator="equal">
      <formula>#REF!</formula>
    </cfRule>
    <cfRule type="cellIs" dxfId="453" priority="601" operator="equal">
      <formula>#REF!</formula>
    </cfRule>
    <cfRule type="cellIs" dxfId="452" priority="602" operator="equal">
      <formula>#REF!</formula>
    </cfRule>
    <cfRule type="cellIs" dxfId="451" priority="603" operator="equal">
      <formula>#REF!</formula>
    </cfRule>
    <cfRule type="cellIs" dxfId="450" priority="605" operator="equal">
      <formula>#REF!</formula>
    </cfRule>
    <cfRule type="cellIs" dxfId="449" priority="606" operator="equal">
      <formula>#REF!</formula>
    </cfRule>
    <cfRule type="cellIs" dxfId="448" priority="608" operator="equal">
      <formula>#REF!</formula>
    </cfRule>
    <cfRule type="cellIs" dxfId="447" priority="609" operator="equal">
      <formula>#REF!</formula>
    </cfRule>
    <cfRule type="cellIs" dxfId="446" priority="610" operator="equal">
      <formula>#REF!</formula>
    </cfRule>
    <cfRule type="cellIs" dxfId="445" priority="611" operator="equal">
      <formula>#REF!</formula>
    </cfRule>
    <cfRule type="cellIs" dxfId="444" priority="612" operator="equal">
      <formula>#REF!</formula>
    </cfRule>
  </conditionalFormatting>
  <conditionalFormatting sqref="AO31:AP32 Y32 AA32 AC32 AE32 AG32 AI32 AK32 AM32 AO45:AP48 Y45:Y56 AA45:AA56 AC45:AC56 AE45:AE56 AG45:AG56 AI45:AI56 AK45:AK56 AM45:AM56 S47:S48 Q49:X56 AN49:AV56">
    <cfRule type="cellIs" dxfId="443" priority="1230" operator="equal">
      <formula>#REF!</formula>
    </cfRule>
    <cfRule type="cellIs" dxfId="442" priority="1232" operator="equal">
      <formula>#REF!</formula>
    </cfRule>
    <cfRule type="cellIs" dxfId="441" priority="1233" operator="equal">
      <formula>#REF!</formula>
    </cfRule>
    <cfRule type="cellIs" dxfId="440" priority="1234" operator="equal">
      <formula>#REF!</formula>
    </cfRule>
    <cfRule type="cellIs" dxfId="439" priority="1235" operator="equal">
      <formula>#REF!</formula>
    </cfRule>
    <cfRule type="cellIs" dxfId="438" priority="1236" operator="equal">
      <formula>#REF!</formula>
    </cfRule>
    <cfRule type="cellIs" dxfId="437" priority="1237" operator="equal">
      <formula>#REF!</formula>
    </cfRule>
    <cfRule type="cellIs" dxfId="436" priority="1238" operator="equal">
      <formula>#REF!</formula>
    </cfRule>
    <cfRule type="cellIs" dxfId="435" priority="1239" operator="equal">
      <formula>#REF!</formula>
    </cfRule>
    <cfRule type="cellIs" dxfId="434" priority="1241" operator="equal">
      <formula>#REF!</formula>
    </cfRule>
    <cfRule type="cellIs" dxfId="433" priority="1242" operator="equal">
      <formula>#REF!</formula>
    </cfRule>
    <cfRule type="cellIs" dxfId="432" priority="1243" operator="equal">
      <formula>#REF!</formula>
    </cfRule>
    <cfRule type="cellIs" dxfId="431" priority="1244" operator="equal">
      <formula>#REF!</formula>
    </cfRule>
    <cfRule type="cellIs" dxfId="430" priority="1245" operator="equal">
      <formula>#REF!</formula>
    </cfRule>
    <cfRule type="cellIs" dxfId="429" priority="1246" operator="equal">
      <formula>#REF!</formula>
    </cfRule>
    <cfRule type="cellIs" dxfId="428" priority="1247" operator="equal">
      <formula>#REF!</formula>
    </cfRule>
    <cfRule type="cellIs" dxfId="427" priority="1248" operator="equal">
      <formula>#REF!</formula>
    </cfRule>
  </conditionalFormatting>
  <conditionalFormatting sqref="AO31:AP36 Y32:Y56 AA32:AA56 AC32:AC56 AE32:AE56 AG32:AG56 AI32:AI56 AK32:AK56 AM32:AM56 S35:S36 AN37:AV44 Q37:X46">
    <cfRule type="cellIs" dxfId="426" priority="1013" operator="equal">
      <formula>#REF!</formula>
    </cfRule>
    <cfRule type="cellIs" dxfId="425" priority="1019" operator="equal">
      <formula>#REF!</formula>
    </cfRule>
    <cfRule type="cellIs" dxfId="424" priority="1028" operator="equal">
      <formula>#REF!</formula>
    </cfRule>
    <cfRule type="cellIs" dxfId="423" priority="1031" operator="equal">
      <formula>#REF!</formula>
    </cfRule>
  </conditionalFormatting>
  <conditionalFormatting sqref="AO31:AP36 AM32:AM56 S35:S36 AN37:AV44 Q37:X46 Y32:Y56 AA32:AA56 AC32:AC56 AE32:AE56 AG32:AG56 AI32:AI56 AK32:AK56">
    <cfRule type="cellIs" dxfId="422" priority="1012" operator="equal">
      <formula>#REF!</formula>
    </cfRule>
  </conditionalFormatting>
  <conditionalFormatting sqref="AO31:AP36 AM32:AM56 S35:S36 AN37:AV44 Q37:X46">
    <cfRule type="cellIs" dxfId="421" priority="1004" operator="equal">
      <formula>"EXTREMO (RC/F)"</formula>
    </cfRule>
    <cfRule type="cellIs" dxfId="420" priority="1005" operator="equal">
      <formula>"ALTO (RC/F)"</formula>
    </cfRule>
    <cfRule type="cellIs" dxfId="419" priority="1006" operator="equal">
      <formula>"MODERADO (RC/F)"</formula>
    </cfRule>
    <cfRule type="cellIs" dxfId="418" priority="1007" operator="equal">
      <formula>"EXTREMO"</formula>
    </cfRule>
    <cfRule type="cellIs" dxfId="417" priority="1008" operator="equal">
      <formula>"FUERTE"</formula>
    </cfRule>
    <cfRule type="cellIs" dxfId="416" priority="1009" operator="equal">
      <formula>"MODERADO"</formula>
    </cfRule>
    <cfRule type="cellIs" dxfId="415" priority="1010" operator="equal">
      <formula>"DEBIL"</formula>
    </cfRule>
    <cfRule type="cellIs" dxfId="414" priority="1011" operator="equal">
      <formula>#REF!</formula>
    </cfRule>
  </conditionalFormatting>
  <conditionalFormatting sqref="AO33:AP36 Y33:Y44 AA33:AA44 AC33:AC44 AE33:AE44 AG33:AG44 AI33:AI44 AK33:AK44 AM33:AM44 S35:S36 Q37:X44 AN37:AV44">
    <cfRule type="cellIs" dxfId="413" priority="1014" operator="equal">
      <formula>#REF!</formula>
    </cfRule>
    <cfRule type="cellIs" dxfId="412" priority="1015" operator="equal">
      <formula>#REF!</formula>
    </cfRule>
    <cfRule type="cellIs" dxfId="411" priority="1016" operator="equal">
      <formula>#REF!</formula>
    </cfRule>
    <cfRule type="cellIs" dxfId="410" priority="1017" operator="equal">
      <formula>#REF!</formula>
    </cfRule>
    <cfRule type="cellIs" dxfId="409" priority="1018" operator="equal">
      <formula>#REF!</formula>
    </cfRule>
    <cfRule type="cellIs" dxfId="408" priority="1020" operator="equal">
      <formula>#REF!</formula>
    </cfRule>
    <cfRule type="cellIs" dxfId="407" priority="1021" operator="equal">
      <formula>#REF!</formula>
    </cfRule>
    <cfRule type="cellIs" dxfId="406" priority="1022" operator="equal">
      <formula>#REF!</formula>
    </cfRule>
    <cfRule type="cellIs" dxfId="405" priority="1023" operator="equal">
      <formula>#REF!</formula>
    </cfRule>
    <cfRule type="cellIs" dxfId="404" priority="1024" operator="equal">
      <formula>#REF!</formula>
    </cfRule>
    <cfRule type="cellIs" dxfId="403" priority="1025" operator="equal">
      <formula>#REF!</formula>
    </cfRule>
    <cfRule type="cellIs" dxfId="402" priority="1026" operator="equal">
      <formula>#REF!</formula>
    </cfRule>
    <cfRule type="cellIs" dxfId="401" priority="1027" operator="equal">
      <formula>#REF!</formula>
    </cfRule>
    <cfRule type="cellIs" dxfId="400" priority="1029" operator="equal">
      <formula>#REF!</formula>
    </cfRule>
    <cfRule type="cellIs" dxfId="399" priority="1030" operator="equal">
      <formula>#REF!</formula>
    </cfRule>
    <cfRule type="cellIs" dxfId="398" priority="1032" operator="equal">
      <formula>#REF!</formula>
    </cfRule>
    <cfRule type="cellIs" dxfId="397" priority="1033" operator="equal">
      <formula>#REF!</formula>
    </cfRule>
    <cfRule type="cellIs" dxfId="396" priority="1034" operator="equal">
      <formula>#REF!</formula>
    </cfRule>
    <cfRule type="cellIs" dxfId="395" priority="1035" operator="equal">
      <formula>#REF!</formula>
    </cfRule>
    <cfRule type="cellIs" dxfId="394" priority="1036" operator="equal">
      <formula>#REF!</formula>
    </cfRule>
  </conditionalFormatting>
  <conditionalFormatting sqref="AO45:AP48 S47:S48 Q49:X56 AN49:AV56 AO31:AP32 Y32 AA32 AC32 AE32 AG32 AI32 AK32 AM32 Y45:Y56 AA45:AA56 AC45:AC56 AE45:AE56 AG45:AG56 AI45:AI56 AK45:AK56 AM45:AM56">
    <cfRule type="cellIs" dxfId="393" priority="1229" operator="equal">
      <formula>#REF!</formula>
    </cfRule>
  </conditionalFormatting>
  <conditionalFormatting sqref="AO45:AP48 S47:S48 Q49:X56 AN49:AV56">
    <cfRule type="cellIs" dxfId="392" priority="1226" operator="equal">
      <formula>#REF!</formula>
    </cfRule>
    <cfRule type="cellIs" dxfId="391" priority="1227" operator="equal">
      <formula>#REF!</formula>
    </cfRule>
    <cfRule type="cellIs" dxfId="390" priority="1228" operator="equal">
      <formula>#REF!</formula>
    </cfRule>
  </conditionalFormatting>
  <conditionalFormatting sqref="AO45:AP48 S47:S48 AN49:AV56 Q49:X60">
    <cfRule type="cellIs" dxfId="389" priority="1216" operator="equal">
      <formula>"EXTREMO (RC/F)"</formula>
    </cfRule>
    <cfRule type="cellIs" dxfId="388" priority="1217" operator="equal">
      <formula>"ALTO (RC/F)"</formula>
    </cfRule>
    <cfRule type="cellIs" dxfId="387" priority="1218" operator="equal">
      <formula>"MODERADO (RC/F)"</formula>
    </cfRule>
    <cfRule type="cellIs" dxfId="386" priority="1219" operator="equal">
      <formula>"EXTREMO"</formula>
    </cfRule>
    <cfRule type="cellIs" dxfId="385" priority="1220" operator="equal">
      <formula>"FUERTE"</formula>
    </cfRule>
    <cfRule type="cellIs" dxfId="384" priority="1221" operator="equal">
      <formula>"MODERADO"</formula>
    </cfRule>
    <cfRule type="cellIs" dxfId="383" priority="1222" operator="equal">
      <formula>"DEBIL"</formula>
    </cfRule>
    <cfRule type="cellIs" dxfId="382" priority="1223" operator="equal">
      <formula>#REF!</formula>
    </cfRule>
    <cfRule type="cellIs" dxfId="381" priority="1224" operator="equal">
      <formula>#REF!</formula>
    </cfRule>
    <cfRule type="cellIs" dxfId="380" priority="1225" operator="equal">
      <formula>#REF!</formula>
    </cfRule>
  </conditionalFormatting>
  <conditionalFormatting sqref="AO57:AP62 Y58:Y79 AA58:AA79 AC58:AC79 AE58:AE79 AG58:AG79 AI58:AI79 AK58:AK79 AM58:AM79 S61:S62 AN63:AV70 Q63:X72">
    <cfRule type="cellIs" dxfId="379" priority="1437" operator="equal">
      <formula>#REF!</formula>
    </cfRule>
    <cfRule type="cellIs" dxfId="378" priority="1443" operator="equal">
      <formula>#REF!</formula>
    </cfRule>
    <cfRule type="cellIs" dxfId="377" priority="1452" operator="equal">
      <formula>#REF!</formula>
    </cfRule>
    <cfRule type="cellIs" dxfId="376" priority="1455" operator="equal">
      <formula>#REF!</formula>
    </cfRule>
  </conditionalFormatting>
  <conditionalFormatting sqref="AO57:AP62 AM58:AM79 S61:S62 AN63:AV70 Q63:X72 Y58:Y79 AA58:AA79 AC58:AC79 AE58:AE79 AG58:AG79 AI58:AI79 AK58:AK79">
    <cfRule type="cellIs" dxfId="375" priority="1436" operator="equal">
      <formula>#REF!</formula>
    </cfRule>
  </conditionalFormatting>
  <conditionalFormatting sqref="AO57:AP62 AM58:AM79 S61:S62 AN63:AV70 Q63:X72">
    <cfRule type="cellIs" dxfId="374" priority="1428" operator="equal">
      <formula>"EXTREMO (RC/F)"</formula>
    </cfRule>
    <cfRule type="cellIs" dxfId="373" priority="1429" operator="equal">
      <formula>"ALTO (RC/F)"</formula>
    </cfRule>
    <cfRule type="cellIs" dxfId="372" priority="1430" operator="equal">
      <formula>"MODERADO (RC/F)"</formula>
    </cfRule>
    <cfRule type="cellIs" dxfId="371" priority="1431" operator="equal">
      <formula>"EXTREMO"</formula>
    </cfRule>
    <cfRule type="cellIs" dxfId="370" priority="1432" operator="equal">
      <formula>"FUERTE"</formula>
    </cfRule>
    <cfRule type="cellIs" dxfId="369" priority="1433" operator="equal">
      <formula>"MODERADO"</formula>
    </cfRule>
    <cfRule type="cellIs" dxfId="368" priority="1434" operator="equal">
      <formula>"DEBIL"</formula>
    </cfRule>
    <cfRule type="cellIs" dxfId="367" priority="1435" operator="equal">
      <formula>#REF!</formula>
    </cfRule>
  </conditionalFormatting>
  <conditionalFormatting sqref="AO59:AP62 Y59:Y70 AA59:AA70 AC59:AC70 AE59:AE70 AG59:AG70 AI59:AI70 AK59:AK70 AM59:AM70 S61:S62 Q63:X70 AN63:AV70">
    <cfRule type="cellIs" dxfId="366" priority="1438" operator="equal">
      <formula>#REF!</formula>
    </cfRule>
    <cfRule type="cellIs" dxfId="365" priority="1439" operator="equal">
      <formula>#REF!</formula>
    </cfRule>
    <cfRule type="cellIs" dxfId="364" priority="1440" operator="equal">
      <formula>#REF!</formula>
    </cfRule>
    <cfRule type="cellIs" dxfId="363" priority="1441" operator="equal">
      <formula>#REF!</formula>
    </cfRule>
    <cfRule type="cellIs" dxfId="362" priority="1442" operator="equal">
      <formula>#REF!</formula>
    </cfRule>
    <cfRule type="cellIs" dxfId="361" priority="1444" operator="equal">
      <formula>#REF!</formula>
    </cfRule>
    <cfRule type="cellIs" dxfId="360" priority="1445" operator="equal">
      <formula>#REF!</formula>
    </cfRule>
    <cfRule type="cellIs" dxfId="359" priority="1446" operator="equal">
      <formula>#REF!</formula>
    </cfRule>
    <cfRule type="cellIs" dxfId="358" priority="1447" operator="equal">
      <formula>#REF!</formula>
    </cfRule>
    <cfRule type="cellIs" dxfId="357" priority="1448" operator="equal">
      <formula>#REF!</formula>
    </cfRule>
    <cfRule type="cellIs" dxfId="356" priority="1449" operator="equal">
      <formula>#REF!</formula>
    </cfRule>
    <cfRule type="cellIs" dxfId="355" priority="1450" operator="equal">
      <formula>#REF!</formula>
    </cfRule>
    <cfRule type="cellIs" dxfId="354" priority="1451" operator="equal">
      <formula>#REF!</formula>
    </cfRule>
    <cfRule type="cellIs" dxfId="353" priority="1453" operator="equal">
      <formula>#REF!</formula>
    </cfRule>
    <cfRule type="cellIs" dxfId="352" priority="1454" operator="equal">
      <formula>#REF!</formula>
    </cfRule>
    <cfRule type="cellIs" dxfId="351" priority="1456" operator="equal">
      <formula>#REF!</formula>
    </cfRule>
    <cfRule type="cellIs" dxfId="350" priority="1457" operator="equal">
      <formula>#REF!</formula>
    </cfRule>
    <cfRule type="cellIs" dxfId="349" priority="1458" operator="equal">
      <formula>#REF!</formula>
    </cfRule>
    <cfRule type="cellIs" dxfId="348" priority="1459" operator="equal">
      <formula>#REF!</formula>
    </cfRule>
    <cfRule type="cellIs" dxfId="347" priority="1460" operator="equal">
      <formula>#REF!</formula>
    </cfRule>
  </conditionalFormatting>
  <conditionalFormatting sqref="AO13:AT13 AN14:AV14 AN15:AR17 Q12:V12 P11 Q11:Q12 S11:W12 W13">
    <cfRule type="cellIs" dxfId="346" priority="767" operator="equal">
      <formula>#REF!</formula>
    </cfRule>
  </conditionalFormatting>
  <conditionalFormatting sqref="AR31:AR32">
    <cfRule type="cellIs" dxfId="345" priority="1" operator="equal">
      <formula>"EXTREMO (RC/F)"</formula>
    </cfRule>
    <cfRule type="cellIs" dxfId="344" priority="2" operator="equal">
      <formula>"ALTO (RC/F)"</formula>
    </cfRule>
    <cfRule type="cellIs" dxfId="343" priority="3" operator="equal">
      <formula>"MODERADO (RC/F)"</formula>
    </cfRule>
    <cfRule type="cellIs" dxfId="342" priority="4" operator="equal">
      <formula>"EXTREMO"</formula>
    </cfRule>
    <cfRule type="cellIs" dxfId="341" priority="5" operator="equal">
      <formula>"FUERTE"</formula>
    </cfRule>
    <cfRule type="cellIs" dxfId="340" priority="6" operator="equal">
      <formula>"MODERADO"</formula>
    </cfRule>
    <cfRule type="cellIs" dxfId="339" priority="7" operator="equal">
      <formula>"DEBIL"</formula>
    </cfRule>
    <cfRule type="cellIs" dxfId="338" priority="8" operator="equal">
      <formula>#REF!</formula>
    </cfRule>
    <cfRule type="cellIs" dxfId="337" priority="9" operator="equal">
      <formula>#REF!</formula>
    </cfRule>
    <cfRule type="cellIs" dxfId="336" priority="10" operator="equal">
      <formula>#REF!</formula>
    </cfRule>
    <cfRule type="cellIs" dxfId="335" priority="11" operator="equal">
      <formula>#REF!</formula>
    </cfRule>
    <cfRule type="cellIs" dxfId="334" priority="12" operator="equal">
      <formula>#REF!</formula>
    </cfRule>
    <cfRule type="cellIs" dxfId="333" priority="13" operator="equal">
      <formula>#REF!</formula>
    </cfRule>
    <cfRule type="cellIs" dxfId="332" priority="14" operator="equal">
      <formula>#REF!</formula>
    </cfRule>
    <cfRule type="cellIs" dxfId="331" priority="15" operator="equal">
      <formula>#REF!</formula>
    </cfRule>
    <cfRule type="cellIs" dxfId="330" priority="16" operator="equal">
      <formula>#REF!</formula>
    </cfRule>
    <cfRule type="cellIs" dxfId="329" priority="17" operator="equal">
      <formula>#REF!</formula>
    </cfRule>
    <cfRule type="cellIs" dxfId="328" priority="18" operator="equal">
      <formula>#REF!</formula>
    </cfRule>
    <cfRule type="cellIs" dxfId="327" priority="19" operator="equal">
      <formula>#REF!</formula>
    </cfRule>
    <cfRule type="cellIs" dxfId="326" priority="20" operator="equal">
      <formula>#REF!</formula>
    </cfRule>
    <cfRule type="cellIs" dxfId="325" priority="21" operator="equal">
      <formula>#REF!</formula>
    </cfRule>
    <cfRule type="cellIs" dxfId="324" priority="22" operator="equal">
      <formula>#REF!</formula>
    </cfRule>
    <cfRule type="cellIs" dxfId="323" priority="23" operator="equal">
      <formula>#REF!</formula>
    </cfRule>
    <cfRule type="cellIs" dxfId="322" priority="24" operator="equal">
      <formula>#REF!</formula>
    </cfRule>
    <cfRule type="cellIs" dxfId="321" priority="25" operator="equal">
      <formula>#REF!</formula>
    </cfRule>
    <cfRule type="cellIs" dxfId="320" priority="26" operator="equal">
      <formula>#REF!</formula>
    </cfRule>
    <cfRule type="cellIs" dxfId="319" priority="27" operator="equal">
      <formula>#REF!</formula>
    </cfRule>
    <cfRule type="cellIs" dxfId="318" priority="28" operator="equal">
      <formula>#REF!</formula>
    </cfRule>
    <cfRule type="cellIs" dxfId="317" priority="29" operator="equal">
      <formula>#REF!</formula>
    </cfRule>
    <cfRule type="cellIs" dxfId="316" priority="30" operator="equal">
      <formula>#REF!</formula>
    </cfRule>
    <cfRule type="cellIs" dxfId="315" priority="31" operator="equal">
      <formula>#REF!</formula>
    </cfRule>
    <cfRule type="cellIs" dxfId="314" priority="32" operator="equal">
      <formula>#REF!</formula>
    </cfRule>
    <cfRule type="cellIs" dxfId="313" priority="33" operator="equal">
      <formula>#REF!</formula>
    </cfRule>
  </conditionalFormatting>
  <conditionalFormatting sqref="AW11 AW13:AW14 AW18 AW21 AW24 AW27 AW31 AW33:AW34">
    <cfRule type="cellIs" dxfId="312" priority="740" operator="equal">
      <formula>"MUY ALTA"</formula>
    </cfRule>
    <cfRule type="cellIs" dxfId="311" priority="741" operator="equal">
      <formula>"ALTA"</formula>
    </cfRule>
    <cfRule type="cellIs" dxfId="310" priority="742" operator="equal">
      <formula>"MEDIA"</formula>
    </cfRule>
    <cfRule type="cellIs" dxfId="309" priority="743" operator="equal">
      <formula>"BAJA"</formula>
    </cfRule>
    <cfRule type="cellIs" dxfId="308" priority="744" operator="equal">
      <formula>"MUY BAJA"</formula>
    </cfRule>
  </conditionalFormatting>
  <conditionalFormatting sqref="AW37:AW46">
    <cfRule type="cellIs" dxfId="307" priority="1164" operator="equal">
      <formula>"MUY ALTA"</formula>
    </cfRule>
    <cfRule type="cellIs" dxfId="306" priority="1165" operator="equal">
      <formula>"ALTA"</formula>
    </cfRule>
    <cfRule type="cellIs" dxfId="305" priority="1166" operator="equal">
      <formula>"MEDIA"</formula>
    </cfRule>
    <cfRule type="cellIs" dxfId="304" priority="1167" operator="equal">
      <formula>"BAJA"</formula>
    </cfRule>
    <cfRule type="cellIs" dxfId="303" priority="1168" operator="equal">
      <formula>"MUY BAJA"</formula>
    </cfRule>
  </conditionalFormatting>
  <conditionalFormatting sqref="AW49:AW60">
    <cfRule type="cellIs" dxfId="302" priority="1376" operator="equal">
      <formula>"MUY ALTA"</formula>
    </cfRule>
    <cfRule type="cellIs" dxfId="301" priority="1377" operator="equal">
      <formula>"ALTA"</formula>
    </cfRule>
    <cfRule type="cellIs" dxfId="300" priority="1378" operator="equal">
      <formula>"MEDIA"</formula>
    </cfRule>
    <cfRule type="cellIs" dxfId="299" priority="1379" operator="equal">
      <formula>"BAJA"</formula>
    </cfRule>
    <cfRule type="cellIs" dxfId="298" priority="1380" operator="equal">
      <formula>"MUY BAJA"</formula>
    </cfRule>
  </conditionalFormatting>
  <conditionalFormatting sqref="AW63:AW72">
    <cfRule type="cellIs" dxfId="297" priority="1588" operator="equal">
      <formula>"MUY ALTA"</formula>
    </cfRule>
    <cfRule type="cellIs" dxfId="296" priority="1589" operator="equal">
      <formula>"ALTA"</formula>
    </cfRule>
    <cfRule type="cellIs" dxfId="295" priority="1590" operator="equal">
      <formula>"MEDIA"</formula>
    </cfRule>
    <cfRule type="cellIs" dxfId="294" priority="1591" operator="equal">
      <formula>"BAJA"</formula>
    </cfRule>
    <cfRule type="cellIs" dxfId="293" priority="1592" operator="equal">
      <formula>"MUY BAJA"</formula>
    </cfRule>
  </conditionalFormatting>
  <conditionalFormatting sqref="AW75:AW79">
    <cfRule type="cellIs" dxfId="292" priority="7833" operator="equal">
      <formula>"MUY ALTA"</formula>
    </cfRule>
    <cfRule type="cellIs" dxfId="291" priority="7834" operator="equal">
      <formula>"ALTA"</formula>
    </cfRule>
    <cfRule type="cellIs" dxfId="290" priority="7835" operator="equal">
      <formula>"MEDIA"</formula>
    </cfRule>
    <cfRule type="cellIs" dxfId="289" priority="7836" operator="equal">
      <formula>"BAJA"</formula>
    </cfRule>
    <cfRule type="cellIs" dxfId="288" priority="7837" operator="equal">
      <formula>"MUY BAJA"</formula>
    </cfRule>
  </conditionalFormatting>
  <conditionalFormatting sqref="AX11">
    <cfRule type="cellIs" dxfId="287" priority="381" operator="equal">
      <formula>"CATASTRÓFICO (RC-F)"</formula>
    </cfRule>
    <cfRule type="cellIs" dxfId="286" priority="382" operator="equal">
      <formula>"MAYOR (RC-F)"</formula>
    </cfRule>
    <cfRule type="cellIs" dxfId="285" priority="383" operator="equal">
      <formula>"MODERADO (RC-F)"</formula>
    </cfRule>
    <cfRule type="cellIs" dxfId="284" priority="384" operator="equal">
      <formula>"CATASTRÓFICO"</formula>
    </cfRule>
    <cfRule type="cellIs" dxfId="283" priority="385" operator="equal">
      <formula>"MAYOR"</formula>
    </cfRule>
    <cfRule type="cellIs" dxfId="282" priority="387" operator="equal">
      <formula>"MENOR"</formula>
    </cfRule>
    <cfRule type="cellIs" dxfId="281" priority="388" operator="equal">
      <formula>"LEVE"</formula>
    </cfRule>
    <cfRule type="cellIs" dxfId="280" priority="389" operator="equal">
      <formula>#REF!</formula>
    </cfRule>
  </conditionalFormatting>
  <conditionalFormatting sqref="AX13:AX14 AX18 AX21 AX24 AX27 AX31 AX33:AX34">
    <cfRule type="cellIs" dxfId="279" priority="735" operator="equal">
      <formula>"CATASTROFICO"</formula>
    </cfRule>
    <cfRule type="cellIs" dxfId="278" priority="736" operator="equal">
      <formula>"MAYOR"</formula>
    </cfRule>
    <cfRule type="cellIs" dxfId="277" priority="738" operator="equal">
      <formula>"MENOR"</formula>
    </cfRule>
    <cfRule type="cellIs" dxfId="276" priority="739" operator="equal">
      <formula>"LEVE"</formula>
    </cfRule>
  </conditionalFormatting>
  <conditionalFormatting sqref="AX33:AX34">
    <cfRule type="cellIs" dxfId="275" priority="1075" operator="equal">
      <formula>"MODERADO"</formula>
    </cfRule>
  </conditionalFormatting>
  <conditionalFormatting sqref="AX37:AX46">
    <cfRule type="cellIs" dxfId="274" priority="1159" operator="equal">
      <formula>"CATASTROFICO"</formula>
    </cfRule>
    <cfRule type="cellIs" dxfId="273" priority="1160" operator="equal">
      <formula>"MAYOR"</formula>
    </cfRule>
    <cfRule type="cellIs" dxfId="272" priority="1161" operator="equal">
      <formula>"MODERADO"</formula>
    </cfRule>
    <cfRule type="cellIs" dxfId="271" priority="1162" operator="equal">
      <formula>"MENOR"</formula>
    </cfRule>
    <cfRule type="cellIs" dxfId="270" priority="1163" operator="equal">
      <formula>"LEVE"</formula>
    </cfRule>
  </conditionalFormatting>
  <conditionalFormatting sqref="AX49:AX56">
    <cfRule type="cellIs" dxfId="269" priority="1373" operator="equal">
      <formula>"MODERADO"</formula>
    </cfRule>
  </conditionalFormatting>
  <conditionalFormatting sqref="AX49:AX60">
    <cfRule type="cellIs" dxfId="268" priority="1371" operator="equal">
      <formula>"CATASTROFICO"</formula>
    </cfRule>
    <cfRule type="cellIs" dxfId="267" priority="1372" operator="equal">
      <formula>"MAYOR"</formula>
    </cfRule>
    <cfRule type="cellIs" dxfId="266" priority="1374" operator="equal">
      <formula>"MENOR"</formula>
    </cfRule>
    <cfRule type="cellIs" dxfId="265" priority="1375" operator="equal">
      <formula>"LEVE"</formula>
    </cfRule>
  </conditionalFormatting>
  <conditionalFormatting sqref="AX63:AX70">
    <cfRule type="cellIs" dxfId="264" priority="1585" operator="equal">
      <formula>"MODERADO"</formula>
    </cfRule>
  </conditionalFormatting>
  <conditionalFormatting sqref="AX63:AX72">
    <cfRule type="cellIs" dxfId="263" priority="1583" operator="equal">
      <formula>"CATASTROFICO"</formula>
    </cfRule>
    <cfRule type="cellIs" dxfId="262" priority="1584" operator="equal">
      <formula>"MAYOR"</formula>
    </cfRule>
    <cfRule type="cellIs" dxfId="261" priority="1586" operator="equal">
      <formula>"MENOR"</formula>
    </cfRule>
    <cfRule type="cellIs" dxfId="260" priority="1587" operator="equal">
      <formula>"LEVE"</formula>
    </cfRule>
  </conditionalFormatting>
  <conditionalFormatting sqref="AX75:AX79">
    <cfRule type="cellIs" dxfId="259" priority="7828" operator="equal">
      <formula>"CATASTROFICO"</formula>
    </cfRule>
    <cfRule type="cellIs" dxfId="258" priority="7829" operator="equal">
      <formula>"MAYOR"</formula>
    </cfRule>
    <cfRule type="cellIs" dxfId="257" priority="7830" operator="equal">
      <formula>"MODERADO"</formula>
    </cfRule>
    <cfRule type="cellIs" dxfId="256" priority="7831" operator="equal">
      <formula>"MENOR"</formula>
    </cfRule>
    <cfRule type="cellIs" dxfId="255" priority="7832" operator="equal">
      <formula>"LEVE"</formula>
    </cfRule>
  </conditionalFormatting>
  <conditionalFormatting sqref="AX11:AY11">
    <cfRule type="cellIs" dxfId="254" priority="386" operator="equal">
      <formula>"MODERADO"</formula>
    </cfRule>
  </conditionalFormatting>
  <conditionalFormatting sqref="AX13:AY14 AX18:AY18 AX21:AY21 AX24:AY24 AX27:AY27 AX31:AY31 AY33:AY55">
    <cfRule type="cellIs" dxfId="253" priority="651" operator="equal">
      <formula>"MODERADO"</formula>
    </cfRule>
  </conditionalFormatting>
  <conditionalFormatting sqref="AX57:AY60">
    <cfRule type="cellIs" dxfId="252" priority="1499" operator="equal">
      <formula>"MODERADO"</formula>
    </cfRule>
  </conditionalFormatting>
  <conditionalFormatting sqref="AX71:AY72">
    <cfRule type="cellIs" dxfId="251" priority="7664" operator="equal">
      <formula>"MODERADO"</formula>
    </cfRule>
  </conditionalFormatting>
  <conditionalFormatting sqref="AY11 AY13:AY14 AY18 AY21 AY24 AY27 AY31 AY33:AY55">
    <cfRule type="cellIs" dxfId="250" priority="646" operator="equal">
      <formula>"EXTREMO (RC/F)"</formula>
    </cfRule>
    <cfRule type="cellIs" dxfId="249" priority="647" operator="equal">
      <formula>"ALTO (RC/F)"</formula>
    </cfRule>
    <cfRule type="cellIs" dxfId="248" priority="648" operator="equal">
      <formula>"MODERADO (RC/F)"</formula>
    </cfRule>
    <cfRule type="cellIs" dxfId="247" priority="649" operator="equal">
      <formula>"EXTREMO"</formula>
    </cfRule>
    <cfRule type="cellIs" dxfId="246" priority="650" operator="equal">
      <formula>"ALTO"</formula>
    </cfRule>
    <cfRule type="cellIs" dxfId="245" priority="652" operator="equal">
      <formula>"BAJO"</formula>
    </cfRule>
    <cfRule type="cellIs" dxfId="244" priority="709" operator="equal">
      <formula>#REF!</formula>
    </cfRule>
    <cfRule type="cellIs" dxfId="243" priority="710" operator="equal">
      <formula>#REF!</formula>
    </cfRule>
    <cfRule type="cellIs" dxfId="242" priority="711" operator="equal">
      <formula>#REF!</formula>
    </cfRule>
    <cfRule type="cellIs" dxfId="241" priority="717" operator="equal">
      <formula>#REF!</formula>
    </cfRule>
    <cfRule type="cellIs" dxfId="240" priority="726" operator="equal">
      <formula>#REF!</formula>
    </cfRule>
    <cfRule type="cellIs" dxfId="239" priority="729" operator="equal">
      <formula>#REF!</formula>
    </cfRule>
    <cfRule type="cellIs" dxfId="238" priority="927" operator="equal">
      <formula>#REF!</formula>
    </cfRule>
    <cfRule type="cellIs" dxfId="237" priority="928" operator="equal">
      <formula>#REF!</formula>
    </cfRule>
    <cfRule type="cellIs" dxfId="236" priority="929" operator="equal">
      <formula>#REF!</formula>
    </cfRule>
    <cfRule type="cellIs" dxfId="235" priority="930" operator="equal">
      <formula>#REF!</formula>
    </cfRule>
    <cfRule type="cellIs" dxfId="234" priority="931" operator="equal">
      <formula>#REF!</formula>
    </cfRule>
    <cfRule type="cellIs" dxfId="233" priority="932" operator="equal">
      <formula>#REF!</formula>
    </cfRule>
    <cfRule type="cellIs" dxfId="232" priority="933" operator="equal">
      <formula>#REF!</formula>
    </cfRule>
    <cfRule type="cellIs" dxfId="231" priority="934" operator="equal">
      <formula>#REF!</formula>
    </cfRule>
    <cfRule type="cellIs" dxfId="230" priority="935" operator="equal">
      <formula>#REF!</formula>
    </cfRule>
    <cfRule type="cellIs" dxfId="229" priority="936" operator="equal">
      <formula>#REF!</formula>
    </cfRule>
    <cfRule type="cellIs" dxfId="228" priority="937" operator="equal">
      <formula>#REF!</formula>
    </cfRule>
    <cfRule type="cellIs" dxfId="227" priority="938" operator="equal">
      <formula>#REF!</formula>
    </cfRule>
    <cfRule type="cellIs" dxfId="226" priority="939" operator="equal">
      <formula>#REF!</formula>
    </cfRule>
    <cfRule type="cellIs" dxfId="225" priority="940" operator="equal">
      <formula>#REF!</formula>
    </cfRule>
    <cfRule type="cellIs" dxfId="224" priority="941" operator="equal">
      <formula>#REF!</formula>
    </cfRule>
    <cfRule type="cellIs" dxfId="223" priority="942" operator="equal">
      <formula>#REF!</formula>
    </cfRule>
    <cfRule type="cellIs" dxfId="222" priority="943" operator="equal">
      <formula>#REF!</formula>
    </cfRule>
    <cfRule type="cellIs" dxfId="221" priority="944" operator="equal">
      <formula>#REF!</formula>
    </cfRule>
    <cfRule type="cellIs" dxfId="220" priority="945" operator="equal">
      <formula>#REF!</formula>
    </cfRule>
    <cfRule type="cellIs" dxfId="219" priority="946" operator="equal">
      <formula>#REF!</formula>
    </cfRule>
  </conditionalFormatting>
  <conditionalFormatting sqref="AY57:AY58 AY71:AY72">
    <cfRule type="cellIs" dxfId="218" priority="7804" operator="equal">
      <formula>#REF!</formula>
    </cfRule>
    <cfRule type="cellIs" dxfId="217" priority="7805" operator="equal">
      <formula>#REF!</formula>
    </cfRule>
    <cfRule type="cellIs" dxfId="216" priority="7806" operator="equal">
      <formula>#REF!</formula>
    </cfRule>
    <cfRule type="cellIs" dxfId="215" priority="7809" operator="equal">
      <formula>#REF!</formula>
    </cfRule>
    <cfRule type="cellIs" dxfId="214" priority="7810" operator="equal">
      <formula>#REF!</formula>
    </cfRule>
    <cfRule type="cellIs" dxfId="213" priority="7811" operator="equal">
      <formula>#REF!</formula>
    </cfRule>
    <cfRule type="cellIs" dxfId="212" priority="7813" operator="equal">
      <formula>#REF!</formula>
    </cfRule>
    <cfRule type="cellIs" dxfId="211" priority="7814" operator="equal">
      <formula>#REF!</formula>
    </cfRule>
    <cfRule type="cellIs" dxfId="210" priority="7815" operator="equal">
      <formula>#REF!</formula>
    </cfRule>
    <cfRule type="cellIs" dxfId="209" priority="7816" operator="equal">
      <formula>#REF!</formula>
    </cfRule>
    <cfRule type="cellIs" dxfId="208" priority="7817" operator="equal">
      <formula>#REF!</formula>
    </cfRule>
    <cfRule type="cellIs" dxfId="207" priority="7818" operator="equal">
      <formula>#REF!</formula>
    </cfRule>
    <cfRule type="cellIs" dxfId="206" priority="7819" operator="equal">
      <formula>#REF!</formula>
    </cfRule>
    <cfRule type="cellIs" dxfId="205" priority="7820" operator="equal">
      <formula>#REF!</formula>
    </cfRule>
    <cfRule type="cellIs" dxfId="204" priority="7822" operator="equal">
      <formula>#REF!</formula>
    </cfRule>
    <cfRule type="cellIs" dxfId="203" priority="7823" operator="equal">
      <formula>#REF!</formula>
    </cfRule>
    <cfRule type="cellIs" dxfId="202" priority="7824" operator="equal">
      <formula>#REF!</formula>
    </cfRule>
    <cfRule type="cellIs" dxfId="201" priority="7825" operator="equal">
      <formula>#REF!</formula>
    </cfRule>
    <cfRule type="cellIs" dxfId="200" priority="7827" operator="equal">
      <formula>#REF!</formula>
    </cfRule>
  </conditionalFormatting>
  <conditionalFormatting sqref="AY57:AY60">
    <cfRule type="cellIs" dxfId="199" priority="1494" operator="equal">
      <formula>"EXTREMO (RC/F)"</formula>
    </cfRule>
    <cfRule type="cellIs" dxfId="198" priority="1495" operator="equal">
      <formula>"ALTO (RC/F)"</formula>
    </cfRule>
    <cfRule type="cellIs" dxfId="197" priority="1496" operator="equal">
      <formula>"MODERADO (RC/F)"</formula>
    </cfRule>
    <cfRule type="cellIs" dxfId="196" priority="1497" operator="equal">
      <formula>"EXTREMO"</formula>
    </cfRule>
    <cfRule type="cellIs" dxfId="195" priority="1498" operator="equal">
      <formula>"ALTO"</formula>
    </cfRule>
    <cfRule type="cellIs" dxfId="194" priority="1500" operator="equal">
      <formula>"BAJO"</formula>
    </cfRule>
    <cfRule type="cellIs" dxfId="193" priority="1557" operator="equal">
      <formula>#REF!</formula>
    </cfRule>
    <cfRule type="cellIs" dxfId="192" priority="1558" operator="equal">
      <formula>#REF!</formula>
    </cfRule>
    <cfRule type="cellIs" dxfId="191" priority="1559" operator="equal">
      <formula>#REF!</formula>
    </cfRule>
    <cfRule type="cellIs" dxfId="190" priority="1565" operator="equal">
      <formula>#REF!</formula>
    </cfRule>
    <cfRule type="cellIs" dxfId="189" priority="1574" operator="equal">
      <formula>#REF!</formula>
    </cfRule>
    <cfRule type="cellIs" dxfId="188" priority="1577" operator="equal">
      <formula>#REF!</formula>
    </cfRule>
  </conditionalFormatting>
  <conditionalFormatting sqref="AY59:AY60">
    <cfRule type="cellIs" dxfId="187" priority="1560" operator="equal">
      <formula>#REF!</formula>
    </cfRule>
    <cfRule type="cellIs" dxfId="186" priority="1561" operator="equal">
      <formula>#REF!</formula>
    </cfRule>
    <cfRule type="cellIs" dxfId="185" priority="1562" operator="equal">
      <formula>#REF!</formula>
    </cfRule>
    <cfRule type="cellIs" dxfId="184" priority="1563" operator="equal">
      <formula>#REF!</formula>
    </cfRule>
    <cfRule type="cellIs" dxfId="183" priority="1564" operator="equal">
      <formula>#REF!</formula>
    </cfRule>
    <cfRule type="cellIs" dxfId="182" priority="1566" operator="equal">
      <formula>#REF!</formula>
    </cfRule>
    <cfRule type="cellIs" dxfId="181" priority="1567" operator="equal">
      <formula>#REF!</formula>
    </cfRule>
    <cfRule type="cellIs" dxfId="180" priority="1568" operator="equal">
      <formula>#REF!</formula>
    </cfRule>
    <cfRule type="cellIs" dxfId="179" priority="1569" operator="equal">
      <formula>#REF!</formula>
    </cfRule>
    <cfRule type="cellIs" dxfId="178" priority="1570" operator="equal">
      <formula>#REF!</formula>
    </cfRule>
    <cfRule type="cellIs" dxfId="177" priority="1571" operator="equal">
      <formula>#REF!</formula>
    </cfRule>
    <cfRule type="cellIs" dxfId="176" priority="1572" operator="equal">
      <formula>#REF!</formula>
    </cfRule>
    <cfRule type="cellIs" dxfId="175" priority="1573" operator="equal">
      <formula>#REF!</formula>
    </cfRule>
    <cfRule type="cellIs" dxfId="174" priority="1575" operator="equal">
      <formula>#REF!</formula>
    </cfRule>
    <cfRule type="cellIs" dxfId="173" priority="1576" operator="equal">
      <formula>#REF!</formula>
    </cfRule>
    <cfRule type="cellIs" dxfId="172" priority="1578" operator="equal">
      <formula>#REF!</formula>
    </cfRule>
    <cfRule type="cellIs" dxfId="171" priority="1579" operator="equal">
      <formula>#REF!</formula>
    </cfRule>
    <cfRule type="cellIs" dxfId="170" priority="1580" operator="equal">
      <formula>#REF!</formula>
    </cfRule>
    <cfRule type="cellIs" dxfId="169" priority="1581" operator="equal">
      <formula>#REF!</formula>
    </cfRule>
    <cfRule type="cellIs" dxfId="168" priority="1582" operator="equal">
      <formula>#REF!</formula>
    </cfRule>
  </conditionalFormatting>
  <conditionalFormatting sqref="AY64">
    <cfRule type="cellIs" dxfId="167" priority="1534" operator="equal">
      <formula>#REF!</formula>
    </cfRule>
    <cfRule type="cellIs" dxfId="166" priority="1535" operator="equal">
      <formula>#REF!</formula>
    </cfRule>
    <cfRule type="cellIs" dxfId="165" priority="1536" operator="equal">
      <formula>#REF!</formula>
    </cfRule>
    <cfRule type="cellIs" dxfId="164" priority="1537" operator="equal">
      <formula>#REF!</formula>
    </cfRule>
    <cfRule type="cellIs" dxfId="163" priority="1538" operator="equal">
      <formula>#REF!</formula>
    </cfRule>
    <cfRule type="cellIs" dxfId="162" priority="1539" operator="equal">
      <formula>#REF!</formula>
    </cfRule>
    <cfRule type="cellIs" dxfId="161" priority="1540" operator="equal">
      <formula>#REF!</formula>
    </cfRule>
    <cfRule type="cellIs" dxfId="160" priority="1541" operator="equal">
      <formula>#REF!</formula>
    </cfRule>
    <cfRule type="cellIs" dxfId="159" priority="1542" operator="equal">
      <formula>#REF!</formula>
    </cfRule>
    <cfRule type="cellIs" dxfId="158" priority="1543" operator="equal">
      <formula>#REF!</formula>
    </cfRule>
    <cfRule type="cellIs" dxfId="157" priority="1544" operator="equal">
      <formula>#REF!</formula>
    </cfRule>
    <cfRule type="cellIs" dxfId="156" priority="1545" operator="equal">
      <formula>#REF!</formula>
    </cfRule>
    <cfRule type="cellIs" dxfId="155" priority="1546" operator="equal">
      <formula>#REF!</formula>
    </cfRule>
    <cfRule type="cellIs" dxfId="154" priority="1547" operator="equal">
      <formula>#REF!</formula>
    </cfRule>
    <cfRule type="cellIs" dxfId="153" priority="1548" operator="equal">
      <formula>#REF!</formula>
    </cfRule>
    <cfRule type="cellIs" dxfId="152" priority="1549" operator="equal">
      <formula>#REF!</formula>
    </cfRule>
    <cfRule type="cellIs" dxfId="151" priority="1550" operator="equal">
      <formula>#REF!</formula>
    </cfRule>
    <cfRule type="cellIs" dxfId="150" priority="1551" operator="equal">
      <formula>#REF!</formula>
    </cfRule>
    <cfRule type="cellIs" dxfId="149" priority="1552" operator="equal">
      <formula>#REF!</formula>
    </cfRule>
    <cfRule type="cellIs" dxfId="148" priority="1553" operator="equal">
      <formula>#REF!</formula>
    </cfRule>
    <cfRule type="cellIs" dxfId="147" priority="1554" operator="equal">
      <formula>#REF!</formula>
    </cfRule>
    <cfRule type="cellIs" dxfId="146" priority="1555" operator="equal">
      <formula>#REF!</formula>
    </cfRule>
    <cfRule type="cellIs" dxfId="145" priority="1556" operator="equal">
      <formula>#REF!</formula>
    </cfRule>
  </conditionalFormatting>
  <conditionalFormatting sqref="AY64:AY66">
    <cfRule type="cellIs" dxfId="144" priority="1501" operator="equal">
      <formula>"EXTREMO (RC/F)"</formula>
    </cfRule>
    <cfRule type="cellIs" dxfId="143" priority="1502" operator="equal">
      <formula>"ALTO (RC/F)"</formula>
    </cfRule>
    <cfRule type="cellIs" dxfId="142" priority="1503" operator="equal">
      <formula>"MODERADO (RC/F)"</formula>
    </cfRule>
    <cfRule type="cellIs" dxfId="141" priority="1504" operator="equal">
      <formula>"EXTREMO"</formula>
    </cfRule>
    <cfRule type="cellIs" dxfId="140" priority="1505" operator="equal">
      <formula>"ALTO"</formula>
    </cfRule>
    <cfRule type="cellIs" dxfId="139" priority="1506" operator="equal">
      <formula>"MODERADO"</formula>
    </cfRule>
    <cfRule type="cellIs" dxfId="138" priority="1507" operator="equal">
      <formula>"BAJO"</formula>
    </cfRule>
    <cfRule type="cellIs" dxfId="137" priority="1508" operator="equal">
      <formula>#REF!</formula>
    </cfRule>
    <cfRule type="cellIs" dxfId="136" priority="1509" operator="equal">
      <formula>#REF!</formula>
    </cfRule>
    <cfRule type="cellIs" dxfId="135" priority="1516" operator="equal">
      <formula>#REF!</formula>
    </cfRule>
    <cfRule type="cellIs" dxfId="134" priority="1525" operator="equal">
      <formula>#REF!</formula>
    </cfRule>
  </conditionalFormatting>
  <conditionalFormatting sqref="AY65:AY66">
    <cfRule type="cellIs" dxfId="133" priority="1510" operator="equal">
      <formula>#REF!</formula>
    </cfRule>
    <cfRule type="cellIs" dxfId="132" priority="1511" operator="equal">
      <formula>#REF!</formula>
    </cfRule>
    <cfRule type="cellIs" dxfId="131" priority="1512" operator="equal">
      <formula>#REF!</formula>
    </cfRule>
    <cfRule type="cellIs" dxfId="130" priority="1513" operator="equal">
      <formula>#REF!</formula>
    </cfRule>
    <cfRule type="cellIs" dxfId="129" priority="1514" operator="equal">
      <formula>#REF!</formula>
    </cfRule>
    <cfRule type="cellIs" dxfId="128" priority="1515" operator="equal">
      <formula>#REF!</formula>
    </cfRule>
    <cfRule type="cellIs" dxfId="127" priority="1517" operator="equal">
      <formula>#REF!</formula>
    </cfRule>
    <cfRule type="cellIs" dxfId="126" priority="1518" operator="equal">
      <formula>#REF!</formula>
    </cfRule>
    <cfRule type="cellIs" dxfId="125" priority="1519" operator="equal">
      <formula>#REF!</formula>
    </cfRule>
    <cfRule type="cellIs" dxfId="124" priority="1520" operator="equal">
      <formula>#REF!</formula>
    </cfRule>
    <cfRule type="cellIs" dxfId="123" priority="1521" operator="equal">
      <formula>#REF!</formula>
    </cfRule>
    <cfRule type="cellIs" dxfId="122" priority="1522" operator="equal">
      <formula>#REF!</formula>
    </cfRule>
    <cfRule type="cellIs" dxfId="121" priority="1523" operator="equal">
      <formula>#REF!</formula>
    </cfRule>
    <cfRule type="cellIs" dxfId="120" priority="1524" operator="equal">
      <formula>#REF!</formula>
    </cfRule>
    <cfRule type="cellIs" dxfId="119" priority="1526" operator="equal">
      <formula>#REF!</formula>
    </cfRule>
    <cfRule type="cellIs" dxfId="118" priority="1527" operator="equal">
      <formula>#REF!</formula>
    </cfRule>
    <cfRule type="cellIs" dxfId="117" priority="1528" operator="equal">
      <formula>#REF!</formula>
    </cfRule>
    <cfRule type="cellIs" dxfId="116" priority="1529" operator="equal">
      <formula>#REF!</formula>
    </cfRule>
    <cfRule type="cellIs" dxfId="115" priority="1530" operator="equal">
      <formula>#REF!</formula>
    </cfRule>
    <cfRule type="cellIs" dxfId="114" priority="1531" operator="equal">
      <formula>#REF!</formula>
    </cfRule>
    <cfRule type="cellIs" dxfId="113" priority="1532" operator="equal">
      <formula>#REF!</formula>
    </cfRule>
    <cfRule type="cellIs" dxfId="112" priority="1533" operator="equal">
      <formula>#REF!</formula>
    </cfRule>
  </conditionalFormatting>
  <conditionalFormatting sqref="AY68:AY69">
    <cfRule type="cellIs" dxfId="111" priority="1461" operator="equal">
      <formula>#REF!</formula>
    </cfRule>
    <cfRule type="cellIs" dxfId="110" priority="1462" operator="equal">
      <formula>#REF!</formula>
    </cfRule>
    <cfRule type="cellIs" dxfId="109" priority="1463" operator="equal">
      <formula>#REF!</formula>
    </cfRule>
    <cfRule type="cellIs" dxfId="108" priority="1464" operator="equal">
      <formula>#REF!</formula>
    </cfRule>
    <cfRule type="cellIs" dxfId="107" priority="1465" operator="equal">
      <formula>#REF!</formula>
    </cfRule>
    <cfRule type="cellIs" dxfId="106" priority="1466" operator="equal">
      <formula>#REF!</formula>
    </cfRule>
    <cfRule type="cellIs" dxfId="105" priority="1467" operator="equal">
      <formula>#REF!</formula>
    </cfRule>
    <cfRule type="cellIs" dxfId="104" priority="1468" operator="equal">
      <formula>#REF!</formula>
    </cfRule>
    <cfRule type="cellIs" dxfId="103" priority="1469" operator="equal">
      <formula>#REF!</formula>
    </cfRule>
    <cfRule type="cellIs" dxfId="102" priority="1470" operator="equal">
      <formula>#REF!</formula>
    </cfRule>
    <cfRule type="cellIs" dxfId="101" priority="1471" operator="equal">
      <formula>#REF!</formula>
    </cfRule>
    <cfRule type="cellIs" dxfId="100" priority="1472" operator="equal">
      <formula>#REF!</formula>
    </cfRule>
    <cfRule type="cellIs" dxfId="99" priority="1473" operator="equal">
      <formula>#REF!</formula>
    </cfRule>
    <cfRule type="cellIs" dxfId="98" priority="1474" operator="equal">
      <formula>#REF!</formula>
    </cfRule>
    <cfRule type="cellIs" dxfId="97" priority="1475" operator="equal">
      <formula>#REF!</formula>
    </cfRule>
    <cfRule type="cellIs" dxfId="96" priority="1476" operator="equal">
      <formula>#REF!</formula>
    </cfRule>
    <cfRule type="cellIs" dxfId="95" priority="1477" operator="equal">
      <formula>#REF!</formula>
    </cfRule>
    <cfRule type="cellIs" dxfId="94" priority="1478" operator="equal">
      <formula>#REF!</formula>
    </cfRule>
    <cfRule type="cellIs" dxfId="93" priority="1479" operator="equal">
      <formula>#REF!</formula>
    </cfRule>
    <cfRule type="cellIs" dxfId="92" priority="1480" operator="equal">
      <formula>#REF!</formula>
    </cfRule>
    <cfRule type="cellIs" dxfId="91" priority="1481" operator="equal">
      <formula>#REF!</formula>
    </cfRule>
    <cfRule type="cellIs" dxfId="90" priority="1482" operator="equal">
      <formula>#REF!</formula>
    </cfRule>
    <cfRule type="cellIs" dxfId="89" priority="1483" operator="equal">
      <formula>#REF!</formula>
    </cfRule>
    <cfRule type="cellIs" dxfId="88" priority="1484" operator="equal">
      <formula>#REF!</formula>
    </cfRule>
    <cfRule type="cellIs" dxfId="87" priority="1485" operator="equal">
      <formula>#REF!</formula>
    </cfRule>
    <cfRule type="cellIs" dxfId="86" priority="1486" operator="equal">
      <formula>#REF!</formula>
    </cfRule>
    <cfRule type="cellIs" dxfId="85" priority="1487" operator="equal">
      <formula>"EXTREMO (RC/F)"</formula>
    </cfRule>
    <cfRule type="cellIs" dxfId="84" priority="1488" operator="equal">
      <formula>"ALTO (RC/F)"</formula>
    </cfRule>
    <cfRule type="cellIs" dxfId="83" priority="1489" operator="equal">
      <formula>"MODERADO (RC/F)"</formula>
    </cfRule>
    <cfRule type="cellIs" dxfId="82" priority="1490" operator="equal">
      <formula>"EXTREMO"</formula>
    </cfRule>
    <cfRule type="cellIs" dxfId="81" priority="1491" operator="equal">
      <formula>"ALTO"</formula>
    </cfRule>
    <cfRule type="cellIs" dxfId="80" priority="1492" operator="equal">
      <formula>"MODERADO"</formula>
    </cfRule>
    <cfRule type="cellIs" dxfId="79" priority="1493" operator="equal">
      <formula>"BAJO"</formula>
    </cfRule>
  </conditionalFormatting>
  <conditionalFormatting sqref="AY71:AY72 AY57:AY58">
    <cfRule type="cellIs" dxfId="78" priority="7801" operator="equal">
      <formula>#REF!</formula>
    </cfRule>
  </conditionalFormatting>
  <conditionalFormatting sqref="AY71:AY72">
    <cfRule type="cellIs" dxfId="77" priority="7659" operator="equal">
      <formula>"EXTREMO (RC/F)"</formula>
    </cfRule>
    <cfRule type="cellIs" dxfId="76" priority="7660" operator="equal">
      <formula>"ALTO (RC/F)"</formula>
    </cfRule>
    <cfRule type="cellIs" dxfId="75" priority="7661" operator="equal">
      <formula>"MODERADO (RC/F)"</formula>
    </cfRule>
    <cfRule type="cellIs" dxfId="74" priority="7662" operator="equal">
      <formula>"EXTREMO"</formula>
    </cfRule>
    <cfRule type="cellIs" dxfId="73" priority="7663" operator="equal">
      <formula>"ALTO"</formula>
    </cfRule>
    <cfRule type="cellIs" dxfId="72" priority="7665" operator="equal">
      <formula>"BAJO"</formula>
    </cfRule>
    <cfRule type="cellIs" dxfId="71" priority="7791" operator="equal">
      <formula>#REF!</formula>
    </cfRule>
    <cfRule type="cellIs" dxfId="70" priority="7792" operator="equal">
      <formula>#REF!</formula>
    </cfRule>
    <cfRule type="cellIs" dxfId="69" priority="7795" operator="equal">
      <formula>#REF!</formula>
    </cfRule>
    <cfRule type="cellIs" dxfId="68" priority="7797" operator="equal">
      <formula>#REF!</formula>
    </cfRule>
    <cfRule type="cellIs" dxfId="67" priority="7798" operator="equal">
      <formula>#REF!</formula>
    </cfRule>
    <cfRule type="cellIs" dxfId="66" priority="7799" operator="equal">
      <formula>#REF!</formula>
    </cfRule>
  </conditionalFormatting>
  <conditionalFormatting sqref="AY75">
    <cfRule type="cellIs" dxfId="65" priority="7667" operator="equal">
      <formula>"EXTREMO (RC/F)"</formula>
    </cfRule>
    <cfRule type="cellIs" dxfId="64" priority="7668" operator="equal">
      <formula>"ALTO (RC/F)"</formula>
    </cfRule>
    <cfRule type="cellIs" dxfId="63" priority="7669" operator="equal">
      <formula>"MODERADO (RC/F)"</formula>
    </cfRule>
    <cfRule type="cellIs" dxfId="62" priority="7670" operator="equal">
      <formula>"EXTREMO"</formula>
    </cfRule>
    <cfRule type="cellIs" dxfId="61" priority="7671" operator="equal">
      <formula>"ALTO"</formula>
    </cfRule>
    <cfRule type="cellIs" dxfId="60" priority="7672" operator="equal">
      <formula>"MODERADO"</formula>
    </cfRule>
    <cfRule type="cellIs" dxfId="59" priority="7673" operator="equal">
      <formula>"BAJO"</formula>
    </cfRule>
    <cfRule type="cellIs" dxfId="58" priority="7674" operator="equal">
      <formula>#REF!</formula>
    </cfRule>
    <cfRule type="cellIs" dxfId="57" priority="7675" operator="equal">
      <formula>#REF!</formula>
    </cfRule>
    <cfRule type="cellIs" dxfId="56" priority="7678" operator="equal">
      <formula>#REF!</formula>
    </cfRule>
    <cfRule type="cellIs" dxfId="55" priority="7680" operator="equal">
      <formula>#REF!</formula>
    </cfRule>
    <cfRule type="cellIs" dxfId="54" priority="7681" operator="equal">
      <formula>#REF!</formula>
    </cfRule>
    <cfRule type="cellIs" dxfId="53" priority="7682" operator="equal">
      <formula>#REF!</formula>
    </cfRule>
    <cfRule type="cellIs" dxfId="52" priority="7684" operator="equal">
      <formula>#REF!</formula>
    </cfRule>
    <cfRule type="cellIs" dxfId="51" priority="7687" operator="equal">
      <formula>#REF!</formula>
    </cfRule>
    <cfRule type="cellIs" dxfId="50" priority="7688" operator="equal">
      <formula>#REF!</formula>
    </cfRule>
    <cfRule type="cellIs" dxfId="49" priority="7689" operator="equal">
      <formula>#REF!</formula>
    </cfRule>
    <cfRule type="cellIs" dxfId="48" priority="7692" operator="equal">
      <formula>#REF!</formula>
    </cfRule>
    <cfRule type="cellIs" dxfId="47" priority="7693" operator="equal">
      <formula>#REF!</formula>
    </cfRule>
    <cfRule type="cellIs" dxfId="46" priority="7694" operator="equal">
      <formula>#REF!</formula>
    </cfRule>
    <cfRule type="cellIs" dxfId="45" priority="7696" operator="equal">
      <formula>#REF!</formula>
    </cfRule>
    <cfRule type="cellIs" dxfId="44" priority="7697" operator="equal">
      <formula>#REF!</formula>
    </cfRule>
    <cfRule type="cellIs" dxfId="43" priority="7698" operator="equal">
      <formula>#REF!</formula>
    </cfRule>
    <cfRule type="cellIs" dxfId="42" priority="7699" operator="equal">
      <formula>#REF!</formula>
    </cfRule>
    <cfRule type="cellIs" dxfId="41" priority="7700" operator="equal">
      <formula>#REF!</formula>
    </cfRule>
    <cfRule type="cellIs" dxfId="40" priority="7701" operator="equal">
      <formula>#REF!</formula>
    </cfRule>
    <cfRule type="cellIs" dxfId="39" priority="7702" operator="equal">
      <formula>#REF!</formula>
    </cfRule>
    <cfRule type="cellIs" dxfId="38" priority="7703" operator="equal">
      <formula>#REF!</formula>
    </cfRule>
    <cfRule type="cellIs" dxfId="37" priority="7705" operator="equal">
      <formula>#REF!</formula>
    </cfRule>
    <cfRule type="cellIs" dxfId="36" priority="7706" operator="equal">
      <formula>#REF!</formula>
    </cfRule>
    <cfRule type="cellIs" dxfId="35" priority="7707" operator="equal">
      <formula>#REF!</formula>
    </cfRule>
    <cfRule type="cellIs" dxfId="34" priority="7708" operator="equal">
      <formula>#REF!</formula>
    </cfRule>
    <cfRule type="cellIs" dxfId="33" priority="7710" operator="equal">
      <formula>#REF!</formula>
    </cfRule>
  </conditionalFormatting>
  <conditionalFormatting sqref="AY77:AY78">
    <cfRule type="cellIs" dxfId="32" priority="7290" operator="equal">
      <formula>#REF!</formula>
    </cfRule>
    <cfRule type="cellIs" dxfId="31" priority="7291" operator="equal">
      <formula>#REF!</formula>
    </cfRule>
    <cfRule type="cellIs" dxfId="30" priority="7294" operator="equal">
      <formula>#REF!</formula>
    </cfRule>
    <cfRule type="cellIs" dxfId="29" priority="7296" operator="equal">
      <formula>#REF!</formula>
    </cfRule>
    <cfRule type="cellIs" dxfId="28" priority="7297" operator="equal">
      <formula>#REF!</formula>
    </cfRule>
    <cfRule type="cellIs" dxfId="27" priority="7298" operator="equal">
      <formula>#REF!</formula>
    </cfRule>
    <cfRule type="cellIs" dxfId="26" priority="7300" operator="equal">
      <formula>#REF!</formula>
    </cfRule>
    <cfRule type="cellIs" dxfId="25" priority="7303" operator="equal">
      <formula>#REF!</formula>
    </cfRule>
    <cfRule type="cellIs" dxfId="24" priority="7304" operator="equal">
      <formula>#REF!</formula>
    </cfRule>
    <cfRule type="cellIs" dxfId="23" priority="7305" operator="equal">
      <formula>#REF!</formula>
    </cfRule>
    <cfRule type="cellIs" dxfId="22" priority="7308" operator="equal">
      <formula>#REF!</formula>
    </cfRule>
    <cfRule type="cellIs" dxfId="21" priority="7309" operator="equal">
      <formula>#REF!</formula>
    </cfRule>
    <cfRule type="cellIs" dxfId="20" priority="7310" operator="equal">
      <formula>#REF!</formula>
    </cfRule>
    <cfRule type="cellIs" dxfId="19" priority="7312" operator="equal">
      <formula>#REF!</formula>
    </cfRule>
    <cfRule type="cellIs" dxfId="18" priority="7313" operator="equal">
      <formula>#REF!</formula>
    </cfRule>
    <cfRule type="cellIs" dxfId="17" priority="7314" operator="equal">
      <formula>#REF!</formula>
    </cfRule>
    <cfRule type="cellIs" dxfId="16" priority="7315" operator="equal">
      <formula>#REF!</formula>
    </cfRule>
    <cfRule type="cellIs" dxfId="15" priority="7316" operator="equal">
      <formula>#REF!</formula>
    </cfRule>
    <cfRule type="cellIs" dxfId="14" priority="7317" operator="equal">
      <formula>#REF!</formula>
    </cfRule>
    <cfRule type="cellIs" dxfId="13" priority="7318" operator="equal">
      <formula>#REF!</formula>
    </cfRule>
    <cfRule type="cellIs" dxfId="12" priority="7319" operator="equal">
      <formula>#REF!</formula>
    </cfRule>
    <cfRule type="cellIs" dxfId="11" priority="7321" operator="equal">
      <formula>#REF!</formula>
    </cfRule>
    <cfRule type="cellIs" dxfId="10" priority="7322" operator="equal">
      <formula>#REF!</formula>
    </cfRule>
    <cfRule type="cellIs" dxfId="9" priority="7323" operator="equal">
      <formula>#REF!</formula>
    </cfRule>
    <cfRule type="cellIs" dxfId="8" priority="7324" operator="equal">
      <formula>#REF!</formula>
    </cfRule>
    <cfRule type="cellIs" dxfId="7" priority="7326" operator="equal">
      <formula>#REF!</formula>
    </cfRule>
    <cfRule type="cellIs" dxfId="6" priority="7337" operator="equal">
      <formula>"EXTREMO (RC/F)"</formula>
    </cfRule>
    <cfRule type="cellIs" dxfId="5" priority="7338" operator="equal">
      <formula>"ALTO (RC/F)"</formula>
    </cfRule>
    <cfRule type="cellIs" dxfId="4" priority="7339" operator="equal">
      <formula>"MODERADO (RC/F)"</formula>
    </cfRule>
    <cfRule type="cellIs" dxfId="3" priority="7340" operator="equal">
      <formula>"EXTREMO"</formula>
    </cfRule>
    <cfRule type="cellIs" dxfId="2" priority="7341" operator="equal">
      <formula>"ALTO"</formula>
    </cfRule>
    <cfRule type="cellIs" dxfId="1" priority="7342" operator="equal">
      <formula>"MODERADO"</formula>
    </cfRule>
    <cfRule type="cellIs" dxfId="0" priority="7343" operator="equal">
      <formula>"BAJO"</formula>
    </cfRule>
  </conditionalFormatting>
  <hyperlinks>
    <hyperlink ref="X11" r:id="rId1" xr:uid="{314942D6-AC0F-43AB-9798-F4A02823FEB3}"/>
    <hyperlink ref="X12" r:id="rId2" xr:uid="{48C8AB23-53F0-472E-ABD0-F98F8268C202}"/>
    <hyperlink ref="X13" r:id="rId3" xr:uid="{B9A2B09A-0C7E-4E45-BCF5-438C5642EC67}"/>
    <hyperlink ref="X14" r:id="rId4" xr:uid="{80DD5727-FD48-4ED9-B49F-5FE8C0B6FD82}"/>
    <hyperlink ref="X15" r:id="rId5" xr:uid="{C70006FC-52CA-4C52-A954-3C00572423CC}"/>
    <hyperlink ref="X16" r:id="rId6" xr:uid="{20961C84-F29F-4762-AAB4-37664AC71841}"/>
    <hyperlink ref="X17" r:id="rId7" xr:uid="{F157AEE3-8255-4710-971C-01E7DA293485}"/>
    <hyperlink ref="X18" r:id="rId8" xr:uid="{7D513FAC-2AB7-4FBD-AE94-47D2FBBA1C04}"/>
    <hyperlink ref="X19" r:id="rId9" xr:uid="{1315FFC0-DBA7-4E19-B08F-A8CDC8BEE6DE}"/>
    <hyperlink ref="X20" r:id="rId10" xr:uid="{CF38BB31-A354-4AE2-BBC5-CD93D3A0CB68}"/>
    <hyperlink ref="X21" r:id="rId11" xr:uid="{28EE85CC-F660-487E-AA5B-A35A731E090A}"/>
    <hyperlink ref="X22" r:id="rId12" xr:uid="{986B6A4C-6650-4D24-870B-F3B2810B90DB}"/>
    <hyperlink ref="X23" r:id="rId13" xr:uid="{73AD1A7E-478F-4F46-A586-1EF02A228982}"/>
    <hyperlink ref="X24" r:id="rId14" xr:uid="{F58073BB-07B4-46E8-98F7-3F0E2E8DA31A}"/>
    <hyperlink ref="X25" r:id="rId15" xr:uid="{F37ECE90-DE04-4951-9CFF-F491098B876D}"/>
    <hyperlink ref="X26" r:id="rId16" xr:uid="{07D423BA-0012-400F-9810-938E3FF4B2E6}"/>
    <hyperlink ref="X27" r:id="rId17" xr:uid="{6494AE96-915C-4CBA-928A-0C3E14B33108}"/>
    <hyperlink ref="X28" r:id="rId18" xr:uid="{76263C7E-34B2-4825-A556-E60CA0E8B451}"/>
    <hyperlink ref="X29" r:id="rId19" xr:uid="{C1340E25-3A26-4636-8A92-A627C90A28F3}"/>
    <hyperlink ref="X30" r:id="rId20" xr:uid="{C484447A-CDD8-49D8-B337-D768A85F5FDF}"/>
    <hyperlink ref="X31" r:id="rId21" xr:uid="{A15E6676-472D-4A97-8A7B-BBC9F433CAD9}"/>
    <hyperlink ref="X32" r:id="rId22" xr:uid="{20129DE1-5F8E-47F1-A094-EF88553AB06A}"/>
  </hyperlinks>
  <printOptions horizontalCentered="1" verticalCentered="1"/>
  <pageMargins left="0.70866141732283472" right="0.70866141732283472" top="0.74803149606299213" bottom="0.74803149606299213" header="0.31496062992125984" footer="0.31496062992125984"/>
  <pageSetup scale="12" orientation="landscape" r:id="rId23"/>
  <headerFooter>
    <oddFooter xml:space="preserve">&amp;LProceso: DE Direccionamiento Estratégico.&amp;RPág.1 de 1 </oddFooter>
  </headerFooter>
  <drawing r:id="rId24"/>
  <legacyDrawing r:id="rId25"/>
  <legacyDrawingHF r:id="rId26"/>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8000000}">
          <x14:formula1>
            <xm:f>'Datos Validacion'!$B$12:$B$14</xm:f>
          </x14:formula1>
          <xm:sqref>G11 G13:G14 G21 G24 G18 G27 G31 G33:G79</xm:sqref>
        </x14:dataValidation>
        <x14:dataValidation type="list" allowBlank="1" showInputMessage="1" showErrorMessage="1" xr:uid="{00000000-0002-0000-0000-000009000000}">
          <x14:formula1>
            <xm:f>'Datos Validacion'!$A$6:$A$7</xm:f>
          </x14:formula1>
          <xm:sqref>J11 J13:J14 J16 J18:J21 J23:J27 J31:J79</xm:sqref>
        </x14:dataValidation>
        <x14:dataValidation type="list" allowBlank="1" showInputMessage="1" showErrorMessage="1" xr:uid="{00000000-0002-0000-0000-00000A000000}">
          <x14:formula1>
            <xm:f>'Datos Validacion'!$B$16:$B$18</xm:f>
          </x14:formula1>
          <xm:sqref>B11 B13:B14 B21 B24 B18 B27 B31 B33:B79</xm:sqref>
        </x14:dataValidation>
        <x14:dataValidation type="list" allowBlank="1" showInputMessage="1" showErrorMessage="1" xr:uid="{00000000-0002-0000-0000-00000B000000}">
          <x14:formula1>
            <xm:f>'Datos Validacion'!$R$7:$R$9</xm:f>
          </x14:formula1>
          <xm:sqref>AZ11 AZ13:AZ14 AZ18 AZ21 AZ24 AZ27 AZ31 AZ33:AZ79</xm:sqref>
        </x14:dataValidation>
        <x14:dataValidation type="list" allowBlank="1" showInputMessage="1" showErrorMessage="1" xr:uid="{00000000-0002-0000-0000-000000000000}">
          <x14:formula1>
            <xm:f>'Eval Controles'!$C$24:$C$26</xm:f>
          </x14:formula1>
          <xm:sqref>AO11:AO79</xm:sqref>
        </x14:dataValidation>
        <x14:dataValidation type="list" allowBlank="1" showInputMessage="1" showErrorMessage="1" xr:uid="{00000000-0002-0000-0000-000001000000}">
          <x14:formula1>
            <xm:f>'Eval Controles'!$C$30:$C$31</xm:f>
          </x14:formula1>
          <xm:sqref>Y11:Y79</xm:sqref>
        </x14:dataValidation>
        <x14:dataValidation type="list" allowBlank="1" showInputMessage="1" showErrorMessage="1" xr:uid="{00000000-0002-0000-0000-000002000000}">
          <x14:formula1>
            <xm:f>'Eval Controles'!$C$32:$C$33</xm:f>
          </x14:formula1>
          <xm:sqref>AA11:AA79</xm:sqref>
        </x14:dataValidation>
        <x14:dataValidation type="list" allowBlank="1" showInputMessage="1" showErrorMessage="1" xr:uid="{00000000-0002-0000-0000-000003000000}">
          <x14:formula1>
            <xm:f>'Eval Controles'!$C$34:$C$35</xm:f>
          </x14:formula1>
          <xm:sqref>AC11:AC79</xm:sqref>
        </x14:dataValidation>
        <x14:dataValidation type="list" allowBlank="1" showInputMessage="1" showErrorMessage="1" xr:uid="{00000000-0002-0000-0000-000004000000}">
          <x14:formula1>
            <xm:f>'Eval Controles'!$C$36:$C$38</xm:f>
          </x14:formula1>
          <xm:sqref>AE11:AE79</xm:sqref>
        </x14:dataValidation>
        <x14:dataValidation type="list" allowBlank="1" showInputMessage="1" showErrorMessage="1" xr:uid="{00000000-0002-0000-0000-000005000000}">
          <x14:formula1>
            <xm:f>'Eval Controles'!$C$39:$C$40</xm:f>
          </x14:formula1>
          <xm:sqref>AG11:AG79</xm:sqref>
        </x14:dataValidation>
        <x14:dataValidation type="list" allowBlank="1" showInputMessage="1" showErrorMessage="1" xr:uid="{00000000-0002-0000-0000-000006000000}">
          <x14:formula1>
            <xm:f>'Eval Controles'!$C$41:$C$42</xm:f>
          </x14:formula1>
          <xm:sqref>AI11:AI79</xm:sqref>
        </x14:dataValidation>
        <x14:dataValidation type="list" allowBlank="1" showInputMessage="1" showErrorMessage="1" xr:uid="{00000000-0002-0000-0000-000007000000}">
          <x14:formula1>
            <xm:f>'Eval Controles'!$C$43:$C$45</xm:f>
          </x14:formula1>
          <xm:sqref>AK11:AK79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workbookViewId="0">
      <selection activeCell="B12" sqref="B12:B14"/>
    </sheetView>
  </sheetViews>
  <sheetFormatPr baseColWidth="10" defaultColWidth="11.453125" defaultRowHeight="12.5" x14ac:dyDescent="0.35"/>
  <cols>
    <col min="1" max="1" width="15.54296875" style="39" customWidth="1"/>
    <col min="2" max="2" width="25" style="4" customWidth="1"/>
    <col min="3" max="3" width="22.1796875" style="4" bestFit="1" customWidth="1"/>
    <col min="4" max="4" width="6.453125" style="4" bestFit="1" customWidth="1"/>
    <col min="5" max="5" width="21.453125" style="4" bestFit="1" customWidth="1"/>
    <col min="6" max="6" width="6.453125" style="4" bestFit="1" customWidth="1"/>
    <col min="7" max="7" width="25.54296875" style="4" bestFit="1" customWidth="1"/>
    <col min="8" max="8" width="15.1796875" style="39" customWidth="1"/>
    <col min="9" max="9" width="22.54296875" style="39" customWidth="1"/>
    <col min="10" max="10" width="13.81640625" style="4" customWidth="1"/>
    <col min="11" max="11" width="21.1796875" style="39" customWidth="1"/>
    <col min="12" max="12" width="8.81640625" style="39" customWidth="1"/>
    <col min="13" max="13" width="20.453125" style="39" customWidth="1"/>
    <col min="14" max="14" width="7.453125" style="39" customWidth="1"/>
    <col min="15" max="16" width="20.453125" style="39" customWidth="1"/>
    <col min="17" max="17" width="25.54296875" style="4" bestFit="1" customWidth="1"/>
    <col min="18" max="18" width="23.453125" style="39" customWidth="1"/>
    <col min="19" max="16384" width="11.453125" style="39"/>
  </cols>
  <sheetData>
    <row r="3" spans="1:18" ht="13" x14ac:dyDescent="0.35">
      <c r="H3" s="531" t="s">
        <v>640</v>
      </c>
      <c r="I3" s="531"/>
      <c r="J3" s="531"/>
      <c r="K3" s="531"/>
      <c r="L3" s="531"/>
      <c r="M3" s="531"/>
      <c r="N3" s="531"/>
      <c r="O3" s="531"/>
      <c r="P3" s="66"/>
    </row>
    <row r="4" spans="1:18" ht="91" x14ac:dyDescent="0.35">
      <c r="A4" s="14" t="s">
        <v>641</v>
      </c>
      <c r="B4" s="44" t="s">
        <v>642</v>
      </c>
      <c r="C4" s="532" t="s">
        <v>32</v>
      </c>
      <c r="D4" s="533"/>
      <c r="E4" s="532" t="s">
        <v>34</v>
      </c>
      <c r="F4" s="533"/>
      <c r="G4" s="28" t="s">
        <v>643</v>
      </c>
      <c r="H4" s="67" t="s">
        <v>395</v>
      </c>
      <c r="I4" s="67" t="s">
        <v>59</v>
      </c>
      <c r="J4" s="68" t="s">
        <v>644</v>
      </c>
      <c r="K4" s="534" t="s">
        <v>61</v>
      </c>
      <c r="L4" s="535"/>
      <c r="M4" s="534" t="s">
        <v>62</v>
      </c>
      <c r="N4" s="535"/>
      <c r="O4" s="68" t="s">
        <v>63</v>
      </c>
      <c r="P4" s="68" t="s">
        <v>44</v>
      </c>
      <c r="Q4" s="28" t="s">
        <v>645</v>
      </c>
      <c r="R4" s="28" t="s">
        <v>646</v>
      </c>
    </row>
    <row r="5" spans="1:18" s="4" customFormat="1" ht="25" x14ac:dyDescent="0.35">
      <c r="A5" s="56" t="s">
        <v>647</v>
      </c>
      <c r="B5" s="69" t="s">
        <v>648</v>
      </c>
      <c r="C5" s="34" t="s">
        <v>649</v>
      </c>
      <c r="D5" s="34"/>
      <c r="E5" s="4" t="s">
        <v>650</v>
      </c>
      <c r="G5" s="34" t="s">
        <v>651</v>
      </c>
      <c r="H5" s="71" t="s">
        <v>652</v>
      </c>
      <c r="I5" s="72" t="s">
        <v>652</v>
      </c>
      <c r="J5" s="34" t="s">
        <v>652</v>
      </c>
      <c r="K5" s="34" t="s">
        <v>652</v>
      </c>
      <c r="L5" s="34"/>
      <c r="M5" s="72" t="s">
        <v>652</v>
      </c>
      <c r="N5" s="72"/>
      <c r="O5" s="72" t="s">
        <v>652</v>
      </c>
      <c r="P5" s="72" t="s">
        <v>652</v>
      </c>
      <c r="Q5" s="34" t="s">
        <v>651</v>
      </c>
      <c r="R5" s="70" t="s">
        <v>653</v>
      </c>
    </row>
    <row r="6" spans="1:18" ht="25" x14ac:dyDescent="0.35">
      <c r="A6" s="56" t="s">
        <v>72</v>
      </c>
      <c r="B6" s="69" t="s">
        <v>654</v>
      </c>
      <c r="C6" s="34" t="s">
        <v>154</v>
      </c>
      <c r="D6" s="43">
        <v>0.2</v>
      </c>
      <c r="E6" s="71" t="s">
        <v>655</v>
      </c>
      <c r="F6" s="43">
        <v>0.2</v>
      </c>
      <c r="G6" s="71" t="s">
        <v>656</v>
      </c>
      <c r="H6" s="73" t="s">
        <v>429</v>
      </c>
      <c r="I6" s="74" t="s">
        <v>83</v>
      </c>
      <c r="J6" s="70" t="s">
        <v>85</v>
      </c>
      <c r="K6" s="75" t="s">
        <v>86</v>
      </c>
      <c r="L6" s="77">
        <v>0.25</v>
      </c>
      <c r="M6" s="74" t="s">
        <v>209</v>
      </c>
      <c r="N6" s="78">
        <v>0.25</v>
      </c>
      <c r="O6" s="74" t="s">
        <v>88</v>
      </c>
      <c r="P6" s="74" t="s">
        <v>90</v>
      </c>
      <c r="Q6" s="34" t="s">
        <v>656</v>
      </c>
      <c r="R6" s="70" t="s">
        <v>657</v>
      </c>
    </row>
    <row r="7" spans="1:18" x14ac:dyDescent="0.35">
      <c r="A7" s="56" t="s">
        <v>635</v>
      </c>
      <c r="B7" s="69" t="s">
        <v>658</v>
      </c>
      <c r="C7" s="34" t="s">
        <v>119</v>
      </c>
      <c r="D7" s="43">
        <v>0.4</v>
      </c>
      <c r="E7" s="71" t="s">
        <v>659</v>
      </c>
      <c r="F7" s="43">
        <v>0.4</v>
      </c>
      <c r="G7" s="71" t="s">
        <v>321</v>
      </c>
      <c r="H7" s="73" t="s">
        <v>660</v>
      </c>
      <c r="I7" s="74" t="s">
        <v>661</v>
      </c>
      <c r="J7" s="70" t="s">
        <v>662</v>
      </c>
      <c r="K7" s="75" t="s">
        <v>196</v>
      </c>
      <c r="L7" s="77">
        <v>0.15</v>
      </c>
      <c r="M7" s="74" t="s">
        <v>87</v>
      </c>
      <c r="N7" s="78">
        <v>0.15</v>
      </c>
      <c r="O7" s="74" t="s">
        <v>663</v>
      </c>
      <c r="P7" s="74" t="s">
        <v>664</v>
      </c>
      <c r="Q7" s="34" t="s">
        <v>321</v>
      </c>
      <c r="R7" s="70" t="s">
        <v>94</v>
      </c>
    </row>
    <row r="8" spans="1:18" ht="25" x14ac:dyDescent="0.35">
      <c r="A8" s="56" t="s">
        <v>201</v>
      </c>
      <c r="B8" s="69" t="s">
        <v>665</v>
      </c>
      <c r="C8" s="34" t="s">
        <v>78</v>
      </c>
      <c r="D8" s="43">
        <v>0.6</v>
      </c>
      <c r="E8" s="71" t="s">
        <v>321</v>
      </c>
      <c r="F8" s="43">
        <v>0.6</v>
      </c>
      <c r="G8" s="71" t="s">
        <v>81</v>
      </c>
      <c r="H8" s="57"/>
      <c r="I8" s="57"/>
      <c r="J8" s="59"/>
      <c r="K8" s="75" t="s">
        <v>666</v>
      </c>
      <c r="L8" s="77">
        <v>0.1</v>
      </c>
      <c r="M8" s="57"/>
      <c r="N8" s="57"/>
      <c r="O8" s="57"/>
      <c r="P8" s="57"/>
      <c r="Q8" s="34" t="s">
        <v>81</v>
      </c>
      <c r="R8" s="69" t="s">
        <v>667</v>
      </c>
    </row>
    <row r="9" spans="1:18" ht="25" x14ac:dyDescent="0.35">
      <c r="A9" s="58"/>
      <c r="B9" s="69" t="s">
        <v>668</v>
      </c>
      <c r="C9" s="34" t="s">
        <v>508</v>
      </c>
      <c r="D9" s="43">
        <v>0.8</v>
      </c>
      <c r="E9" s="71" t="s">
        <v>456</v>
      </c>
      <c r="F9" s="43">
        <v>0.8</v>
      </c>
      <c r="G9" s="71" t="s">
        <v>421</v>
      </c>
      <c r="H9" s="57"/>
      <c r="I9" s="57"/>
      <c r="J9" s="59"/>
      <c r="K9" s="57"/>
      <c r="L9" s="57"/>
      <c r="M9" s="57"/>
      <c r="N9" s="57"/>
      <c r="O9" s="57"/>
      <c r="P9" s="57"/>
      <c r="Q9" s="34" t="s">
        <v>421</v>
      </c>
      <c r="R9" s="70" t="s">
        <v>669</v>
      </c>
    </row>
    <row r="10" spans="1:18" x14ac:dyDescent="0.35">
      <c r="A10" s="13"/>
      <c r="B10" s="69" t="s">
        <v>670</v>
      </c>
      <c r="C10" s="34" t="s">
        <v>231</v>
      </c>
      <c r="D10" s="43">
        <v>1</v>
      </c>
      <c r="E10" s="71" t="s">
        <v>420</v>
      </c>
      <c r="F10" s="43">
        <v>1</v>
      </c>
      <c r="G10" s="71" t="s">
        <v>157</v>
      </c>
      <c r="H10" s="57"/>
      <c r="I10" s="57"/>
      <c r="J10" s="59"/>
      <c r="K10" s="57"/>
      <c r="L10" s="57"/>
      <c r="M10" s="57"/>
      <c r="N10" s="57"/>
      <c r="O10" s="57"/>
      <c r="P10" s="57"/>
      <c r="Q10" s="34" t="s">
        <v>157</v>
      </c>
      <c r="R10" s="57"/>
    </row>
    <row r="11" spans="1:18" ht="25" x14ac:dyDescent="0.35">
      <c r="A11" s="13"/>
      <c r="B11" s="69" t="s">
        <v>671</v>
      </c>
      <c r="E11" s="34" t="s">
        <v>155</v>
      </c>
      <c r="F11" s="43">
        <v>0.6</v>
      </c>
      <c r="G11" s="71" t="s">
        <v>93</v>
      </c>
      <c r="H11" s="57"/>
      <c r="I11" s="57"/>
      <c r="J11" s="59"/>
      <c r="K11" s="57"/>
      <c r="L11" s="57"/>
      <c r="M11" s="57"/>
      <c r="N11" s="57"/>
      <c r="O11" s="57"/>
      <c r="P11" s="57"/>
      <c r="Q11" s="34" t="s">
        <v>93</v>
      </c>
      <c r="R11" s="57"/>
    </row>
    <row r="12" spans="1:18" x14ac:dyDescent="0.35">
      <c r="A12" s="13"/>
      <c r="B12" s="69" t="s">
        <v>76</v>
      </c>
      <c r="E12" s="34" t="s">
        <v>79</v>
      </c>
      <c r="F12" s="43">
        <v>0.8</v>
      </c>
      <c r="G12" s="71" t="s">
        <v>266</v>
      </c>
      <c r="H12" s="57"/>
      <c r="I12" s="57"/>
      <c r="J12" s="59"/>
      <c r="K12" s="57"/>
      <c r="L12" s="57"/>
      <c r="M12" s="57"/>
      <c r="N12" s="57"/>
      <c r="O12" s="57"/>
      <c r="P12" s="57"/>
      <c r="Q12" s="34" t="s">
        <v>266</v>
      </c>
      <c r="R12" s="57"/>
    </row>
    <row r="13" spans="1:18" x14ac:dyDescent="0.35">
      <c r="A13" s="13"/>
      <c r="B13" s="69" t="s">
        <v>672</v>
      </c>
      <c r="E13" s="34" t="s">
        <v>264</v>
      </c>
      <c r="F13" s="43">
        <v>1</v>
      </c>
      <c r="H13" s="57"/>
      <c r="I13" s="57"/>
      <c r="J13" s="59"/>
      <c r="K13" s="57"/>
      <c r="L13" s="57"/>
      <c r="M13" s="57"/>
      <c r="N13" s="57"/>
      <c r="O13" s="57"/>
      <c r="P13" s="57"/>
      <c r="R13" s="57"/>
    </row>
    <row r="14" spans="1:18" x14ac:dyDescent="0.35">
      <c r="A14" s="13"/>
      <c r="B14" s="70" t="s">
        <v>673</v>
      </c>
      <c r="H14" s="57"/>
      <c r="I14" s="57"/>
      <c r="J14" s="59"/>
      <c r="K14" s="57"/>
      <c r="L14" s="57"/>
      <c r="M14" s="57"/>
      <c r="N14" s="57"/>
      <c r="O14" s="57"/>
      <c r="P14" s="57"/>
      <c r="R14" s="57"/>
    </row>
    <row r="15" spans="1:18" x14ac:dyDescent="0.35">
      <c r="A15" s="13"/>
      <c r="B15" s="59"/>
      <c r="H15" s="57"/>
      <c r="I15" s="57"/>
      <c r="J15" s="59"/>
      <c r="K15" s="57"/>
      <c r="L15" s="57"/>
      <c r="M15" s="57"/>
      <c r="N15" s="57"/>
      <c r="O15" s="57"/>
      <c r="P15" s="57"/>
      <c r="R15" s="57"/>
    </row>
    <row r="16" spans="1:18" x14ac:dyDescent="0.35">
      <c r="A16" s="530" t="s">
        <v>366</v>
      </c>
      <c r="B16" s="183" t="s">
        <v>412</v>
      </c>
      <c r="H16" s="57"/>
      <c r="I16" s="57"/>
      <c r="J16" s="59"/>
      <c r="K16" s="57"/>
      <c r="L16" s="57"/>
      <c r="M16" s="57"/>
      <c r="N16" s="57"/>
      <c r="O16" s="57"/>
      <c r="P16" s="57"/>
      <c r="R16" s="57"/>
    </row>
    <row r="17" spans="1:18" x14ac:dyDescent="0.35">
      <c r="A17" s="530"/>
      <c r="B17" s="183" t="s">
        <v>674</v>
      </c>
      <c r="C17" s="59"/>
      <c r="D17" s="59"/>
      <c r="E17" s="59"/>
      <c r="F17" s="59"/>
      <c r="H17" s="57"/>
      <c r="I17" s="57"/>
      <c r="J17" s="59"/>
      <c r="K17" s="57"/>
      <c r="L17" s="57"/>
      <c r="M17" s="57"/>
      <c r="N17" s="57"/>
      <c r="O17" s="57"/>
      <c r="P17" s="57"/>
      <c r="R17" s="57"/>
    </row>
    <row r="18" spans="1:18" x14ac:dyDescent="0.35">
      <c r="A18" s="530"/>
      <c r="B18" s="183" t="s">
        <v>675</v>
      </c>
      <c r="C18" s="59"/>
      <c r="D18" s="59"/>
      <c r="E18" s="59"/>
      <c r="F18" s="59"/>
      <c r="H18" s="57"/>
      <c r="I18" s="57"/>
      <c r="J18" s="59"/>
      <c r="K18" s="57"/>
      <c r="L18" s="57"/>
      <c r="M18" s="57"/>
      <c r="N18" s="57"/>
      <c r="O18" s="57"/>
      <c r="P18" s="57"/>
      <c r="R18" s="57"/>
    </row>
    <row r="19" spans="1:18" x14ac:dyDescent="0.35">
      <c r="B19" s="59"/>
      <c r="C19" s="59"/>
      <c r="D19" s="59"/>
      <c r="E19" s="59"/>
      <c r="F19" s="59"/>
      <c r="H19" s="57"/>
      <c r="I19" s="57"/>
      <c r="J19" s="59"/>
      <c r="K19" s="57"/>
      <c r="L19" s="57"/>
      <c r="M19" s="57"/>
      <c r="N19" s="57"/>
      <c r="O19" s="57"/>
      <c r="P19" s="57"/>
      <c r="R19" s="57"/>
    </row>
    <row r="20" spans="1:18" x14ac:dyDescent="0.35">
      <c r="B20" s="59"/>
      <c r="C20" s="59"/>
      <c r="D20" s="59"/>
      <c r="E20" s="59"/>
      <c r="F20" s="59"/>
      <c r="H20" s="57"/>
      <c r="I20" s="57"/>
      <c r="J20" s="59"/>
      <c r="K20" s="57"/>
      <c r="L20" s="57"/>
      <c r="M20" s="57"/>
      <c r="N20" s="57"/>
      <c r="O20" s="57"/>
      <c r="P20" s="57"/>
      <c r="R20" s="57"/>
    </row>
    <row r="21" spans="1:18" x14ac:dyDescent="0.35">
      <c r="B21" s="59"/>
      <c r="C21" s="59"/>
      <c r="D21" s="59"/>
      <c r="E21" s="59"/>
      <c r="F21" s="59"/>
      <c r="H21" s="57"/>
      <c r="I21" s="57"/>
      <c r="J21" s="59"/>
      <c r="K21" s="57"/>
      <c r="L21" s="57"/>
      <c r="M21" s="57"/>
      <c r="N21" s="57"/>
      <c r="O21" s="57"/>
      <c r="P21" s="57"/>
      <c r="R21" s="57"/>
    </row>
    <row r="22" spans="1:18" x14ac:dyDescent="0.35">
      <c r="B22" s="59"/>
      <c r="C22" s="59"/>
      <c r="D22" s="59"/>
      <c r="E22" s="59"/>
      <c r="F22" s="59"/>
      <c r="H22" s="57"/>
      <c r="I22" s="57"/>
      <c r="J22" s="59"/>
      <c r="K22" s="57"/>
      <c r="L22" s="57"/>
      <c r="M22" s="57"/>
      <c r="N22" s="57"/>
      <c r="O22" s="57"/>
      <c r="P22" s="57"/>
      <c r="R22" s="57"/>
    </row>
    <row r="23" spans="1:18" x14ac:dyDescent="0.35">
      <c r="C23" s="59"/>
      <c r="D23" s="59"/>
      <c r="E23" s="59"/>
      <c r="F23" s="59"/>
      <c r="H23" s="57"/>
      <c r="I23" s="57"/>
      <c r="J23" s="59"/>
      <c r="K23" s="57"/>
      <c r="L23" s="57"/>
      <c r="M23" s="57"/>
      <c r="N23" s="57"/>
      <c r="O23" s="57"/>
      <c r="P23" s="57"/>
      <c r="R23" s="57"/>
    </row>
    <row r="24" spans="1:18" x14ac:dyDescent="0.35">
      <c r="C24" s="59"/>
      <c r="D24" s="59"/>
      <c r="E24" s="59"/>
      <c r="F24" s="59"/>
      <c r="H24" s="57"/>
      <c r="I24" s="57"/>
      <c r="J24" s="59"/>
      <c r="K24" s="57"/>
      <c r="L24" s="57"/>
      <c r="M24" s="57"/>
      <c r="N24" s="57"/>
      <c r="O24" s="57"/>
      <c r="P24" s="57"/>
      <c r="R24" s="57"/>
    </row>
    <row r="25" spans="1:18" x14ac:dyDescent="0.35">
      <c r="C25" s="59"/>
      <c r="D25" s="59"/>
      <c r="E25" s="59"/>
      <c r="F25" s="59"/>
      <c r="H25" s="57"/>
      <c r="I25" s="57"/>
      <c r="J25" s="59"/>
      <c r="K25" s="57"/>
      <c r="L25" s="57"/>
      <c r="M25" s="57"/>
      <c r="N25" s="57"/>
      <c r="O25" s="57"/>
      <c r="P25" s="57"/>
      <c r="R25" s="57"/>
    </row>
    <row r="26" spans="1:18" x14ac:dyDescent="0.35">
      <c r="C26" s="59"/>
      <c r="D26" s="59"/>
      <c r="E26" s="59"/>
      <c r="F26" s="59"/>
      <c r="H26" s="57"/>
      <c r="I26" s="57"/>
      <c r="J26" s="59"/>
      <c r="K26" s="57"/>
      <c r="L26" s="57"/>
      <c r="M26" s="57"/>
      <c r="N26" s="57"/>
      <c r="O26" s="57"/>
      <c r="P26" s="57"/>
      <c r="R26" s="57"/>
    </row>
    <row r="27" spans="1:18" x14ac:dyDescent="0.35">
      <c r="H27" s="57"/>
      <c r="I27" s="57"/>
      <c r="J27" s="59"/>
      <c r="K27" s="57"/>
      <c r="L27" s="57"/>
      <c r="M27" s="57"/>
      <c r="N27" s="57"/>
      <c r="O27" s="57"/>
      <c r="P27" s="57"/>
      <c r="R27" s="57"/>
    </row>
    <row r="28" spans="1:18" x14ac:dyDescent="0.35">
      <c r="H28" s="57"/>
      <c r="I28" s="57"/>
      <c r="J28" s="59"/>
      <c r="K28" s="57"/>
      <c r="L28" s="57"/>
      <c r="M28" s="57"/>
      <c r="N28" s="57"/>
      <c r="O28" s="57"/>
      <c r="P28" s="57"/>
      <c r="R28" s="57"/>
    </row>
    <row r="29" spans="1:18" x14ac:dyDescent="0.35">
      <c r="H29" s="57"/>
      <c r="I29" s="57"/>
      <c r="J29" s="59"/>
      <c r="K29" s="57"/>
      <c r="L29" s="57"/>
      <c r="M29" s="57"/>
      <c r="N29" s="57"/>
      <c r="O29" s="57"/>
      <c r="P29" s="57"/>
      <c r="R29" s="57"/>
    </row>
    <row r="30" spans="1:18" x14ac:dyDescent="0.35">
      <c r="H30" s="57"/>
      <c r="I30" s="57"/>
      <c r="J30" s="59"/>
      <c r="K30" s="57"/>
      <c r="L30" s="57"/>
      <c r="M30" s="57"/>
      <c r="N30" s="57"/>
      <c r="O30" s="57"/>
      <c r="P30" s="57"/>
      <c r="R30" s="57"/>
    </row>
    <row r="31" spans="1:18" x14ac:dyDescent="0.35">
      <c r="H31" s="57"/>
      <c r="I31" s="57"/>
      <c r="J31" s="59"/>
      <c r="K31" s="57"/>
      <c r="L31" s="57"/>
      <c r="M31" s="57"/>
      <c r="N31" s="57"/>
      <c r="O31" s="57"/>
      <c r="P31" s="57"/>
      <c r="R31" s="57"/>
    </row>
    <row r="32" spans="1:18" x14ac:dyDescent="0.35">
      <c r="H32" s="57"/>
      <c r="I32" s="57"/>
      <c r="J32" s="59"/>
      <c r="K32" s="57"/>
      <c r="L32" s="57"/>
      <c r="M32" s="57"/>
      <c r="N32" s="57"/>
      <c r="O32" s="57"/>
      <c r="P32" s="57"/>
      <c r="R32" s="57"/>
    </row>
    <row r="33" spans="8:18" x14ac:dyDescent="0.35">
      <c r="H33" s="57"/>
      <c r="I33" s="57"/>
      <c r="J33" s="59"/>
      <c r="K33" s="57"/>
      <c r="L33" s="57"/>
      <c r="M33" s="57"/>
      <c r="N33" s="57"/>
      <c r="O33" s="57"/>
      <c r="P33" s="57"/>
      <c r="R33" s="57"/>
    </row>
    <row r="34" spans="8:18" x14ac:dyDescent="0.35">
      <c r="H34" s="57"/>
      <c r="I34" s="57"/>
      <c r="J34" s="59"/>
      <c r="K34" s="57"/>
      <c r="L34" s="57"/>
      <c r="M34" s="57"/>
      <c r="N34" s="57"/>
      <c r="O34" s="57"/>
      <c r="P34" s="57"/>
      <c r="R34" s="57"/>
    </row>
    <row r="35" spans="8:18" x14ac:dyDescent="0.35">
      <c r="H35" s="57"/>
      <c r="I35" s="57"/>
      <c r="J35" s="59"/>
      <c r="K35" s="57"/>
      <c r="L35" s="57"/>
      <c r="M35" s="57"/>
      <c r="N35" s="57"/>
      <c r="O35" s="57"/>
      <c r="P35" s="57"/>
      <c r="R35" s="57"/>
    </row>
    <row r="36" spans="8:18" x14ac:dyDescent="0.35">
      <c r="H36" s="57"/>
      <c r="I36" s="57"/>
      <c r="J36" s="59"/>
      <c r="K36" s="57"/>
      <c r="L36" s="57"/>
      <c r="M36" s="57"/>
      <c r="N36" s="57"/>
      <c r="O36" s="57"/>
      <c r="P36" s="57"/>
      <c r="R36" s="57"/>
    </row>
    <row r="37" spans="8:18" x14ac:dyDescent="0.35">
      <c r="H37" s="57"/>
      <c r="I37" s="57"/>
      <c r="J37" s="59"/>
      <c r="K37" s="57"/>
      <c r="L37" s="57"/>
      <c r="M37" s="57"/>
      <c r="N37" s="57"/>
      <c r="O37" s="57"/>
      <c r="P37" s="57"/>
      <c r="R37" s="57"/>
    </row>
    <row r="38" spans="8:18" x14ac:dyDescent="0.35">
      <c r="H38" s="57"/>
      <c r="I38" s="57"/>
      <c r="J38" s="59"/>
      <c r="K38" s="57"/>
      <c r="L38" s="57"/>
      <c r="M38" s="57"/>
      <c r="N38" s="57"/>
      <c r="O38" s="57"/>
      <c r="P38" s="57"/>
      <c r="R38" s="57"/>
    </row>
    <row r="39" spans="8:18" x14ac:dyDescent="0.35">
      <c r="H39" s="57"/>
      <c r="I39" s="57"/>
      <c r="J39" s="59"/>
      <c r="K39" s="57"/>
      <c r="L39" s="57"/>
      <c r="M39" s="57"/>
      <c r="N39" s="57"/>
      <c r="O39" s="57"/>
      <c r="P39" s="57"/>
      <c r="R39" s="57"/>
    </row>
    <row r="40" spans="8:18" x14ac:dyDescent="0.35">
      <c r="H40" s="57"/>
      <c r="I40" s="57"/>
      <c r="J40" s="59"/>
      <c r="K40" s="57"/>
      <c r="L40" s="57"/>
      <c r="M40" s="57"/>
      <c r="N40" s="57"/>
      <c r="R40" s="57"/>
    </row>
    <row r="41" spans="8:18" x14ac:dyDescent="0.35">
      <c r="H41" s="57"/>
      <c r="I41" s="57"/>
      <c r="J41" s="59"/>
      <c r="K41" s="57"/>
      <c r="L41" s="57"/>
      <c r="M41" s="57"/>
      <c r="N41" s="57"/>
      <c r="R41" s="57"/>
    </row>
    <row r="42" spans="8:18" x14ac:dyDescent="0.35">
      <c r="H42" s="57"/>
      <c r="I42" s="57"/>
      <c r="J42" s="59"/>
      <c r="K42" s="57"/>
      <c r="L42" s="57"/>
      <c r="M42" s="57"/>
      <c r="N42" s="57"/>
      <c r="R42" s="57"/>
    </row>
  </sheetData>
  <mergeCells count="6">
    <mergeCell ref="A16:A18"/>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F21"/>
  <sheetViews>
    <sheetView workbookViewId="0">
      <selection activeCell="B17" sqref="B17"/>
    </sheetView>
  </sheetViews>
  <sheetFormatPr baseColWidth="10" defaultColWidth="11.453125" defaultRowHeight="14.5" x14ac:dyDescent="0.35"/>
  <cols>
    <col min="1" max="1" width="16.81640625" customWidth="1"/>
    <col min="2" max="2" width="21.81640625" customWidth="1"/>
    <col min="3" max="3" width="36.54296875" bestFit="1" customWidth="1"/>
    <col min="4" max="4" width="36.54296875" customWidth="1"/>
    <col min="5" max="5" width="4.1796875" customWidth="1"/>
    <col min="6" max="6" width="14.453125" customWidth="1"/>
  </cols>
  <sheetData>
    <row r="1" spans="1:6" x14ac:dyDescent="0.35">
      <c r="A1" s="543" t="s">
        <v>676</v>
      </c>
      <c r="B1" s="543"/>
      <c r="C1" s="543"/>
      <c r="D1" s="543"/>
    </row>
    <row r="2" spans="1:6" x14ac:dyDescent="0.35">
      <c r="A2" s="11"/>
    </row>
    <row r="3" spans="1:6" x14ac:dyDescent="0.35">
      <c r="A3" t="s">
        <v>677</v>
      </c>
    </row>
    <row r="4" spans="1:6" ht="15" thickBot="1" x14ac:dyDescent="0.4">
      <c r="A4" s="11"/>
    </row>
    <row r="5" spans="1:6" ht="15" thickBot="1" x14ac:dyDescent="0.4">
      <c r="A5" s="80" t="s">
        <v>678</v>
      </c>
      <c r="B5" s="81" t="s">
        <v>679</v>
      </c>
      <c r="C5" s="555" t="s">
        <v>680</v>
      </c>
      <c r="D5" s="556"/>
    </row>
    <row r="6" spans="1:6" ht="39.5" thickBot="1" x14ac:dyDescent="0.4">
      <c r="A6" s="553" t="s">
        <v>681</v>
      </c>
      <c r="B6" s="82" t="s">
        <v>682</v>
      </c>
      <c r="C6" s="541" t="s">
        <v>683</v>
      </c>
      <c r="D6" s="542"/>
    </row>
    <row r="7" spans="1:6" ht="26.5" thickBot="1" x14ac:dyDescent="0.4">
      <c r="A7" s="557"/>
      <c r="B7" s="82" t="s">
        <v>684</v>
      </c>
      <c r="C7" s="541" t="s">
        <v>685</v>
      </c>
      <c r="D7" s="542"/>
    </row>
    <row r="8" spans="1:6" ht="26.5" thickBot="1" x14ac:dyDescent="0.4">
      <c r="A8" s="557"/>
      <c r="B8" s="82" t="s">
        <v>686</v>
      </c>
      <c r="C8" s="541" t="s">
        <v>687</v>
      </c>
      <c r="D8" s="542"/>
    </row>
    <row r="9" spans="1:6" ht="39.5" thickBot="1" x14ac:dyDescent="0.4">
      <c r="A9" s="557"/>
      <c r="B9" s="82" t="s">
        <v>688</v>
      </c>
      <c r="C9" s="541" t="s">
        <v>689</v>
      </c>
      <c r="D9" s="542"/>
    </row>
    <row r="10" spans="1:6" ht="39.5" thickBot="1" x14ac:dyDescent="0.4">
      <c r="A10" s="554"/>
      <c r="B10" s="82" t="s">
        <v>690</v>
      </c>
      <c r="C10" s="541" t="s">
        <v>691</v>
      </c>
      <c r="D10" s="542"/>
    </row>
    <row r="11" spans="1:6" ht="39.75" customHeight="1" thickBot="1" x14ac:dyDescent="0.4">
      <c r="A11" s="544" t="s">
        <v>692</v>
      </c>
      <c r="B11" s="545"/>
      <c r="C11" s="83" t="s">
        <v>693</v>
      </c>
      <c r="D11" s="550" t="s">
        <v>694</v>
      </c>
    </row>
    <row r="12" spans="1:6" ht="39.75" customHeight="1" thickBot="1" x14ac:dyDescent="0.4">
      <c r="A12" s="546"/>
      <c r="B12" s="547"/>
      <c r="C12" s="83" t="s">
        <v>695</v>
      </c>
      <c r="D12" s="551"/>
    </row>
    <row r="13" spans="1:6" ht="39.75" customHeight="1" thickBot="1" x14ac:dyDescent="0.4">
      <c r="A13" s="548"/>
      <c r="B13" s="549"/>
      <c r="C13" s="83" t="s">
        <v>696</v>
      </c>
      <c r="D13" s="552"/>
    </row>
    <row r="14" spans="1:6" ht="27" customHeight="1" thickBot="1" x14ac:dyDescent="0.4">
      <c r="A14" s="553" t="s">
        <v>697</v>
      </c>
      <c r="B14" s="82" t="s">
        <v>698</v>
      </c>
      <c r="C14" s="541" t="s">
        <v>699</v>
      </c>
      <c r="D14" s="542"/>
      <c r="F14" s="143" t="s">
        <v>700</v>
      </c>
    </row>
    <row r="15" spans="1:6" ht="37.5" customHeight="1" thickBot="1" x14ac:dyDescent="0.4">
      <c r="A15" s="554"/>
      <c r="B15" s="82" t="s">
        <v>701</v>
      </c>
      <c r="C15" s="541" t="s">
        <v>702</v>
      </c>
      <c r="D15" s="542"/>
      <c r="F15" s="143" t="s">
        <v>703</v>
      </c>
    </row>
    <row r="16" spans="1:6" ht="37.5" customHeight="1" thickBot="1" x14ac:dyDescent="0.4">
      <c r="A16" s="539" t="s">
        <v>704</v>
      </c>
      <c r="B16" s="540"/>
      <c r="C16" s="541" t="s">
        <v>705</v>
      </c>
      <c r="D16" s="542"/>
      <c r="F16" s="143" t="s">
        <v>706</v>
      </c>
    </row>
    <row r="17" spans="1:2" ht="42.75" customHeight="1" x14ac:dyDescent="0.35"/>
    <row r="18" spans="1:2" ht="13.5" customHeight="1" x14ac:dyDescent="0.35"/>
    <row r="19" spans="1:2" ht="13.5" customHeight="1" x14ac:dyDescent="0.35">
      <c r="A19" s="536" t="s">
        <v>366</v>
      </c>
      <c r="B19" s="1" t="s">
        <v>412</v>
      </c>
    </row>
    <row r="20" spans="1:2" x14ac:dyDescent="0.35">
      <c r="A20" s="537"/>
      <c r="B20" s="1" t="s">
        <v>674</v>
      </c>
    </row>
    <row r="21" spans="1:2" x14ac:dyDescent="0.35">
      <c r="A21" s="538"/>
      <c r="B21" s="1" t="s">
        <v>675</v>
      </c>
    </row>
  </sheetData>
  <mergeCells count="16">
    <mergeCell ref="A19:A21"/>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19" zoomScale="60" zoomScaleNormal="60" workbookViewId="0">
      <selection activeCell="H24" sqref="H24:I24"/>
    </sheetView>
  </sheetViews>
  <sheetFormatPr baseColWidth="10" defaultColWidth="11.453125" defaultRowHeight="14.5" x14ac:dyDescent="0.35"/>
  <cols>
    <col min="1" max="1" width="17.453125" style="98" customWidth="1"/>
    <col min="2" max="5" width="25.54296875" customWidth="1"/>
    <col min="6" max="6" width="15.54296875" bestFit="1" customWidth="1"/>
    <col min="7" max="7" width="23.453125" style="98" customWidth="1"/>
    <col min="8" max="8" width="28.81640625" customWidth="1"/>
    <col min="9" max="11" width="25.54296875" customWidth="1"/>
  </cols>
  <sheetData>
    <row r="1" spans="1:11" ht="15.5" x14ac:dyDescent="0.35">
      <c r="A1" s="568" t="s">
        <v>707</v>
      </c>
      <c r="B1" s="568"/>
      <c r="C1" s="568"/>
      <c r="D1" s="568"/>
      <c r="F1" s="568" t="s">
        <v>708</v>
      </c>
      <c r="G1" s="568"/>
      <c r="H1" s="568"/>
    </row>
    <row r="2" spans="1:11" ht="15" thickBot="1" x14ac:dyDescent="0.4"/>
    <row r="3" spans="1:11" ht="21.75" customHeight="1" thickBot="1" x14ac:dyDescent="0.4">
      <c r="A3" s="571" t="s">
        <v>709</v>
      </c>
      <c r="B3" s="571"/>
      <c r="C3" s="571"/>
      <c r="D3" s="572"/>
      <c r="F3" s="569" t="s">
        <v>710</v>
      </c>
      <c r="G3" s="569" t="s">
        <v>711</v>
      </c>
      <c r="H3" s="569"/>
    </row>
    <row r="4" spans="1:11" ht="28.5" customHeight="1" thickBot="1" x14ac:dyDescent="0.4">
      <c r="A4" s="99"/>
      <c r="B4" s="84" t="s">
        <v>712</v>
      </c>
      <c r="C4" s="85" t="s">
        <v>680</v>
      </c>
      <c r="D4" s="84" t="s">
        <v>32</v>
      </c>
      <c r="F4" s="569"/>
      <c r="G4" s="93" t="s">
        <v>713</v>
      </c>
      <c r="H4" s="93" t="s">
        <v>714</v>
      </c>
    </row>
    <row r="5" spans="1:11" ht="50.5" thickBot="1" x14ac:dyDescent="0.4">
      <c r="A5" s="86" t="s">
        <v>154</v>
      </c>
      <c r="B5" s="15" t="s">
        <v>715</v>
      </c>
      <c r="C5" s="87" t="s">
        <v>716</v>
      </c>
      <c r="D5" s="88">
        <v>0.2</v>
      </c>
      <c r="F5" s="94" t="s">
        <v>655</v>
      </c>
      <c r="G5" s="95">
        <v>0.2</v>
      </c>
      <c r="H5" s="570" t="s">
        <v>193</v>
      </c>
    </row>
    <row r="6" spans="1:11" ht="38" thickBot="1" x14ac:dyDescent="0.4">
      <c r="A6" s="89" t="s">
        <v>119</v>
      </c>
      <c r="B6" s="15" t="s">
        <v>717</v>
      </c>
      <c r="C6" s="87" t="s">
        <v>718</v>
      </c>
      <c r="D6" s="88">
        <v>0.4</v>
      </c>
      <c r="F6" s="94" t="s">
        <v>659</v>
      </c>
      <c r="G6" s="95">
        <v>0.4</v>
      </c>
      <c r="H6" s="570"/>
    </row>
    <row r="7" spans="1:11" ht="38" thickBot="1" x14ac:dyDescent="0.4">
      <c r="A7" s="90" t="s">
        <v>78</v>
      </c>
      <c r="B7" s="15" t="s">
        <v>719</v>
      </c>
      <c r="C7" s="87" t="s">
        <v>720</v>
      </c>
      <c r="D7" s="88">
        <v>0.6</v>
      </c>
      <c r="F7" s="96" t="s">
        <v>321</v>
      </c>
      <c r="G7" s="97">
        <v>0.6</v>
      </c>
      <c r="H7" s="97">
        <v>0.6</v>
      </c>
    </row>
    <row r="8" spans="1:11" ht="50.5" thickBot="1" x14ac:dyDescent="0.4">
      <c r="A8" s="91" t="s">
        <v>508</v>
      </c>
      <c r="B8" s="15" t="s">
        <v>721</v>
      </c>
      <c r="C8" s="87" t="s">
        <v>722</v>
      </c>
      <c r="D8" s="88">
        <v>0.8</v>
      </c>
      <c r="F8" s="96" t="s">
        <v>456</v>
      </c>
      <c r="G8" s="97">
        <v>0.8</v>
      </c>
      <c r="H8" s="97">
        <v>0.8</v>
      </c>
    </row>
    <row r="9" spans="1:11" ht="38" thickBot="1" x14ac:dyDescent="0.4">
      <c r="A9" s="92" t="s">
        <v>231</v>
      </c>
      <c r="B9" s="15" t="s">
        <v>723</v>
      </c>
      <c r="C9" s="87" t="s">
        <v>724</v>
      </c>
      <c r="D9" s="88">
        <v>1</v>
      </c>
      <c r="F9" s="96" t="s">
        <v>420</v>
      </c>
      <c r="G9" s="97">
        <v>1</v>
      </c>
      <c r="H9" s="97">
        <v>1</v>
      </c>
    </row>
    <row r="11" spans="1:11" ht="15" thickBot="1" x14ac:dyDescent="0.4"/>
    <row r="12" spans="1:11" ht="23.25" customHeight="1" thickBot="1" x14ac:dyDescent="0.4">
      <c r="A12" s="573" t="s">
        <v>725</v>
      </c>
      <c r="B12" s="573"/>
      <c r="C12" s="573"/>
      <c r="D12" s="573"/>
      <c r="E12" s="573"/>
      <c r="G12" s="573" t="s">
        <v>726</v>
      </c>
      <c r="H12" s="573"/>
      <c r="I12" s="573"/>
      <c r="J12" s="573"/>
      <c r="K12" s="573"/>
    </row>
    <row r="13" spans="1:11" ht="39" customHeight="1" thickBot="1" x14ac:dyDescent="0.4">
      <c r="A13" s="17" t="s">
        <v>727</v>
      </c>
      <c r="B13" s="558" t="s">
        <v>728</v>
      </c>
      <c r="C13" s="558"/>
      <c r="D13" s="558" t="s">
        <v>729</v>
      </c>
      <c r="E13" s="558"/>
      <c r="G13" s="17" t="s">
        <v>727</v>
      </c>
      <c r="H13" s="558" t="s">
        <v>728</v>
      </c>
      <c r="I13" s="558"/>
      <c r="J13" s="558" t="s">
        <v>729</v>
      </c>
      <c r="K13" s="558"/>
    </row>
    <row r="14" spans="1:11" ht="25" customHeight="1" x14ac:dyDescent="0.35">
      <c r="A14" s="561" t="s">
        <v>730</v>
      </c>
      <c r="B14" s="559" t="s">
        <v>731</v>
      </c>
      <c r="C14" s="560"/>
      <c r="D14" s="559" t="s">
        <v>732</v>
      </c>
      <c r="E14" s="560"/>
      <c r="G14" s="561" t="s">
        <v>730</v>
      </c>
      <c r="H14" s="559" t="s">
        <v>733</v>
      </c>
      <c r="I14" s="560"/>
      <c r="J14" s="559" t="s">
        <v>734</v>
      </c>
      <c r="K14" s="560"/>
    </row>
    <row r="15" spans="1:11" ht="25" customHeight="1" x14ac:dyDescent="0.35">
      <c r="A15" s="562"/>
      <c r="B15" s="564" t="s">
        <v>735</v>
      </c>
      <c r="C15" s="565"/>
      <c r="D15" s="564" t="s">
        <v>736</v>
      </c>
      <c r="E15" s="565"/>
      <c r="G15" s="562"/>
      <c r="H15" s="564" t="s">
        <v>737</v>
      </c>
      <c r="I15" s="565"/>
      <c r="J15" s="564" t="s">
        <v>738</v>
      </c>
      <c r="K15" s="565"/>
    </row>
    <row r="16" spans="1:11" ht="40" customHeight="1" thickBot="1" x14ac:dyDescent="0.4">
      <c r="A16" s="562"/>
      <c r="B16" s="564" t="s">
        <v>739</v>
      </c>
      <c r="C16" s="565"/>
      <c r="D16" s="564" t="s">
        <v>740</v>
      </c>
      <c r="E16" s="565"/>
      <c r="G16" s="563"/>
      <c r="H16" s="574" t="s">
        <v>741</v>
      </c>
      <c r="I16" s="575"/>
      <c r="J16" s="574" t="s">
        <v>742</v>
      </c>
      <c r="K16" s="575"/>
    </row>
    <row r="17" spans="1:11" ht="52" customHeight="1" x14ac:dyDescent="0.35">
      <c r="A17" s="562"/>
      <c r="B17" s="564" t="s">
        <v>743</v>
      </c>
      <c r="C17" s="565"/>
      <c r="D17" s="564" t="s">
        <v>744</v>
      </c>
      <c r="E17" s="565"/>
      <c r="G17" s="561" t="s">
        <v>745</v>
      </c>
      <c r="H17" s="559" t="s">
        <v>746</v>
      </c>
      <c r="I17" s="560"/>
      <c r="J17" s="559" t="s">
        <v>747</v>
      </c>
      <c r="K17" s="560"/>
    </row>
    <row r="18" spans="1:11" ht="25" customHeight="1" thickBot="1" x14ac:dyDescent="0.4">
      <c r="A18" s="563"/>
      <c r="B18" s="566"/>
      <c r="C18" s="567"/>
      <c r="D18" s="574" t="s">
        <v>748</v>
      </c>
      <c r="E18" s="575"/>
      <c r="G18" s="562"/>
      <c r="H18" s="564" t="s">
        <v>749</v>
      </c>
      <c r="I18" s="565"/>
      <c r="J18" s="564" t="s">
        <v>750</v>
      </c>
      <c r="K18" s="565"/>
    </row>
    <row r="19" spans="1:11" ht="25" customHeight="1" thickBot="1" x14ac:dyDescent="0.4">
      <c r="A19" s="561" t="s">
        <v>745</v>
      </c>
      <c r="B19" s="559" t="s">
        <v>751</v>
      </c>
      <c r="C19" s="560"/>
      <c r="D19" s="559" t="s">
        <v>752</v>
      </c>
      <c r="E19" s="560"/>
      <c r="G19" s="563"/>
      <c r="H19" s="574" t="s">
        <v>753</v>
      </c>
      <c r="I19" s="575"/>
      <c r="J19" s="574" t="s">
        <v>754</v>
      </c>
      <c r="K19" s="575"/>
    </row>
    <row r="20" spans="1:11" ht="25" customHeight="1" x14ac:dyDescent="0.35">
      <c r="A20" s="562"/>
      <c r="B20" s="564" t="s">
        <v>755</v>
      </c>
      <c r="C20" s="565"/>
      <c r="D20" s="564" t="s">
        <v>756</v>
      </c>
      <c r="E20" s="565"/>
      <c r="G20" s="561" t="s">
        <v>757</v>
      </c>
      <c r="H20" s="559" t="s">
        <v>758</v>
      </c>
      <c r="I20" s="560"/>
      <c r="J20" s="559" t="s">
        <v>759</v>
      </c>
      <c r="K20" s="560"/>
    </row>
    <row r="21" spans="1:11" ht="40" customHeight="1" x14ac:dyDescent="0.35">
      <c r="A21" s="562"/>
      <c r="B21" s="564" t="s">
        <v>760</v>
      </c>
      <c r="C21" s="565"/>
      <c r="D21" s="564" t="s">
        <v>761</v>
      </c>
      <c r="E21" s="565"/>
      <c r="G21" s="562"/>
      <c r="H21" s="564" t="s">
        <v>762</v>
      </c>
      <c r="I21" s="565"/>
      <c r="J21" s="564" t="s">
        <v>763</v>
      </c>
      <c r="K21" s="565"/>
    </row>
    <row r="22" spans="1:11" ht="52" customHeight="1" thickBot="1" x14ac:dyDescent="0.4">
      <c r="A22" s="562"/>
      <c r="B22" s="564" t="s">
        <v>764</v>
      </c>
      <c r="C22" s="565"/>
      <c r="D22" s="564" t="s">
        <v>765</v>
      </c>
      <c r="E22" s="565"/>
      <c r="G22" s="563"/>
      <c r="H22" s="574" t="s">
        <v>766</v>
      </c>
      <c r="I22" s="575"/>
      <c r="J22" s="574" t="s">
        <v>767</v>
      </c>
      <c r="K22" s="575"/>
    </row>
    <row r="23" spans="1:11" ht="40" customHeight="1" thickBot="1" x14ac:dyDescent="0.4">
      <c r="A23" s="563"/>
      <c r="B23" s="566"/>
      <c r="C23" s="567"/>
      <c r="D23" s="574" t="s">
        <v>768</v>
      </c>
      <c r="E23" s="575"/>
      <c r="G23" s="561" t="s">
        <v>769</v>
      </c>
      <c r="H23" s="559" t="s">
        <v>770</v>
      </c>
      <c r="I23" s="560"/>
      <c r="J23" s="559" t="s">
        <v>771</v>
      </c>
      <c r="K23" s="560"/>
    </row>
    <row r="24" spans="1:11" ht="25" customHeight="1" x14ac:dyDescent="0.35">
      <c r="A24" s="561" t="s">
        <v>757</v>
      </c>
      <c r="B24" s="559" t="s">
        <v>772</v>
      </c>
      <c r="C24" s="560"/>
      <c r="D24" s="559" t="s">
        <v>773</v>
      </c>
      <c r="E24" s="560"/>
      <c r="G24" s="562"/>
      <c r="H24" s="564" t="s">
        <v>774</v>
      </c>
      <c r="I24" s="565"/>
      <c r="J24" s="564" t="s">
        <v>775</v>
      </c>
      <c r="K24" s="565"/>
    </row>
    <row r="25" spans="1:11" ht="40" customHeight="1" thickBot="1" x14ac:dyDescent="0.4">
      <c r="A25" s="562"/>
      <c r="B25" s="564" t="s">
        <v>776</v>
      </c>
      <c r="C25" s="565"/>
      <c r="D25" s="564" t="s">
        <v>777</v>
      </c>
      <c r="E25" s="565"/>
      <c r="G25" s="563"/>
      <c r="H25" s="574" t="s">
        <v>778</v>
      </c>
      <c r="I25" s="575"/>
      <c r="J25" s="574" t="s">
        <v>779</v>
      </c>
      <c r="K25" s="575"/>
    </row>
    <row r="26" spans="1:11" ht="40" customHeight="1" x14ac:dyDescent="0.35">
      <c r="A26" s="562"/>
      <c r="B26" s="564" t="s">
        <v>780</v>
      </c>
      <c r="C26" s="565"/>
      <c r="D26" s="564" t="s">
        <v>781</v>
      </c>
      <c r="E26" s="565"/>
      <c r="G26" s="561" t="s">
        <v>782</v>
      </c>
      <c r="H26" s="559" t="s">
        <v>783</v>
      </c>
      <c r="I26" s="560"/>
      <c r="J26" s="559" t="s">
        <v>784</v>
      </c>
      <c r="K26" s="560"/>
    </row>
    <row r="27" spans="1:11" ht="52" customHeight="1" x14ac:dyDescent="0.35">
      <c r="A27" s="562"/>
      <c r="B27" s="564" t="s">
        <v>785</v>
      </c>
      <c r="C27" s="565"/>
      <c r="D27" s="564" t="s">
        <v>786</v>
      </c>
      <c r="E27" s="565"/>
      <c r="G27" s="562"/>
      <c r="H27" s="564" t="s">
        <v>787</v>
      </c>
      <c r="I27" s="565"/>
      <c r="J27" s="564" t="s">
        <v>788</v>
      </c>
      <c r="K27" s="565"/>
    </row>
    <row r="28" spans="1:11" ht="40" customHeight="1" thickBot="1" x14ac:dyDescent="0.4">
      <c r="A28" s="562"/>
      <c r="B28" s="564"/>
      <c r="C28" s="565"/>
      <c r="D28" s="564" t="s">
        <v>789</v>
      </c>
      <c r="E28" s="565"/>
      <c r="G28" s="563"/>
      <c r="H28" s="574" t="s">
        <v>790</v>
      </c>
      <c r="I28" s="575"/>
      <c r="J28" s="574" t="s">
        <v>791</v>
      </c>
      <c r="K28" s="575"/>
    </row>
    <row r="29" spans="1:11" ht="25" customHeight="1" thickBot="1" x14ac:dyDescent="0.4">
      <c r="A29" s="563"/>
      <c r="B29" s="574"/>
      <c r="C29" s="575"/>
      <c r="D29" s="574" t="s">
        <v>792</v>
      </c>
      <c r="E29" s="575"/>
    </row>
    <row r="30" spans="1:11" ht="25" customHeight="1" x14ac:dyDescent="0.35">
      <c r="A30" s="561" t="s">
        <v>769</v>
      </c>
      <c r="B30" s="559" t="s">
        <v>793</v>
      </c>
      <c r="C30" s="560"/>
      <c r="D30" s="559" t="s">
        <v>794</v>
      </c>
      <c r="E30" s="560"/>
    </row>
    <row r="31" spans="1:11" ht="40" customHeight="1" x14ac:dyDescent="0.35">
      <c r="A31" s="562"/>
      <c r="B31" s="564" t="s">
        <v>795</v>
      </c>
      <c r="C31" s="565"/>
      <c r="D31" s="564" t="s">
        <v>796</v>
      </c>
      <c r="E31" s="565"/>
    </row>
    <row r="32" spans="1:11" ht="40" customHeight="1" x14ac:dyDescent="0.35">
      <c r="A32" s="562"/>
      <c r="B32" s="564" t="s">
        <v>797</v>
      </c>
      <c r="C32" s="565"/>
      <c r="D32" s="564" t="s">
        <v>798</v>
      </c>
      <c r="E32" s="565"/>
    </row>
    <row r="33" spans="1:11" ht="52" customHeight="1" thickBot="1" x14ac:dyDescent="0.4">
      <c r="A33" s="563"/>
      <c r="B33" s="574" t="s">
        <v>799</v>
      </c>
      <c r="C33" s="575"/>
      <c r="D33" s="566"/>
      <c r="E33" s="567"/>
    </row>
    <row r="34" spans="1:11" ht="25" customHeight="1" x14ac:dyDescent="0.35">
      <c r="A34" s="561" t="s">
        <v>782</v>
      </c>
      <c r="B34" s="559" t="s">
        <v>800</v>
      </c>
      <c r="C34" s="560"/>
      <c r="D34" s="559" t="s">
        <v>801</v>
      </c>
      <c r="E34" s="560"/>
    </row>
    <row r="35" spans="1:11" ht="25" customHeight="1" x14ac:dyDescent="0.35">
      <c r="A35" s="562"/>
      <c r="B35" s="564" t="s">
        <v>802</v>
      </c>
      <c r="C35" s="565"/>
      <c r="D35" s="564" t="s">
        <v>803</v>
      </c>
      <c r="E35" s="565"/>
    </row>
    <row r="36" spans="1:11" ht="40" customHeight="1" x14ac:dyDescent="0.35">
      <c r="A36" s="562"/>
      <c r="B36" s="564" t="s">
        <v>804</v>
      </c>
      <c r="C36" s="565"/>
      <c r="D36" s="564" t="s">
        <v>805</v>
      </c>
      <c r="E36" s="565"/>
    </row>
    <row r="37" spans="1:11" ht="52" customHeight="1" thickBot="1" x14ac:dyDescent="0.4">
      <c r="A37" s="563"/>
      <c r="B37" s="574" t="s">
        <v>806</v>
      </c>
      <c r="C37" s="575"/>
      <c r="D37" s="566"/>
      <c r="E37" s="567"/>
    </row>
    <row r="40" spans="1:11" ht="35.25" customHeight="1" x14ac:dyDescent="0.35">
      <c r="A40" s="579" t="s">
        <v>807</v>
      </c>
      <c r="B40" s="579"/>
      <c r="C40" s="579"/>
      <c r="D40" s="579"/>
      <c r="E40" s="579"/>
      <c r="G40" s="579" t="s">
        <v>808</v>
      </c>
      <c r="H40" s="579"/>
      <c r="I40" s="579"/>
      <c r="J40" s="579"/>
      <c r="K40" s="579"/>
    </row>
    <row r="41" spans="1:11" ht="15.75" customHeight="1" thickBot="1" x14ac:dyDescent="0.4">
      <c r="A41" s="16"/>
      <c r="B41" s="100"/>
      <c r="C41" s="16"/>
      <c r="D41" s="16"/>
      <c r="G41"/>
      <c r="H41" s="98"/>
    </row>
    <row r="42" spans="1:11" ht="42.5" thickBot="1" x14ac:dyDescent="0.4">
      <c r="A42" s="589" t="s">
        <v>809</v>
      </c>
      <c r="B42" s="578" t="s">
        <v>810</v>
      </c>
      <c r="C42" s="578"/>
      <c r="D42" s="578" t="s">
        <v>811</v>
      </c>
      <c r="E42" s="578"/>
      <c r="G42"/>
      <c r="H42" s="101" t="s">
        <v>727</v>
      </c>
      <c r="I42" s="102" t="s">
        <v>812</v>
      </c>
      <c r="J42" s="582" t="s">
        <v>813</v>
      </c>
      <c r="K42" s="583"/>
    </row>
    <row r="43" spans="1:11" ht="29.25" customHeight="1" thickBot="1" x14ac:dyDescent="0.4">
      <c r="A43" s="590"/>
      <c r="B43" s="578"/>
      <c r="C43" s="578"/>
      <c r="D43" s="19" t="s">
        <v>21</v>
      </c>
      <c r="E43" s="19" t="s">
        <v>22</v>
      </c>
      <c r="G43"/>
      <c r="H43" s="103" t="s">
        <v>730</v>
      </c>
      <c r="I43" s="75" t="s">
        <v>814</v>
      </c>
      <c r="J43" s="576" t="s">
        <v>815</v>
      </c>
      <c r="K43" s="577"/>
    </row>
    <row r="44" spans="1:11" ht="26.25" customHeight="1" x14ac:dyDescent="0.35">
      <c r="A44" s="106">
        <v>1</v>
      </c>
      <c r="B44" s="588" t="s">
        <v>816</v>
      </c>
      <c r="C44" s="588"/>
      <c r="D44" s="107"/>
      <c r="E44" s="108"/>
      <c r="G44"/>
      <c r="H44" s="103" t="s">
        <v>745</v>
      </c>
      <c r="I44" s="75" t="s">
        <v>817</v>
      </c>
      <c r="J44" s="576" t="s">
        <v>80</v>
      </c>
      <c r="K44" s="577"/>
    </row>
    <row r="45" spans="1:11" ht="24" customHeight="1" thickBot="1" x14ac:dyDescent="0.4">
      <c r="A45" s="109">
        <v>2</v>
      </c>
      <c r="B45" s="584" t="s">
        <v>818</v>
      </c>
      <c r="C45" s="584"/>
      <c r="D45" s="110"/>
      <c r="E45" s="111"/>
      <c r="G45"/>
      <c r="H45" s="104" t="s">
        <v>757</v>
      </c>
      <c r="I45" s="105" t="s">
        <v>819</v>
      </c>
      <c r="J45" s="580" t="s">
        <v>156</v>
      </c>
      <c r="K45" s="581"/>
    </row>
    <row r="46" spans="1:11" ht="15.75" customHeight="1" x14ac:dyDescent="0.35">
      <c r="A46" s="109">
        <v>3</v>
      </c>
      <c r="B46" s="584" t="s">
        <v>820</v>
      </c>
      <c r="C46" s="584"/>
      <c r="D46" s="110"/>
      <c r="E46" s="111"/>
      <c r="G46"/>
      <c r="H46" s="98"/>
    </row>
    <row r="47" spans="1:11" ht="25.5" customHeight="1" x14ac:dyDescent="0.35">
      <c r="A47" s="109">
        <v>4</v>
      </c>
      <c r="B47" s="584" t="s">
        <v>821</v>
      </c>
      <c r="C47" s="584"/>
      <c r="D47" s="110"/>
      <c r="E47" s="111"/>
      <c r="G47"/>
      <c r="H47" s="98"/>
    </row>
    <row r="48" spans="1:11" ht="27" customHeight="1" x14ac:dyDescent="0.35">
      <c r="A48" s="109">
        <v>5</v>
      </c>
      <c r="B48" s="584" t="s">
        <v>822</v>
      </c>
      <c r="C48" s="584"/>
      <c r="D48" s="110"/>
      <c r="E48" s="111"/>
      <c r="G48"/>
      <c r="H48" s="98"/>
    </row>
    <row r="49" spans="1:9" x14ac:dyDescent="0.35">
      <c r="A49" s="109">
        <v>6</v>
      </c>
      <c r="B49" s="584" t="s">
        <v>823</v>
      </c>
      <c r="C49" s="584"/>
      <c r="D49" s="110"/>
      <c r="E49" s="111"/>
      <c r="G49"/>
      <c r="H49" s="98"/>
    </row>
    <row r="50" spans="1:9" ht="25.5" customHeight="1" x14ac:dyDescent="0.35">
      <c r="A50" s="109">
        <v>7</v>
      </c>
      <c r="B50" s="584" t="s">
        <v>824</v>
      </c>
      <c r="C50" s="584"/>
      <c r="D50" s="110"/>
      <c r="E50" s="111"/>
    </row>
    <row r="51" spans="1:9" ht="26.25" customHeight="1" x14ac:dyDescent="0.35">
      <c r="A51" s="109">
        <v>8</v>
      </c>
      <c r="B51" s="584" t="s">
        <v>825</v>
      </c>
      <c r="C51" s="584"/>
      <c r="D51" s="110"/>
      <c r="E51" s="111"/>
    </row>
    <row r="52" spans="1:9" x14ac:dyDescent="0.35">
      <c r="A52" s="109">
        <v>9</v>
      </c>
      <c r="B52" s="584" t="s">
        <v>826</v>
      </c>
      <c r="C52" s="584"/>
      <c r="D52" s="110"/>
      <c r="E52" s="111"/>
    </row>
    <row r="53" spans="1:9" ht="30" customHeight="1" x14ac:dyDescent="0.35">
      <c r="A53" s="109">
        <v>10</v>
      </c>
      <c r="B53" s="584" t="s">
        <v>827</v>
      </c>
      <c r="C53" s="584"/>
      <c r="D53" s="110"/>
      <c r="E53" s="111"/>
    </row>
    <row r="54" spans="1:9" x14ac:dyDescent="0.35">
      <c r="A54" s="109">
        <v>11</v>
      </c>
      <c r="B54" s="584" t="s">
        <v>828</v>
      </c>
      <c r="C54" s="584"/>
      <c r="D54" s="110"/>
      <c r="E54" s="111"/>
    </row>
    <row r="55" spans="1:9" x14ac:dyDescent="0.35">
      <c r="A55" s="109">
        <v>12</v>
      </c>
      <c r="B55" s="584" t="s">
        <v>829</v>
      </c>
      <c r="C55" s="584"/>
      <c r="D55" s="110"/>
      <c r="E55" s="111"/>
    </row>
    <row r="56" spans="1:9" x14ac:dyDescent="0.35">
      <c r="A56" s="109">
        <v>13</v>
      </c>
      <c r="B56" s="584" t="s">
        <v>830</v>
      </c>
      <c r="C56" s="584"/>
      <c r="D56" s="110"/>
      <c r="E56" s="111"/>
    </row>
    <row r="57" spans="1:9" x14ac:dyDescent="0.35">
      <c r="A57" s="109">
        <v>14</v>
      </c>
      <c r="B57" s="584" t="s">
        <v>831</v>
      </c>
      <c r="C57" s="584"/>
      <c r="D57" s="110"/>
      <c r="E57" s="111"/>
      <c r="F57" s="16"/>
      <c r="G57" s="100"/>
      <c r="H57" s="16"/>
      <c r="I57" s="16"/>
    </row>
    <row r="58" spans="1:9" x14ac:dyDescent="0.35">
      <c r="A58" s="109">
        <v>15</v>
      </c>
      <c r="B58" s="584" t="s">
        <v>832</v>
      </c>
      <c r="C58" s="584"/>
      <c r="D58" s="110"/>
      <c r="E58" s="111"/>
    </row>
    <row r="59" spans="1:9" x14ac:dyDescent="0.35">
      <c r="A59" s="109">
        <v>16</v>
      </c>
      <c r="B59" s="584" t="s">
        <v>833</v>
      </c>
      <c r="C59" s="584"/>
      <c r="D59" s="110"/>
      <c r="E59" s="111"/>
    </row>
    <row r="60" spans="1:9" x14ac:dyDescent="0.35">
      <c r="A60" s="109">
        <v>17</v>
      </c>
      <c r="B60" s="584" t="s">
        <v>834</v>
      </c>
      <c r="C60" s="584"/>
      <c r="D60" s="110"/>
      <c r="E60" s="111"/>
    </row>
    <row r="61" spans="1:9" ht="19.5" customHeight="1" x14ac:dyDescent="0.35">
      <c r="A61" s="109">
        <v>18</v>
      </c>
      <c r="B61" s="584" t="s">
        <v>835</v>
      </c>
      <c r="C61" s="584"/>
      <c r="D61" s="110"/>
      <c r="E61" s="111"/>
    </row>
    <row r="62" spans="1:9" ht="15" thickBot="1" x14ac:dyDescent="0.4">
      <c r="A62" s="112">
        <v>19</v>
      </c>
      <c r="B62" s="585" t="s">
        <v>836</v>
      </c>
      <c r="C62" s="585"/>
      <c r="D62" s="113"/>
      <c r="E62" s="114"/>
    </row>
    <row r="63" spans="1:9" ht="15" thickBot="1" x14ac:dyDescent="0.4">
      <c r="A63"/>
      <c r="B63" s="586" t="s">
        <v>837</v>
      </c>
      <c r="C63" s="587"/>
      <c r="D63" s="18"/>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98"/>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G58"/>
  <sheetViews>
    <sheetView topLeftCell="A36" workbookViewId="0">
      <selection activeCell="D45" sqref="D45"/>
    </sheetView>
  </sheetViews>
  <sheetFormatPr baseColWidth="10" defaultColWidth="10.81640625" defaultRowHeight="12" x14ac:dyDescent="0.3"/>
  <cols>
    <col min="1" max="1" width="9.1796875" style="144" customWidth="1"/>
    <col min="2" max="2" width="30.1796875" style="144" customWidth="1"/>
    <col min="3" max="3" width="18.453125" style="144" customWidth="1"/>
    <col min="4" max="4" width="31.81640625" style="144" customWidth="1"/>
    <col min="5" max="5" width="19.453125" style="144" customWidth="1"/>
    <col min="6" max="6" width="19.81640625" style="144" customWidth="1"/>
    <col min="7" max="7" width="23.1796875" style="144" customWidth="1"/>
    <col min="8" max="16384" width="10.81640625" style="144"/>
  </cols>
  <sheetData>
    <row r="1" spans="2:5" x14ac:dyDescent="0.3">
      <c r="B1" s="594" t="s">
        <v>838</v>
      </c>
      <c r="C1" s="594"/>
      <c r="D1" s="594"/>
      <c r="E1" s="594"/>
    </row>
    <row r="2" spans="2:5" ht="12.5" thickBot="1" x14ac:dyDescent="0.35"/>
    <row r="3" spans="2:5" ht="23.5" thickBot="1" x14ac:dyDescent="0.35">
      <c r="B3" s="145" t="s">
        <v>839</v>
      </c>
      <c r="C3" s="146" t="s">
        <v>840</v>
      </c>
      <c r="D3" s="147" t="s">
        <v>841</v>
      </c>
      <c r="E3" s="146" t="s">
        <v>842</v>
      </c>
    </row>
    <row r="4" spans="2:5" ht="18" customHeight="1" thickBot="1" x14ac:dyDescent="0.35">
      <c r="B4" s="605" t="s">
        <v>843</v>
      </c>
      <c r="C4" s="148" t="s">
        <v>83</v>
      </c>
      <c r="D4" s="607" t="s">
        <v>844</v>
      </c>
      <c r="E4" s="149" t="s">
        <v>845</v>
      </c>
    </row>
    <row r="5" spans="2:5" ht="18" customHeight="1" thickBot="1" x14ac:dyDescent="0.35">
      <c r="B5" s="606"/>
      <c r="C5" s="148" t="s">
        <v>661</v>
      </c>
      <c r="D5" s="608"/>
      <c r="E5" s="149" t="s">
        <v>845</v>
      </c>
    </row>
    <row r="6" spans="2:5" ht="23.5" thickBot="1" x14ac:dyDescent="0.35">
      <c r="B6" s="605" t="s">
        <v>846</v>
      </c>
      <c r="C6" s="150" t="s">
        <v>85</v>
      </c>
      <c r="D6" s="151" t="s">
        <v>847</v>
      </c>
      <c r="E6" s="148" t="s">
        <v>845</v>
      </c>
    </row>
    <row r="7" spans="2:5" ht="23.5" thickBot="1" x14ac:dyDescent="0.35">
      <c r="B7" s="606"/>
      <c r="C7" s="150" t="s">
        <v>662</v>
      </c>
      <c r="D7" s="151" t="s">
        <v>848</v>
      </c>
      <c r="E7" s="150" t="s">
        <v>845</v>
      </c>
    </row>
    <row r="8" spans="2:5" ht="23.5" thickBot="1" x14ac:dyDescent="0.35">
      <c r="B8" s="605" t="s">
        <v>849</v>
      </c>
      <c r="C8" s="149" t="s">
        <v>86</v>
      </c>
      <c r="D8" s="151" t="s">
        <v>850</v>
      </c>
      <c r="E8" s="152">
        <v>0.25</v>
      </c>
    </row>
    <row r="9" spans="2:5" ht="35" thickBot="1" x14ac:dyDescent="0.35">
      <c r="B9" s="609"/>
      <c r="C9" s="149" t="s">
        <v>196</v>
      </c>
      <c r="D9" s="151" t="s">
        <v>851</v>
      </c>
      <c r="E9" s="152">
        <v>0.15</v>
      </c>
    </row>
    <row r="10" spans="2:5" ht="35" thickBot="1" x14ac:dyDescent="0.35">
      <c r="B10" s="606"/>
      <c r="C10" s="149" t="s">
        <v>666</v>
      </c>
      <c r="D10" s="151" t="s">
        <v>852</v>
      </c>
      <c r="E10" s="152">
        <v>0.1</v>
      </c>
    </row>
    <row r="11" spans="2:5" ht="58" thickBot="1" x14ac:dyDescent="0.35">
      <c r="B11" s="595" t="s">
        <v>853</v>
      </c>
      <c r="C11" s="149" t="s">
        <v>209</v>
      </c>
      <c r="D11" s="151" t="s">
        <v>854</v>
      </c>
      <c r="E11" s="153">
        <v>0.25</v>
      </c>
    </row>
    <row r="12" spans="2:5" ht="23.5" thickBot="1" x14ac:dyDescent="0.35">
      <c r="B12" s="596"/>
      <c r="C12" s="149" t="s">
        <v>87</v>
      </c>
      <c r="D12" s="151" t="s">
        <v>855</v>
      </c>
      <c r="E12" s="153">
        <v>0.15</v>
      </c>
    </row>
    <row r="13" spans="2:5" ht="46.5" thickBot="1" x14ac:dyDescent="0.35">
      <c r="B13" s="595" t="s">
        <v>856</v>
      </c>
      <c r="C13" s="149" t="s">
        <v>88</v>
      </c>
      <c r="D13" s="151" t="s">
        <v>857</v>
      </c>
      <c r="E13" s="149" t="s">
        <v>845</v>
      </c>
    </row>
    <row r="14" spans="2:5" ht="46.5" thickBot="1" x14ac:dyDescent="0.35">
      <c r="B14" s="596"/>
      <c r="C14" s="149" t="s">
        <v>663</v>
      </c>
      <c r="D14" s="151" t="s">
        <v>858</v>
      </c>
      <c r="E14" s="149" t="s">
        <v>845</v>
      </c>
    </row>
    <row r="15" spans="2:5" ht="23.5" thickBot="1" x14ac:dyDescent="0.35">
      <c r="B15" s="597" t="s">
        <v>859</v>
      </c>
      <c r="C15" s="149" t="s">
        <v>860</v>
      </c>
      <c r="D15" s="151" t="s">
        <v>861</v>
      </c>
      <c r="E15" s="149" t="s">
        <v>845</v>
      </c>
    </row>
    <row r="16" spans="2:5" ht="23.5" thickBot="1" x14ac:dyDescent="0.35">
      <c r="B16" s="598"/>
      <c r="C16" s="149" t="s">
        <v>862</v>
      </c>
      <c r="D16" s="151" t="s">
        <v>863</v>
      </c>
      <c r="E16" s="149" t="s">
        <v>845</v>
      </c>
    </row>
    <row r="17" spans="2:5" x14ac:dyDescent="0.3">
      <c r="B17" s="599"/>
      <c r="C17" s="600"/>
      <c r="D17" s="600"/>
      <c r="E17" s="601"/>
    </row>
    <row r="18" spans="2:5" x14ac:dyDescent="0.3">
      <c r="B18" s="602" t="s">
        <v>864</v>
      </c>
      <c r="C18" s="603"/>
      <c r="D18" s="603"/>
      <c r="E18" s="604"/>
    </row>
    <row r="19" spans="2:5" x14ac:dyDescent="0.3">
      <c r="B19" s="602"/>
      <c r="C19" s="603"/>
      <c r="D19" s="603"/>
      <c r="E19" s="604"/>
    </row>
    <row r="20" spans="2:5" ht="12.5" thickBot="1" x14ac:dyDescent="0.35">
      <c r="B20" s="591" t="s">
        <v>865</v>
      </c>
      <c r="C20" s="592"/>
      <c r="D20" s="592"/>
      <c r="E20" s="593"/>
    </row>
    <row r="23" spans="2:5" x14ac:dyDescent="0.3">
      <c r="B23" s="611" t="s">
        <v>866</v>
      </c>
      <c r="C23" s="611"/>
    </row>
    <row r="24" spans="2:5" x14ac:dyDescent="0.3">
      <c r="B24" s="154" t="s">
        <v>867</v>
      </c>
      <c r="C24" s="144" t="s">
        <v>434</v>
      </c>
    </row>
    <row r="25" spans="2:5" x14ac:dyDescent="0.3">
      <c r="B25" s="154" t="s">
        <v>868</v>
      </c>
      <c r="C25" s="144" t="s">
        <v>869</v>
      </c>
    </row>
    <row r="26" spans="2:5" x14ac:dyDescent="0.3">
      <c r="B26" s="154" t="s">
        <v>870</v>
      </c>
      <c r="C26" s="144" t="s">
        <v>871</v>
      </c>
    </row>
    <row r="29" spans="2:5" s="191" customFormat="1" ht="15" customHeight="1" x14ac:dyDescent="0.35">
      <c r="B29" s="190" t="s">
        <v>872</v>
      </c>
      <c r="C29" s="190" t="s">
        <v>873</v>
      </c>
      <c r="D29" s="190" t="s">
        <v>874</v>
      </c>
    </row>
    <row r="30" spans="2:5" ht="24" customHeight="1" x14ac:dyDescent="0.3">
      <c r="B30" s="610" t="s">
        <v>395</v>
      </c>
      <c r="C30" s="155" t="s">
        <v>429</v>
      </c>
      <c r="D30" s="155">
        <v>15</v>
      </c>
    </row>
    <row r="31" spans="2:5" ht="24" customHeight="1" x14ac:dyDescent="0.3">
      <c r="B31" s="610"/>
      <c r="C31" s="155" t="s">
        <v>875</v>
      </c>
      <c r="D31" s="155">
        <v>0</v>
      </c>
    </row>
    <row r="32" spans="2:5" ht="24" customHeight="1" x14ac:dyDescent="0.3">
      <c r="B32" s="610" t="s">
        <v>396</v>
      </c>
      <c r="C32" s="155" t="s">
        <v>83</v>
      </c>
      <c r="D32" s="155">
        <v>15</v>
      </c>
    </row>
    <row r="33" spans="2:4" ht="24" customHeight="1" x14ac:dyDescent="0.3">
      <c r="B33" s="610"/>
      <c r="C33" s="155" t="s">
        <v>661</v>
      </c>
      <c r="D33" s="155">
        <v>0</v>
      </c>
    </row>
    <row r="34" spans="2:4" ht="29.15" customHeight="1" x14ac:dyDescent="0.3">
      <c r="B34" s="610" t="s">
        <v>397</v>
      </c>
      <c r="C34" s="155" t="s">
        <v>430</v>
      </c>
      <c r="D34" s="155">
        <v>15</v>
      </c>
    </row>
    <row r="35" spans="2:4" ht="29.15" customHeight="1" x14ac:dyDescent="0.3">
      <c r="B35" s="610"/>
      <c r="C35" s="155" t="s">
        <v>876</v>
      </c>
      <c r="D35" s="155">
        <v>0</v>
      </c>
    </row>
    <row r="36" spans="2:4" ht="19.5" customHeight="1" x14ac:dyDescent="0.3">
      <c r="B36" s="610" t="s">
        <v>398</v>
      </c>
      <c r="C36" s="155" t="s">
        <v>86</v>
      </c>
      <c r="D36" s="155">
        <v>15</v>
      </c>
    </row>
    <row r="37" spans="2:4" ht="19.5" customHeight="1" x14ac:dyDescent="0.3">
      <c r="B37" s="610"/>
      <c r="C37" s="155" t="s">
        <v>196</v>
      </c>
      <c r="D37" s="155">
        <v>10</v>
      </c>
    </row>
    <row r="38" spans="2:4" ht="19.5" customHeight="1" x14ac:dyDescent="0.3">
      <c r="B38" s="610"/>
      <c r="C38" s="155" t="s">
        <v>877</v>
      </c>
      <c r="D38" s="155">
        <v>0</v>
      </c>
    </row>
    <row r="39" spans="2:4" ht="28" customHeight="1" x14ac:dyDescent="0.3">
      <c r="B39" s="610" t="s">
        <v>399</v>
      </c>
      <c r="C39" s="155" t="s">
        <v>431</v>
      </c>
      <c r="D39" s="155">
        <v>15</v>
      </c>
    </row>
    <row r="40" spans="2:4" ht="28" customHeight="1" x14ac:dyDescent="0.3">
      <c r="B40" s="610"/>
      <c r="C40" s="155" t="s">
        <v>878</v>
      </c>
      <c r="D40" s="155">
        <v>0</v>
      </c>
    </row>
    <row r="41" spans="2:4" ht="32.5" customHeight="1" x14ac:dyDescent="0.3">
      <c r="B41" s="610" t="s">
        <v>400</v>
      </c>
      <c r="C41" s="156" t="s">
        <v>432</v>
      </c>
      <c r="D41" s="155">
        <v>15</v>
      </c>
    </row>
    <row r="42" spans="2:4" ht="32.5" customHeight="1" x14ac:dyDescent="0.3">
      <c r="B42" s="610"/>
      <c r="C42" s="156" t="s">
        <v>879</v>
      </c>
      <c r="D42" s="155">
        <v>0</v>
      </c>
    </row>
    <row r="43" spans="2:4" ht="19.5" customHeight="1" x14ac:dyDescent="0.3">
      <c r="B43" s="610" t="s">
        <v>401</v>
      </c>
      <c r="C43" s="155" t="s">
        <v>433</v>
      </c>
      <c r="D43" s="155">
        <v>10</v>
      </c>
    </row>
    <row r="44" spans="2:4" ht="19.5" customHeight="1" x14ac:dyDescent="0.3">
      <c r="B44" s="610"/>
      <c r="C44" s="155" t="s">
        <v>880</v>
      </c>
      <c r="D44" s="155">
        <v>5</v>
      </c>
    </row>
    <row r="45" spans="2:4" ht="19.5" customHeight="1" x14ac:dyDescent="0.3">
      <c r="B45" s="610"/>
      <c r="C45" s="155" t="s">
        <v>881</v>
      </c>
      <c r="D45" s="155">
        <v>0</v>
      </c>
    </row>
    <row r="48" spans="2:4" ht="19.5" customHeight="1" thickBot="1" x14ac:dyDescent="0.35">
      <c r="B48" s="157" t="s">
        <v>882</v>
      </c>
    </row>
    <row r="49" spans="2:7" ht="12.5" thickBot="1" x14ac:dyDescent="0.35">
      <c r="B49" s="158" t="s">
        <v>883</v>
      </c>
      <c r="C49" s="159" t="s">
        <v>884</v>
      </c>
      <c r="D49" s="159" t="s">
        <v>885</v>
      </c>
      <c r="E49" s="160" t="s">
        <v>886</v>
      </c>
      <c r="G49" s="144">
        <v>50</v>
      </c>
    </row>
    <row r="50" spans="2:7" x14ac:dyDescent="0.3">
      <c r="B50" s="161" t="s">
        <v>867</v>
      </c>
      <c r="C50" s="162" t="s">
        <v>867</v>
      </c>
      <c r="D50" s="162" t="s">
        <v>867</v>
      </c>
      <c r="E50" s="163">
        <v>100</v>
      </c>
      <c r="G50" s="144">
        <v>100</v>
      </c>
    </row>
    <row r="51" spans="2:7" x14ac:dyDescent="0.3">
      <c r="B51" s="164" t="s">
        <v>867</v>
      </c>
      <c r="C51" s="165" t="s">
        <v>868</v>
      </c>
      <c r="D51" s="165" t="s">
        <v>868</v>
      </c>
      <c r="E51" s="166">
        <v>50</v>
      </c>
      <c r="G51" s="144">
        <v>0</v>
      </c>
    </row>
    <row r="52" spans="2:7" ht="12.5" thickBot="1" x14ac:dyDescent="0.35">
      <c r="B52" s="167" t="s">
        <v>867</v>
      </c>
      <c r="C52" s="168" t="s">
        <v>887</v>
      </c>
      <c r="D52" s="168" t="s">
        <v>887</v>
      </c>
      <c r="E52" s="169">
        <v>0</v>
      </c>
    </row>
    <row r="53" spans="2:7" x14ac:dyDescent="0.3">
      <c r="B53" s="161" t="s">
        <v>868</v>
      </c>
      <c r="C53" s="162" t="s">
        <v>867</v>
      </c>
      <c r="D53" s="162" t="s">
        <v>868</v>
      </c>
      <c r="E53" s="163">
        <v>50</v>
      </c>
    </row>
    <row r="54" spans="2:7" x14ac:dyDescent="0.3">
      <c r="B54" s="170" t="s">
        <v>868</v>
      </c>
      <c r="C54" s="165" t="s">
        <v>868</v>
      </c>
      <c r="D54" s="165" t="s">
        <v>868</v>
      </c>
      <c r="E54" s="166">
        <v>50</v>
      </c>
    </row>
    <row r="55" spans="2:7" ht="12.5" thickBot="1" x14ac:dyDescent="0.35">
      <c r="B55" s="171" t="s">
        <v>868</v>
      </c>
      <c r="C55" s="168" t="s">
        <v>887</v>
      </c>
      <c r="D55" s="168" t="s">
        <v>887</v>
      </c>
      <c r="E55" s="169">
        <v>0</v>
      </c>
    </row>
    <row r="56" spans="2:7" x14ac:dyDescent="0.3">
      <c r="B56" s="161" t="s">
        <v>887</v>
      </c>
      <c r="C56" s="162" t="s">
        <v>867</v>
      </c>
      <c r="D56" s="162" t="s">
        <v>887</v>
      </c>
      <c r="E56" s="163">
        <v>0</v>
      </c>
    </row>
    <row r="57" spans="2:7" x14ac:dyDescent="0.3">
      <c r="B57" s="164" t="s">
        <v>887</v>
      </c>
      <c r="C57" s="165" t="s">
        <v>868</v>
      </c>
      <c r="D57" s="165" t="s">
        <v>887</v>
      </c>
      <c r="E57" s="166">
        <v>0</v>
      </c>
    </row>
    <row r="58" spans="2:7" ht="12.5" thickBot="1" x14ac:dyDescent="0.35">
      <c r="B58" s="167" t="s">
        <v>887</v>
      </c>
      <c r="C58" s="168" t="s">
        <v>887</v>
      </c>
      <c r="D58" s="168" t="s">
        <v>887</v>
      </c>
      <c r="E58" s="169">
        <v>0</v>
      </c>
    </row>
  </sheetData>
  <mergeCells count="20">
    <mergeCell ref="B39:B40"/>
    <mergeCell ref="B41:B42"/>
    <mergeCell ref="B43:B45"/>
    <mergeCell ref="B23:C23"/>
    <mergeCell ref="B30:B31"/>
    <mergeCell ref="B32:B33"/>
    <mergeCell ref="B34:B35"/>
    <mergeCell ref="B36:B38"/>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G28"/>
  <sheetViews>
    <sheetView zoomScale="70" zoomScaleNormal="70" workbookViewId="0">
      <selection activeCell="F19" sqref="F19"/>
    </sheetView>
  </sheetViews>
  <sheetFormatPr baseColWidth="10" defaultColWidth="11.453125" defaultRowHeight="14.5" x14ac:dyDescent="0.35"/>
  <cols>
    <col min="1" max="1" width="13.1796875" customWidth="1"/>
    <col min="2" max="2" width="15.453125" customWidth="1"/>
    <col min="3" max="3" width="17.54296875" customWidth="1"/>
    <col min="4" max="4" width="13.54296875" customWidth="1"/>
    <col min="5" max="5" width="14" customWidth="1"/>
    <col min="6" max="6" width="13.453125" customWidth="1"/>
    <col min="7" max="7" width="13.54296875" customWidth="1"/>
    <col min="9" max="9" width="13.1796875" customWidth="1"/>
    <col min="10" max="10" width="12.81640625" customWidth="1"/>
    <col min="11" max="13" width="14" customWidth="1"/>
  </cols>
  <sheetData>
    <row r="2" spans="1:7" x14ac:dyDescent="0.35">
      <c r="B2" s="622" t="s">
        <v>888</v>
      </c>
      <c r="C2" s="622"/>
    </row>
    <row r="3" spans="1:7" x14ac:dyDescent="0.35">
      <c r="B3" s="20" t="s">
        <v>889</v>
      </c>
      <c r="C3" s="21"/>
    </row>
    <row r="4" spans="1:7" x14ac:dyDescent="0.35">
      <c r="B4" s="20" t="s">
        <v>890</v>
      </c>
      <c r="C4" s="22"/>
    </row>
    <row r="5" spans="1:7" x14ac:dyDescent="0.35">
      <c r="B5" s="20" t="s">
        <v>868</v>
      </c>
      <c r="C5" s="23"/>
    </row>
    <row r="6" spans="1:7" x14ac:dyDescent="0.35">
      <c r="B6" s="20" t="s">
        <v>891</v>
      </c>
      <c r="C6" s="24"/>
    </row>
    <row r="8" spans="1:7" ht="15.5" x14ac:dyDescent="0.35">
      <c r="A8" s="568" t="s">
        <v>892</v>
      </c>
      <c r="B8" s="568"/>
      <c r="C8" s="568"/>
      <c r="D8" s="568"/>
      <c r="E8" s="568"/>
      <c r="F8" s="568"/>
    </row>
    <row r="10" spans="1:7" ht="15" thickBot="1" x14ac:dyDescent="0.4">
      <c r="A10" s="187"/>
      <c r="B10" s="187"/>
      <c r="C10" s="187"/>
      <c r="D10" s="187"/>
      <c r="E10" s="187"/>
      <c r="F10" s="187"/>
      <c r="G10" s="187"/>
    </row>
    <row r="11" spans="1:7" ht="15.5" thickTop="1" thickBot="1" x14ac:dyDescent="0.4">
      <c r="A11" s="138"/>
      <c r="B11" s="624" t="s">
        <v>32</v>
      </c>
      <c r="C11" s="625"/>
      <c r="D11" s="612" t="s">
        <v>893</v>
      </c>
      <c r="E11" s="613"/>
      <c r="F11" s="614"/>
      <c r="G11" s="187"/>
    </row>
    <row r="12" spans="1:7" ht="21" customHeight="1" thickTop="1" thickBot="1" x14ac:dyDescent="0.4">
      <c r="A12" s="138"/>
      <c r="B12" s="26" t="s">
        <v>894</v>
      </c>
      <c r="C12" s="27" t="s">
        <v>895</v>
      </c>
      <c r="D12" s="615"/>
      <c r="E12" s="616"/>
      <c r="F12" s="617"/>
      <c r="G12" s="185"/>
    </row>
    <row r="13" spans="1:7" ht="40" customHeight="1" thickTop="1" thickBot="1" x14ac:dyDescent="0.4">
      <c r="A13" s="138"/>
      <c r="B13" s="42" t="s">
        <v>896</v>
      </c>
      <c r="C13" s="41">
        <v>1</v>
      </c>
      <c r="D13" s="45"/>
      <c r="E13" s="46"/>
      <c r="F13" s="47"/>
      <c r="G13" s="185"/>
    </row>
    <row r="14" spans="1:7" ht="40" customHeight="1" thickBot="1" x14ac:dyDescent="0.4">
      <c r="A14" s="138"/>
      <c r="B14" s="42" t="s">
        <v>897</v>
      </c>
      <c r="C14" s="41">
        <v>0.8</v>
      </c>
      <c r="D14" s="53"/>
      <c r="E14" s="49"/>
      <c r="F14" s="50"/>
      <c r="G14" s="185"/>
    </row>
    <row r="15" spans="1:7" ht="40" customHeight="1" thickBot="1" x14ac:dyDescent="0.4">
      <c r="A15" s="138"/>
      <c r="B15" s="42" t="s">
        <v>898</v>
      </c>
      <c r="C15" s="41">
        <v>0.6</v>
      </c>
      <c r="D15" s="48"/>
      <c r="E15" s="49"/>
      <c r="F15" s="50"/>
      <c r="G15" s="185"/>
    </row>
    <row r="16" spans="1:7" ht="40" customHeight="1" thickBot="1" x14ac:dyDescent="0.4">
      <c r="A16" s="138"/>
      <c r="B16" s="42" t="s">
        <v>899</v>
      </c>
      <c r="C16" s="41">
        <v>0.4</v>
      </c>
      <c r="D16" s="48"/>
      <c r="E16" s="49"/>
      <c r="F16" s="50"/>
      <c r="G16" s="185"/>
    </row>
    <row r="17" spans="1:7" ht="19.5" customHeight="1" thickBot="1" x14ac:dyDescent="0.4">
      <c r="A17" s="623"/>
      <c r="B17" s="42" t="s">
        <v>900</v>
      </c>
      <c r="C17" s="41">
        <v>0.2</v>
      </c>
      <c r="D17" s="54"/>
      <c r="E17" s="51"/>
      <c r="F17" s="52"/>
      <c r="G17" s="138"/>
    </row>
    <row r="18" spans="1:7" ht="19" customHeight="1" thickTop="1" thickBot="1" x14ac:dyDescent="0.4">
      <c r="A18" s="623"/>
      <c r="B18" s="620" t="s">
        <v>34</v>
      </c>
      <c r="C18" s="27" t="s">
        <v>894</v>
      </c>
      <c r="D18" s="25" t="s">
        <v>868</v>
      </c>
      <c r="E18" s="25" t="s">
        <v>901</v>
      </c>
      <c r="F18" s="25" t="s">
        <v>902</v>
      </c>
      <c r="G18" s="186"/>
    </row>
    <row r="19" spans="1:7" ht="20.5" customHeight="1" thickTop="1" thickBot="1" x14ac:dyDescent="0.4">
      <c r="B19" s="621"/>
      <c r="C19" s="27" t="s">
        <v>903</v>
      </c>
      <c r="D19" s="40">
        <v>0.6</v>
      </c>
      <c r="E19" s="40">
        <v>0.8</v>
      </c>
      <c r="F19" s="40">
        <v>1</v>
      </c>
    </row>
    <row r="20" spans="1:7" ht="15.5" thickTop="1" thickBot="1" x14ac:dyDescent="0.4"/>
    <row r="21" spans="1:7" ht="25.5" customHeight="1" thickBot="1" x14ac:dyDescent="0.4">
      <c r="B21" s="626" t="s">
        <v>904</v>
      </c>
      <c r="C21" s="627" t="s">
        <v>905</v>
      </c>
      <c r="D21" s="627"/>
      <c r="E21" s="627"/>
      <c r="F21" s="627"/>
    </row>
    <row r="22" spans="1:7" ht="39" customHeight="1" thickBot="1" x14ac:dyDescent="0.4">
      <c r="B22" s="626"/>
      <c r="C22" s="627" t="s">
        <v>906</v>
      </c>
      <c r="D22" s="627"/>
      <c r="E22" s="627" t="s">
        <v>907</v>
      </c>
      <c r="F22" s="627"/>
    </row>
    <row r="23" spans="1:7" ht="43.5" customHeight="1" thickBot="1" x14ac:dyDescent="0.4">
      <c r="B23" s="115" t="s">
        <v>891</v>
      </c>
      <c r="C23" s="628" t="s">
        <v>908</v>
      </c>
      <c r="D23" s="628"/>
      <c r="E23" s="628" t="s">
        <v>909</v>
      </c>
      <c r="F23" s="628"/>
    </row>
    <row r="24" spans="1:7" ht="43.5" customHeight="1" thickBot="1" x14ac:dyDescent="0.4">
      <c r="B24" s="115" t="s">
        <v>868</v>
      </c>
      <c r="C24" s="618" t="s">
        <v>910</v>
      </c>
      <c r="D24" s="618"/>
      <c r="E24" s="628" t="s">
        <v>911</v>
      </c>
      <c r="F24" s="628"/>
    </row>
    <row r="25" spans="1:7" ht="43.5" customHeight="1" thickBot="1" x14ac:dyDescent="0.4">
      <c r="B25" s="627" t="s">
        <v>912</v>
      </c>
      <c r="C25" s="618" t="s">
        <v>913</v>
      </c>
      <c r="D25" s="618"/>
      <c r="E25" s="618" t="s">
        <v>913</v>
      </c>
      <c r="F25" s="618"/>
    </row>
    <row r="26" spans="1:7" ht="43.5" customHeight="1" thickBot="1" x14ac:dyDescent="0.4">
      <c r="B26" s="627"/>
      <c r="C26" s="619" t="s">
        <v>914</v>
      </c>
      <c r="D26" s="619"/>
      <c r="E26" s="619" t="s">
        <v>914</v>
      </c>
      <c r="F26" s="619"/>
    </row>
    <row r="27" spans="1:7" ht="43.5" customHeight="1" thickBot="1" x14ac:dyDescent="0.4">
      <c r="B27" s="627" t="s">
        <v>889</v>
      </c>
      <c r="C27" s="618" t="s">
        <v>913</v>
      </c>
      <c r="D27" s="618"/>
      <c r="E27" s="618" t="s">
        <v>913</v>
      </c>
      <c r="F27" s="618"/>
    </row>
    <row r="28" spans="1:7" ht="43.5" customHeight="1" thickBot="1" x14ac:dyDescent="0.4">
      <c r="B28" s="627"/>
      <c r="C28" s="619" t="s">
        <v>914</v>
      </c>
      <c r="D28" s="619"/>
      <c r="E28" s="619" t="s">
        <v>914</v>
      </c>
      <c r="F28" s="619"/>
    </row>
  </sheetData>
  <mergeCells count="24">
    <mergeCell ref="C27:D27"/>
    <mergeCell ref="E24:F24"/>
    <mergeCell ref="E25:F25"/>
    <mergeCell ref="E26:F26"/>
    <mergeCell ref="C23:D23"/>
    <mergeCell ref="C24:D24"/>
    <mergeCell ref="C25:D25"/>
    <mergeCell ref="C26:D26"/>
    <mergeCell ref="D11:F12"/>
    <mergeCell ref="E27:F27"/>
    <mergeCell ref="E28:F28"/>
    <mergeCell ref="B18:B19"/>
    <mergeCell ref="B2:C2"/>
    <mergeCell ref="A8:F8"/>
    <mergeCell ref="A17:A18"/>
    <mergeCell ref="B11:C11"/>
    <mergeCell ref="B21:B22"/>
    <mergeCell ref="B25:B26"/>
    <mergeCell ref="B27:B28"/>
    <mergeCell ref="C21:F21"/>
    <mergeCell ref="C22:D22"/>
    <mergeCell ref="E22:F22"/>
    <mergeCell ref="C28:D28"/>
    <mergeCell ref="E23:F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6" sqref="C6"/>
    </sheetView>
  </sheetViews>
  <sheetFormatPr baseColWidth="10" defaultColWidth="11.453125" defaultRowHeight="14.5" x14ac:dyDescent="0.35"/>
  <cols>
    <col min="1" max="1" width="4.1796875" customWidth="1"/>
    <col min="2" max="2" width="30.453125" style="37" customWidth="1"/>
    <col min="3" max="3" width="45.54296875" customWidth="1"/>
  </cols>
  <sheetData>
    <row r="1" spans="2:3" x14ac:dyDescent="0.35">
      <c r="B1" s="543" t="s">
        <v>915</v>
      </c>
      <c r="C1" s="543"/>
    </row>
    <row r="3" spans="2:3" x14ac:dyDescent="0.35">
      <c r="B3" s="38" t="s">
        <v>916</v>
      </c>
      <c r="C3" s="1"/>
    </row>
    <row r="4" spans="2:3" x14ac:dyDescent="0.35">
      <c r="B4" s="38" t="s">
        <v>917</v>
      </c>
      <c r="C4" s="1"/>
    </row>
    <row r="5" spans="2:3" ht="43.5" x14ac:dyDescent="0.35">
      <c r="B5" s="38" t="s">
        <v>918</v>
      </c>
      <c r="C5" s="1"/>
    </row>
    <row r="6" spans="2:3" x14ac:dyDescent="0.35">
      <c r="B6" s="38" t="s">
        <v>919</v>
      </c>
      <c r="C6" s="2" t="s">
        <v>920</v>
      </c>
    </row>
    <row r="7" spans="2:3" x14ac:dyDescent="0.35">
      <c r="B7" s="38" t="s">
        <v>921</v>
      </c>
      <c r="C7" s="1"/>
    </row>
    <row r="8" spans="2:3" ht="29" x14ac:dyDescent="0.35">
      <c r="B8" s="38" t="s">
        <v>922</v>
      </c>
      <c r="C8" s="1"/>
    </row>
    <row r="9" spans="2:3" ht="29" x14ac:dyDescent="0.35">
      <c r="B9" s="38" t="s">
        <v>923</v>
      </c>
      <c r="C9" s="1"/>
    </row>
    <row r="10" spans="2:3" x14ac:dyDescent="0.35">
      <c r="B10" s="629" t="s">
        <v>924</v>
      </c>
      <c r="C10" s="1" t="s">
        <v>925</v>
      </c>
    </row>
    <row r="11" spans="2:3" x14ac:dyDescent="0.35">
      <c r="B11" s="630"/>
      <c r="C11" s="1" t="s">
        <v>926</v>
      </c>
    </row>
    <row r="12" spans="2:3" ht="29" x14ac:dyDescent="0.35">
      <c r="B12" s="38" t="s">
        <v>927</v>
      </c>
      <c r="C12" s="1"/>
    </row>
    <row r="13" spans="2:3" ht="29" x14ac:dyDescent="0.35">
      <c r="B13" s="38" t="s">
        <v>928</v>
      </c>
      <c r="C13" s="1"/>
    </row>
    <row r="14" spans="2:3" x14ac:dyDescent="0.35">
      <c r="B14" s="38" t="s">
        <v>929</v>
      </c>
      <c r="C14" s="1"/>
    </row>
    <row r="15" spans="2:3" x14ac:dyDescent="0.35">
      <c r="B15" s="38" t="s">
        <v>930</v>
      </c>
      <c r="C15" s="1"/>
    </row>
    <row r="16" spans="2:3" x14ac:dyDescent="0.35">
      <c r="B16" s="38" t="s">
        <v>931</v>
      </c>
      <c r="C16" s="1"/>
    </row>
    <row r="17" spans="2:3" x14ac:dyDescent="0.35">
      <c r="B17" s="38" t="s">
        <v>932</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2758A9-1739-4F39-9124-D8BF74D04395}">
  <ds:schemaRefs>
    <ds:schemaRef ds:uri="http://schemas.microsoft.com/office/2006/metadata/properties"/>
    <ds:schemaRef ds:uri="http://schemas.microsoft.com/office/infopath/2007/PartnerControls"/>
    <ds:schemaRef ds:uri="82d0fe9e-8728-4812-b9b4-6538b2501592"/>
  </ds:schemaRefs>
</ds:datastoreItem>
</file>

<file path=customXml/itemProps2.xml><?xml version="1.0" encoding="utf-8"?>
<ds:datastoreItem xmlns:ds="http://schemas.openxmlformats.org/officeDocument/2006/customXml" ds:itemID="{E6BE2F83-94AE-4B58-A665-155018A2DD86}">
  <ds:schemaRefs>
    <ds:schemaRef ds:uri="http://schemas.microsoft.com/sharepoint/v3/contenttype/forms"/>
  </ds:schemaRefs>
</ds:datastoreItem>
</file>

<file path=customXml/itemProps3.xml><?xml version="1.0" encoding="utf-8"?>
<ds:datastoreItem xmlns:ds="http://schemas.openxmlformats.org/officeDocument/2006/customXml" ds:itemID="{989DE989-4DA7-46B2-BE96-6F151CAA1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Riesgos en Revisión</vt: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lpstr>'Riesgos Reformulados'!Área_de_impresión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2026-02-24T21:45:33Z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