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updateLinks="always"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5\"/>
    </mc:Choice>
  </mc:AlternateContent>
  <xr:revisionPtr revIDLastSave="0" documentId="13_ncr:1_{843ACDFB-3A0F-4A91-A317-5263F2E58C91}" xr6:coauthVersionLast="47" xr6:coauthVersionMax="47" xr10:uidLastSave="{00000000-0000-0000-0000-000000000000}"/>
  <bookViews>
    <workbookView xWindow="-110" yWindow="-110" windowWidth="19420" windowHeight="10300" tabRatio="849" xr2:uid="{00000000-000D-0000-FFFF-FFFF00000000}"/>
  </bookViews>
  <sheets>
    <sheet name="Riesgo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 r:id="rId12"/>
  </externalReferences>
  <definedNames>
    <definedName name="_xlnm._FilterDatabase" localSheetId="0" hidden="1">'Riesgos en Revisión'!$A$12:$BI$85</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Reformulados'!$I$2:$BM$3</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81" i="1" l="1"/>
  <c r="AP16" i="1"/>
  <c r="AL16" i="1"/>
  <c r="AJ16" i="1"/>
  <c r="AH16" i="1"/>
  <c r="AF16" i="1"/>
  <c r="AD16" i="1"/>
  <c r="AB16" i="1"/>
  <c r="Z16" i="1"/>
  <c r="AM16" i="1" l="1"/>
  <c r="AN16" i="1" s="1"/>
  <c r="AS14" i="1"/>
  <c r="AS13" i="1"/>
  <c r="AS11" i="1"/>
  <c r="O60" i="1" l="1"/>
  <c r="O61" i="1"/>
  <c r="O62" i="1"/>
  <c r="M60" i="1"/>
  <c r="M61" i="1"/>
  <c r="O72" i="1"/>
  <c r="M72" i="1"/>
  <c r="O34" i="1" l="1"/>
  <c r="M34" i="1"/>
  <c r="O46" i="1"/>
  <c r="M46" i="1"/>
  <c r="AL12" i="1" l="1"/>
  <c r="AL13" i="1"/>
  <c r="AL14" i="1"/>
  <c r="AL15"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11" i="1"/>
  <c r="AJ12" i="1"/>
  <c r="AJ13" i="1"/>
  <c r="AJ14" i="1"/>
  <c r="AJ15"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11" i="1"/>
  <c r="AH12" i="1"/>
  <c r="AH13" i="1"/>
  <c r="AH14" i="1"/>
  <c r="AH15"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11" i="1"/>
  <c r="AF12" i="1"/>
  <c r="AF13" i="1"/>
  <c r="AF14" i="1"/>
  <c r="AF15"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11" i="1"/>
  <c r="AD13" i="1"/>
  <c r="AD14" i="1"/>
  <c r="AD15"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12" i="1"/>
  <c r="AD11" i="1"/>
  <c r="AB13" i="1"/>
  <c r="AB14" i="1"/>
  <c r="AB15"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12" i="1"/>
  <c r="AB11" i="1"/>
  <c r="Z13" i="1"/>
  <c r="Z14" i="1"/>
  <c r="Z15"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12" i="1"/>
  <c r="Z11" i="1"/>
  <c r="Y66" i="14" l="1"/>
  <c r="W66" i="14"/>
  <c r="O66" i="14"/>
  <c r="AI66" i="14" s="1"/>
  <c r="AH66" i="14" s="1"/>
  <c r="M66" i="14"/>
  <c r="Y65" i="14"/>
  <c r="W65" i="14"/>
  <c r="Y64" i="14"/>
  <c r="W64" i="14"/>
  <c r="O64" i="14"/>
  <c r="AI64" i="14" s="1"/>
  <c r="AH64" i="14" s="1"/>
  <c r="M64" i="14"/>
  <c r="Y63" i="14"/>
  <c r="W63" i="14"/>
  <c r="Y61" i="14"/>
  <c r="W61" i="14"/>
  <c r="O61" i="14"/>
  <c r="AI61" i="14" s="1"/>
  <c r="AH61" i="14" s="1"/>
  <c r="M61" i="14"/>
  <c r="Y60" i="14"/>
  <c r="W60" i="14"/>
  <c r="O60" i="14"/>
  <c r="AI60" i="14" s="1"/>
  <c r="AH60" i="14" s="1"/>
  <c r="M60" i="14"/>
  <c r="Y59" i="14"/>
  <c r="W59" i="14"/>
  <c r="Y58" i="14"/>
  <c r="W58" i="14"/>
  <c r="Y57" i="14"/>
  <c r="W57" i="14"/>
  <c r="O57" i="14"/>
  <c r="AI57" i="14" s="1"/>
  <c r="AH57" i="14" s="1"/>
  <c r="M57" i="14"/>
  <c r="Y55" i="14"/>
  <c r="W55" i="14"/>
  <c r="O55" i="14"/>
  <c r="AI55" i="14" s="1"/>
  <c r="AH55" i="14" s="1"/>
  <c r="M55" i="14"/>
  <c r="Y53" i="14"/>
  <c r="W53" i="14"/>
  <c r="O53" i="14"/>
  <c r="AI53" i="14" s="1"/>
  <c r="AH53" i="14" s="1"/>
  <c r="M53" i="14"/>
  <c r="Y51" i="14"/>
  <c r="W51" i="14"/>
  <c r="O51" i="14"/>
  <c r="AI51" i="14" s="1"/>
  <c r="AH51" i="14" s="1"/>
  <c r="M51" i="14"/>
  <c r="Y50" i="14"/>
  <c r="W50" i="14"/>
  <c r="Y47" i="14"/>
  <c r="W47" i="14"/>
  <c r="AE46" i="14"/>
  <c r="Y45" i="14"/>
  <c r="W45" i="14"/>
  <c r="O45" i="14"/>
  <c r="AI45" i="14" s="1"/>
  <c r="AH45" i="14" s="1"/>
  <c r="M45" i="14"/>
  <c r="Y44" i="14"/>
  <c r="W44" i="14"/>
  <c r="Y43" i="14"/>
  <c r="W43" i="14"/>
  <c r="O43" i="14"/>
  <c r="AI43" i="14" s="1"/>
  <c r="AH43" i="14" s="1"/>
  <c r="M43" i="14"/>
  <c r="Y42" i="14"/>
  <c r="W42" i="14"/>
  <c r="Y41" i="14"/>
  <c r="W41" i="14"/>
  <c r="O41" i="14"/>
  <c r="AI41" i="14" s="1"/>
  <c r="AH41" i="14" s="1"/>
  <c r="M41" i="14"/>
  <c r="Y40" i="14"/>
  <c r="W40" i="14"/>
  <c r="Y38" i="14"/>
  <c r="W38" i="14"/>
  <c r="O38" i="14"/>
  <c r="AI38" i="14" s="1"/>
  <c r="AH38" i="14" s="1"/>
  <c r="M38" i="14"/>
  <c r="Y37" i="14"/>
  <c r="W37" i="14"/>
  <c r="Y36" i="14"/>
  <c r="W36" i="14"/>
  <c r="Y35" i="14"/>
  <c r="W35" i="14"/>
  <c r="Y34" i="14"/>
  <c r="W34" i="14"/>
  <c r="Y33" i="14"/>
  <c r="W33" i="14"/>
  <c r="O33" i="14"/>
  <c r="AI33" i="14" s="1"/>
  <c r="AH33" i="14" s="1"/>
  <c r="M33" i="14"/>
  <c r="AF32" i="14"/>
  <c r="AE32" i="14"/>
  <c r="Y31" i="14"/>
  <c r="W31" i="14"/>
  <c r="Y30" i="14"/>
  <c r="W30" i="14"/>
  <c r="O30" i="14"/>
  <c r="AI30" i="14" s="1"/>
  <c r="AH30" i="14" s="1"/>
  <c r="M30" i="14"/>
  <c r="Y29" i="14"/>
  <c r="W29" i="14"/>
  <c r="Y28" i="14"/>
  <c r="W28" i="14"/>
  <c r="Y27" i="14"/>
  <c r="W27" i="14"/>
  <c r="Y26" i="14"/>
  <c r="W26" i="14"/>
  <c r="Y25" i="14"/>
  <c r="W25" i="14"/>
  <c r="Y24" i="14"/>
  <c r="W24" i="14"/>
  <c r="O24" i="14"/>
  <c r="AI24" i="14" s="1"/>
  <c r="AH24" i="14" s="1"/>
  <c r="M24" i="14"/>
  <c r="Y23" i="14"/>
  <c r="W23" i="14"/>
  <c r="Y22" i="14"/>
  <c r="W22" i="14"/>
  <c r="Y21" i="14"/>
  <c r="W21" i="14"/>
  <c r="O21" i="14"/>
  <c r="AI21" i="14" s="1"/>
  <c r="AH21" i="14" s="1"/>
  <c r="M21" i="14"/>
  <c r="Y20" i="14"/>
  <c r="W20" i="14"/>
  <c r="Y19" i="14"/>
  <c r="W19" i="14"/>
  <c r="Y18" i="14"/>
  <c r="W18" i="14"/>
  <c r="O18" i="14"/>
  <c r="AI18" i="14" s="1"/>
  <c r="AH18" i="14" s="1"/>
  <c r="M18" i="14"/>
  <c r="Y16" i="14"/>
  <c r="W16" i="14"/>
  <c r="Y15" i="14"/>
  <c r="W15" i="14"/>
  <c r="O15" i="14"/>
  <c r="AI15" i="14" s="1"/>
  <c r="AH15" i="14" s="1"/>
  <c r="M15" i="14"/>
  <c r="AM11" i="1"/>
  <c r="AN11" i="1" s="1"/>
  <c r="AP13" i="1"/>
  <c r="AM13" i="1"/>
  <c r="AN13" i="1" s="1"/>
  <c r="O13" i="1"/>
  <c r="M13" i="1"/>
  <c r="AP31" i="1"/>
  <c r="AM31" i="1"/>
  <c r="AN31" i="1" s="1"/>
  <c r="O31" i="1"/>
  <c r="M31" i="1"/>
  <c r="AP30" i="1"/>
  <c r="AM30" i="1"/>
  <c r="AN30" i="1" s="1"/>
  <c r="O30" i="1"/>
  <c r="M30" i="1"/>
  <c r="AP29" i="1"/>
  <c r="AM29" i="1"/>
  <c r="AN29" i="1" s="1"/>
  <c r="O29" i="1"/>
  <c r="M29" i="1"/>
  <c r="AP28" i="1"/>
  <c r="AM28" i="1"/>
  <c r="AN28" i="1" s="1"/>
  <c r="O28" i="1"/>
  <c r="M28" i="1"/>
  <c r="AP27" i="1"/>
  <c r="AM27" i="1"/>
  <c r="AN27" i="1" s="1"/>
  <c r="O27" i="1"/>
  <c r="M27" i="1"/>
  <c r="AP26" i="1"/>
  <c r="AM26" i="1"/>
  <c r="AN26" i="1" s="1"/>
  <c r="O26" i="1"/>
  <c r="M26" i="1"/>
  <c r="AP25" i="1"/>
  <c r="AM25" i="1"/>
  <c r="AN25" i="1" s="1"/>
  <c r="O25" i="1"/>
  <c r="M25" i="1"/>
  <c r="AP24" i="1"/>
  <c r="AM24" i="1"/>
  <c r="AN24" i="1" s="1"/>
  <c r="O24" i="1"/>
  <c r="M24" i="1"/>
  <c r="AP23" i="1"/>
  <c r="AM23" i="1"/>
  <c r="AN23" i="1" s="1"/>
  <c r="O23" i="1"/>
  <c r="M23" i="1"/>
  <c r="AP22" i="1"/>
  <c r="AM22" i="1"/>
  <c r="AN22" i="1" s="1"/>
  <c r="O22" i="1"/>
  <c r="M22" i="1"/>
  <c r="AP21" i="1"/>
  <c r="AM21" i="1"/>
  <c r="AN21" i="1" s="1"/>
  <c r="O21" i="1"/>
  <c r="M21" i="1"/>
  <c r="AP20" i="1"/>
  <c r="AM20" i="1"/>
  <c r="AN20" i="1" s="1"/>
  <c r="O20" i="1"/>
  <c r="M20" i="1"/>
  <c r="AP19" i="1"/>
  <c r="AM19" i="1"/>
  <c r="AN19" i="1" s="1"/>
  <c r="O19" i="1"/>
  <c r="M19" i="1"/>
  <c r="AP18" i="1"/>
  <c r="AM18" i="1"/>
  <c r="AN18" i="1" s="1"/>
  <c r="O18" i="1"/>
  <c r="M18" i="1"/>
  <c r="AP17" i="1"/>
  <c r="AM17" i="1"/>
  <c r="AN17" i="1" s="1"/>
  <c r="O17" i="1"/>
  <c r="M17" i="1"/>
  <c r="AP15" i="1"/>
  <c r="AM15" i="1"/>
  <c r="AN15" i="1" s="1"/>
  <c r="O15" i="1"/>
  <c r="M15" i="1"/>
  <c r="AP14" i="1"/>
  <c r="AM14" i="1"/>
  <c r="AN14" i="1" s="1"/>
  <c r="O14" i="1"/>
  <c r="M14" i="1"/>
  <c r="AP12" i="1"/>
  <c r="O12" i="1"/>
  <c r="M12" i="1"/>
  <c r="AP11" i="1"/>
  <c r="O11" i="1"/>
  <c r="M11" i="1"/>
  <c r="AP57" i="1"/>
  <c r="AM57" i="1"/>
  <c r="AN57" i="1" s="1"/>
  <c r="O57" i="1"/>
  <c r="M57" i="1"/>
  <c r="AP56" i="1"/>
  <c r="AM56" i="1"/>
  <c r="AN56" i="1" s="1"/>
  <c r="O56" i="1"/>
  <c r="M56" i="1"/>
  <c r="AP55" i="1"/>
  <c r="AM55" i="1"/>
  <c r="AN55" i="1" s="1"/>
  <c r="O55" i="1"/>
  <c r="M55" i="1"/>
  <c r="AP54" i="1"/>
  <c r="AM54" i="1"/>
  <c r="AN54" i="1" s="1"/>
  <c r="O54" i="1"/>
  <c r="M54" i="1"/>
  <c r="AP53" i="1"/>
  <c r="AM53" i="1"/>
  <c r="AN53" i="1" s="1"/>
  <c r="O53" i="1"/>
  <c r="M53" i="1"/>
  <c r="AP52" i="1"/>
  <c r="AM52" i="1"/>
  <c r="AN52" i="1" s="1"/>
  <c r="O52" i="1"/>
  <c r="M52" i="1"/>
  <c r="AP51" i="1"/>
  <c r="AM51" i="1"/>
  <c r="AN51" i="1" s="1"/>
  <c r="O51" i="1"/>
  <c r="M51" i="1"/>
  <c r="AP50" i="1"/>
  <c r="AM50" i="1"/>
  <c r="AN50" i="1" s="1"/>
  <c r="O50" i="1"/>
  <c r="M50" i="1"/>
  <c r="AP49" i="1"/>
  <c r="AM49" i="1"/>
  <c r="AN49" i="1" s="1"/>
  <c r="O49" i="1"/>
  <c r="M49" i="1"/>
  <c r="AP48" i="1"/>
  <c r="AM48" i="1"/>
  <c r="AN48" i="1" s="1"/>
  <c r="O48" i="1"/>
  <c r="M48" i="1"/>
  <c r="AP47" i="1"/>
  <c r="AM47" i="1"/>
  <c r="AN47" i="1" s="1"/>
  <c r="O47" i="1"/>
  <c r="M47" i="1"/>
  <c r="AP45" i="1"/>
  <c r="AM45" i="1"/>
  <c r="AN45" i="1" s="1"/>
  <c r="O45" i="1"/>
  <c r="M45" i="1"/>
  <c r="AP44" i="1"/>
  <c r="AM44" i="1"/>
  <c r="AN44" i="1" s="1"/>
  <c r="O44" i="1"/>
  <c r="M44" i="1"/>
  <c r="AP43" i="1"/>
  <c r="AM43" i="1"/>
  <c r="AN43" i="1" s="1"/>
  <c r="O43" i="1"/>
  <c r="M43" i="1"/>
  <c r="AP42" i="1"/>
  <c r="AM42" i="1"/>
  <c r="AN42" i="1" s="1"/>
  <c r="O42" i="1"/>
  <c r="M42" i="1"/>
  <c r="AP41" i="1"/>
  <c r="AM41" i="1"/>
  <c r="AN41" i="1" s="1"/>
  <c r="O41" i="1"/>
  <c r="M41" i="1"/>
  <c r="AP40" i="1"/>
  <c r="AM40" i="1"/>
  <c r="AN40" i="1" s="1"/>
  <c r="O40" i="1"/>
  <c r="M40" i="1"/>
  <c r="AP39" i="1"/>
  <c r="AM39" i="1"/>
  <c r="AN39" i="1" s="1"/>
  <c r="O39" i="1"/>
  <c r="M39" i="1"/>
  <c r="AP38" i="1"/>
  <c r="AM38" i="1"/>
  <c r="AN38" i="1" s="1"/>
  <c r="O38" i="1"/>
  <c r="M38" i="1"/>
  <c r="AP37" i="1"/>
  <c r="AM37" i="1"/>
  <c r="AN37" i="1" s="1"/>
  <c r="O37" i="1"/>
  <c r="M37" i="1"/>
  <c r="AP36" i="1"/>
  <c r="AM36" i="1"/>
  <c r="AN36" i="1" s="1"/>
  <c r="O36" i="1"/>
  <c r="M36" i="1"/>
  <c r="AP35" i="1"/>
  <c r="AM35" i="1"/>
  <c r="AN35" i="1" s="1"/>
  <c r="O35" i="1"/>
  <c r="M35" i="1"/>
  <c r="AP33" i="1"/>
  <c r="AM33" i="1"/>
  <c r="AN33" i="1" s="1"/>
  <c r="O33" i="1"/>
  <c r="M33" i="1"/>
  <c r="AP32" i="1"/>
  <c r="AM32" i="1"/>
  <c r="AN32" i="1" s="1"/>
  <c r="O32" i="1"/>
  <c r="M32" i="1"/>
  <c r="AP71" i="1"/>
  <c r="AM71" i="1"/>
  <c r="AN71" i="1" s="1"/>
  <c r="O71" i="1"/>
  <c r="M71" i="1"/>
  <c r="AP70" i="1"/>
  <c r="AM70" i="1"/>
  <c r="AN70" i="1" s="1"/>
  <c r="O70" i="1"/>
  <c r="M70" i="1"/>
  <c r="AP69" i="1"/>
  <c r="AM69" i="1"/>
  <c r="AN69" i="1" s="1"/>
  <c r="O69" i="1"/>
  <c r="M69" i="1"/>
  <c r="AP68" i="1"/>
  <c r="AM68" i="1"/>
  <c r="AN68" i="1" s="1"/>
  <c r="O68" i="1"/>
  <c r="M68" i="1"/>
  <c r="AP67" i="1"/>
  <c r="AM67" i="1"/>
  <c r="AN67" i="1" s="1"/>
  <c r="O67" i="1"/>
  <c r="M67" i="1"/>
  <c r="AP66" i="1"/>
  <c r="AM66" i="1"/>
  <c r="AN66" i="1" s="1"/>
  <c r="O66" i="1"/>
  <c r="M66" i="1"/>
  <c r="AP65" i="1"/>
  <c r="AM65" i="1"/>
  <c r="AN65" i="1" s="1"/>
  <c r="O65" i="1"/>
  <c r="M65" i="1"/>
  <c r="AP64" i="1"/>
  <c r="AM64" i="1"/>
  <c r="AN64" i="1" s="1"/>
  <c r="O64" i="1"/>
  <c r="M64" i="1"/>
  <c r="AP63" i="1"/>
  <c r="AM63" i="1"/>
  <c r="AN63" i="1" s="1"/>
  <c r="O63" i="1"/>
  <c r="M63" i="1"/>
  <c r="AP62" i="1"/>
  <c r="AM62" i="1"/>
  <c r="AN62" i="1" s="1"/>
  <c r="M62" i="1"/>
  <c r="AP61" i="1"/>
  <c r="AM61" i="1"/>
  <c r="AN61" i="1" s="1"/>
  <c r="AE23" i="14" l="1"/>
  <c r="AE34" i="14"/>
  <c r="AE36" i="14"/>
  <c r="AE58" i="14"/>
  <c r="AE45" i="14"/>
  <c r="AE51" i="14"/>
  <c r="AG51" i="14" s="1"/>
  <c r="AF51" i="14" s="1"/>
  <c r="AE61" i="14"/>
  <c r="AG61" i="14" s="1"/>
  <c r="AF61" i="14" s="1"/>
  <c r="AE65" i="14"/>
  <c r="AG45" i="14"/>
  <c r="AG46" i="14" s="1"/>
  <c r="AE55" i="14"/>
  <c r="AG55" i="14" s="1"/>
  <c r="AF55" i="14" s="1"/>
  <c r="AE57" i="14"/>
  <c r="AG57" i="14" s="1"/>
  <c r="AF57" i="14" s="1"/>
  <c r="AE59" i="14"/>
  <c r="AE60" i="14"/>
  <c r="AG60" i="14" s="1"/>
  <c r="AF60" i="14" s="1"/>
  <c r="AE22" i="14"/>
  <c r="AE53" i="14"/>
  <c r="AG53" i="14" s="1"/>
  <c r="AF53" i="14" s="1"/>
  <c r="AE26" i="14"/>
  <c r="AE21" i="14"/>
  <c r="AG21" i="14" s="1"/>
  <c r="AE24" i="14"/>
  <c r="AG24" i="14" s="1"/>
  <c r="AE31" i="14"/>
  <c r="AE41" i="14"/>
  <c r="AG41" i="14" s="1"/>
  <c r="AE19" i="14"/>
  <c r="AE25" i="14"/>
  <c r="AE27" i="14"/>
  <c r="AE29" i="14"/>
  <c r="AE30" i="14"/>
  <c r="AG30" i="14" s="1"/>
  <c r="AF30" i="14" s="1"/>
  <c r="AN12" i="1"/>
  <c r="AE15" i="14"/>
  <c r="AG15" i="14" s="1"/>
  <c r="AF15" i="14" s="1"/>
  <c r="AE16" i="14"/>
  <c r="AE18" i="14"/>
  <c r="AG18" i="14" s="1"/>
  <c r="AE33" i="14"/>
  <c r="AG33" i="14" s="1"/>
  <c r="AF33" i="14" s="1"/>
  <c r="AE40" i="14"/>
  <c r="AE44" i="14"/>
  <c r="AE50" i="14"/>
  <c r="AE66" i="14"/>
  <c r="AG66" i="14" s="1"/>
  <c r="AF66" i="14" s="1"/>
  <c r="AE20" i="14"/>
  <c r="AE28" i="14"/>
  <c r="AE35" i="14"/>
  <c r="AE37" i="14"/>
  <c r="AE38" i="14"/>
  <c r="AG38" i="14" s="1"/>
  <c r="AF38" i="14" s="1"/>
  <c r="AE42" i="14"/>
  <c r="AE43" i="14"/>
  <c r="AG43" i="14" s="1"/>
  <c r="AE47" i="14"/>
  <c r="AE63" i="14"/>
  <c r="AE64" i="14"/>
  <c r="AG64" i="14" s="1"/>
  <c r="AF64" i="14" s="1"/>
  <c r="AG34" i="14"/>
  <c r="AF45" i="14"/>
  <c r="AG31" i="14" l="1"/>
  <c r="AF31" i="14" s="1"/>
  <c r="AG42" i="14"/>
  <c r="AF42" i="14" s="1"/>
  <c r="AG58" i="14"/>
  <c r="AG59" i="14" s="1"/>
  <c r="AF59" i="14" s="1"/>
  <c r="AF41" i="14"/>
  <c r="AG40" i="14"/>
  <c r="AF40" i="14" s="1"/>
  <c r="AG19" i="14"/>
  <c r="AF19" i="14" s="1"/>
  <c r="AG22" i="14"/>
  <c r="AF22" i="14" s="1"/>
  <c r="AF21" i="14"/>
  <c r="AF18" i="14"/>
  <c r="AG44" i="14"/>
  <c r="AF44" i="14" s="1"/>
  <c r="AG16" i="14"/>
  <c r="AF16" i="14" s="1"/>
  <c r="AG63" i="14"/>
  <c r="AG65" i="14" s="1"/>
  <c r="AF65" i="14" s="1"/>
  <c r="AF43" i="14"/>
  <c r="AG25" i="14"/>
  <c r="AF24" i="14"/>
  <c r="AG35" i="14"/>
  <c r="AF34" i="14"/>
  <c r="AG20" i="14"/>
  <c r="AF20" i="14" s="1"/>
  <c r="AG47" i="14"/>
  <c r="AF46" i="14"/>
  <c r="O59" i="1"/>
  <c r="O73" i="1"/>
  <c r="O74" i="1"/>
  <c r="O75" i="1"/>
  <c r="O76" i="1"/>
  <c r="O77" i="1"/>
  <c r="O78" i="1"/>
  <c r="O79" i="1"/>
  <c r="O80" i="1"/>
  <c r="M58" i="1"/>
  <c r="M59" i="1"/>
  <c r="M73" i="1"/>
  <c r="M74" i="1"/>
  <c r="M75" i="1"/>
  <c r="AF58" i="14" l="1"/>
  <c r="AF63" i="14"/>
  <c r="AG23" i="14"/>
  <c r="AF23" i="14" s="1"/>
  <c r="AG36" i="14"/>
  <c r="AF35" i="14"/>
  <c r="AF47" i="14"/>
  <c r="AG50" i="14"/>
  <c r="AF50" i="14" s="1"/>
  <c r="AF25" i="14"/>
  <c r="AG26" i="14"/>
  <c r="AM58" i="1"/>
  <c r="AP59" i="1"/>
  <c r="AP73" i="1"/>
  <c r="AP74" i="1"/>
  <c r="AP75" i="1"/>
  <c r="AP76" i="1"/>
  <c r="AP77" i="1"/>
  <c r="AP78" i="1"/>
  <c r="AP79" i="1"/>
  <c r="AP80" i="1"/>
  <c r="AP58" i="1"/>
  <c r="AF36" i="14" l="1"/>
  <c r="AG37" i="14"/>
  <c r="AF37" i="14" s="1"/>
  <c r="AF26" i="14"/>
  <c r="AG27" i="14"/>
  <c r="AM59" i="1"/>
  <c r="AN59" i="1" s="1"/>
  <c r="AM80" i="1"/>
  <c r="AN80" i="1" s="1"/>
  <c r="AM73" i="1"/>
  <c r="AM77" i="1"/>
  <c r="AN77" i="1" s="1"/>
  <c r="AM76" i="1"/>
  <c r="AN76" i="1" s="1"/>
  <c r="AM78" i="1"/>
  <c r="AN78" i="1" s="1"/>
  <c r="AM79" i="1"/>
  <c r="AN79" i="1" s="1"/>
  <c r="AM74" i="1"/>
  <c r="AM75" i="1"/>
  <c r="AG28" i="14" l="1"/>
  <c r="AF27" i="14"/>
  <c r="AN73" i="1"/>
  <c r="AN74" i="1"/>
  <c r="AN75" i="1"/>
  <c r="AN58" i="1"/>
  <c r="AF28" i="14" l="1"/>
  <c r="AG29" i="14"/>
  <c r="AF29" i="14" s="1"/>
  <c r="M76" i="1"/>
  <c r="M77" i="1"/>
  <c r="M78" i="1"/>
  <c r="M79" i="1"/>
  <c r="M80" i="1"/>
  <c r="O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montes</author>
  </authors>
  <commentList>
    <comment ref="AL12" authorId="0" shapeId="0" xr:uid="{7286D46D-BFC4-4F91-BCCE-87AD89D9C35C}">
      <text>
        <r>
          <rPr>
            <b/>
            <sz val="9"/>
            <color indexed="81"/>
            <rFont val="Tahoma"/>
            <family val="2"/>
          </rPr>
          <t xml:space="preserve">Describir el indicador, y se documentan de ISOlución. </t>
        </r>
      </text>
    </comment>
    <comment ref="F13" authorId="1" shapeId="0" xr:uid="{887DF6B0-8666-4D05-9613-7C24B82E6B06}">
      <text>
        <r>
          <rPr>
            <sz val="9"/>
            <color indexed="81"/>
            <rFont val="Tahoma"/>
            <family val="2"/>
          </rPr>
          <t>La fuente que origina la causa es interna (del Ministerio) o externa (fuera del Ministerio)</t>
        </r>
      </text>
    </comment>
    <comment ref="G13"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3"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3"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3" authorId="2" shapeId="0" xr:uid="{5603AC0B-96FE-4702-87BA-545AF79D1E6F}">
      <text>
        <r>
          <rPr>
            <sz val="9"/>
            <color indexed="81"/>
            <rFont val="Tahoma"/>
            <family val="2"/>
          </rPr>
          <t xml:space="preserve">Ver hoja Tipos de Riesgos.
</t>
        </r>
      </text>
    </comment>
    <comment ref="K13"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3"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3"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3"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3"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3"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3" authorId="3" shapeId="0" xr:uid="{F61E2D22-D68E-4F13-B28D-CBB1EA270CA1}">
      <text>
        <r>
          <rPr>
            <sz val="9"/>
            <color indexed="81"/>
            <rFont val="Tahoma"/>
            <family val="2"/>
          </rPr>
          <t xml:space="preserve">Escribir la evidencia y/o registro que se genera con la ejecución del CONTROL. </t>
        </r>
      </text>
    </comment>
    <comment ref="AF13"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3"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3"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4"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AL33" authorId="4" shapeId="0" xr:uid="{0139FD3B-EB92-4E92-9339-C78790DC2C09}">
      <text>
        <r>
          <rPr>
            <b/>
            <sz val="9"/>
            <color indexed="81"/>
            <rFont val="Tahoma"/>
            <family val="2"/>
          </rPr>
          <t>SE ENVIO CORREO DE SOLICITUD A OSCAR 6 DE JULIO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10" authorId="0" shapeId="0" xr:uid="{00000000-0006-0000-0000-000013000000}">
      <text>
        <r>
          <rPr>
            <sz val="9"/>
            <color indexed="81"/>
            <rFont val="Tahoma"/>
            <family val="2"/>
          </rPr>
          <t>Selecciones de la lista desplegable, según corresponda</t>
        </r>
      </text>
    </comment>
    <comment ref="AS10" authorId="0" shapeId="0" xr:uid="{A4E67827-A02D-4AA7-978B-96759FAE5882}">
      <text>
        <r>
          <rPr>
            <sz val="9"/>
            <color indexed="81"/>
            <rFont val="Tahoma"/>
            <family val="2"/>
          </rPr>
          <t xml:space="preserve">Es el promedio aritmético  simple de los controles por cada riesgo.
</t>
        </r>
      </text>
    </comment>
    <comment ref="AT10" authorId="0" shapeId="0" xr:uid="{00000000-0006-0000-0000-000014000000}">
      <text>
        <r>
          <rPr>
            <sz val="9"/>
            <color indexed="81"/>
            <rFont val="Tahoma"/>
            <family val="2"/>
          </rPr>
          <t xml:space="preserve">Es el promedio aritmético  simple de los controles por cada riesgo.
</t>
        </r>
      </text>
    </comment>
    <comment ref="AU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<sst xmlns="http://schemas.openxmlformats.org/spreadsheetml/2006/main" count="2042" uniqueCount="1018">
  <si>
    <t>MATRIZ DE RIESGOS</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</si>
  <si>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</si>
  <si>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</si>
  <si>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</si>
  <si>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</si>
  <si>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</si>
  <si>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</si>
  <si>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</si>
  <si>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</si>
  <si>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</si>
  <si>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RIESGOS DE CORRUPCIÓN Y FRAUDE</t>
  </si>
  <si>
    <t>Consolidada</t>
  </si>
  <si>
    <t>FECHA DE ACTUALIZACIÓN DEL CONTENIDO:</t>
  </si>
  <si>
    <t>VERSIÓN DEL CONTENIDO:</t>
  </si>
  <si>
    <t>IDENTIFICACIÓN DEL RIESGO</t>
  </si>
  <si>
    <r>
      <t xml:space="preserve">ANÁLISIS Y VALORACIÓN DEL RIESGO INHERENTE 
</t>
    </r>
    <r>
      <rPr>
        <sz val="11"/>
        <rFont val="Arial"/>
        <family val="2"/>
      </rPr>
      <t>(antes de controles)</t>
    </r>
  </si>
  <si>
    <t>DETERMINACIÓN DE CONTROLES</t>
  </si>
  <si>
    <r>
      <t xml:space="preserve">VALORACIÓN DEL RIESGO RESIDUAL 
</t>
    </r>
    <r>
      <rPr>
        <sz val="11"/>
        <rFont val="Arial"/>
        <family val="2"/>
      </rPr>
      <t>(después de controles)</t>
    </r>
  </si>
  <si>
    <r>
      <rPr>
        <b/>
        <sz val="11"/>
        <rFont val="Arial"/>
        <family val="2"/>
      </rPr>
      <t xml:space="preserve">INDICADOR DEL RIESGO </t>
    </r>
    <r>
      <rPr>
        <sz val="11"/>
        <rFont val="Arial"/>
        <family val="2"/>
      </rPr>
      <t xml:space="preserve">
(Se documenta en ISOlución)
</t>
    </r>
  </si>
  <si>
    <r>
      <t xml:space="preserve">ACCIONES PARA ABORDAR EL RIESGO RESIDUAL
</t>
    </r>
    <r>
      <rPr>
        <sz val="11"/>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</si>
  <si>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</si>
  <si>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</si>
  <si>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</si>
  <si>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</si>
  <si>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</si>
  <si>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1"/>
        <rFont val="Arial"/>
        <family val="2"/>
      </rPr>
      <t>(cargo)</t>
    </r>
  </si>
  <si>
    <r>
      <t xml:space="preserve">TIPO DE CAUSA
</t>
    </r>
    <r>
      <rPr>
        <sz val="11"/>
        <rFont val="Arial"/>
        <family val="2"/>
      </rPr>
      <t>(Externa ó
Interna)</t>
    </r>
  </si>
  <si>
    <r>
      <t xml:space="preserve">CAUSA(S)
</t>
    </r>
    <r>
      <rPr>
        <sz val="11"/>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</si>
  <si>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</si>
  <si>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</si>
  <si>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</si>
  <si>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</si>
  <si>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</si>
  <si>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</si>
  <si>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</si>
  <si>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</si>
  <si>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</si>
  <si>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</si>
  <si>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</si>
  <si>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</si>
  <si>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 xml:space="preserve">FRECUENCIA DE EJECUCION DEL CONTROL </t>
  </si>
  <si>
    <r>
      <t xml:space="preserve">TIPO
</t>
    </r>
    <r>
      <rPr>
        <sz val="11"/>
        <rFont val="Arial"/>
        <family val="2"/>
      </rPr>
      <t xml:space="preserve">(Prevenir, detectar </t>
    </r>
    <r>
      <rPr>
        <sz val="11"/>
        <color rgb="FF0070C0"/>
        <rFont val="Arial"/>
        <family val="2"/>
      </rPr>
      <t>o corregir</t>
    </r>
    <r>
      <rPr>
        <sz val="11"/>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</si>
  <si>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</si>
  <si>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</si>
  <si>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</si>
  <si>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</si>
  <si>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</si>
  <si>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</si>
  <si>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</si>
  <si>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 Y NOMBRE DE QUIEN DILIGENCIA EL REPORTE</t>
  </si>
  <si>
    <r>
      <t xml:space="preserve">INDIQUE SI EL </t>
    </r>
    <r>
      <rPr>
        <u/>
        <sz val="11"/>
        <rFont val="Arial"/>
        <family val="2"/>
      </rPr>
      <t xml:space="preserve">RIESGO </t>
    </r>
    <r>
      <rPr>
        <sz val="11"/>
        <rFont val="Arial"/>
        <family val="2"/>
      </rPr>
      <t>SE HA MATERIALIZADO</t>
    </r>
  </si>
  <si>
    <r>
      <t xml:space="preserve">LOS </t>
    </r>
    <r>
      <rPr>
        <u/>
        <sz val="11"/>
        <color rgb="FF000000"/>
        <rFont val="Arial"/>
        <family val="2"/>
      </rPr>
      <t>CONTROLES</t>
    </r>
    <r>
      <rPr>
        <sz val="11"/>
        <color rgb="FF000000"/>
        <rFont val="Arial"/>
        <family val="2"/>
      </rPr>
      <t xml:space="preserve"> ACTUALES ESTAN EVITANDO QUE EL RIESGO SE MATERIALICE?</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</si>
  <si>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</si>
  <si>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</si>
  <si>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INDICADOR</t>
    </r>
    <r>
      <rPr>
        <sz val="11"/>
        <rFont val="Arial"/>
        <family val="2"/>
      </rPr>
      <t xml:space="preserve"> DEL RIESGO CUMPLIO CON LA META ESTABLECIDA?</t>
    </r>
  </si>
  <si>
    <r>
      <t xml:space="preserve">EL </t>
    </r>
    <r>
      <rPr>
        <u/>
        <sz val="11"/>
        <rFont val="Arial"/>
        <family val="2"/>
      </rPr>
      <t>RIESGO</t>
    </r>
    <r>
      <rPr>
        <sz val="11"/>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</si>
  <si>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</si>
  <si>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</si>
  <si>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</si>
  <si>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</si>
  <si>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</si>
  <si>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</si>
  <si>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</si>
  <si>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</si>
  <si>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</si>
  <si>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</si>
  <si>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</si>
  <si>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Ruta de acceso a la información</t>
  </si>
  <si>
    <t>SI</t>
  </si>
  <si>
    <t>NO</t>
  </si>
  <si>
    <t>¿POR QUÉ?</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</si>
  <si>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</si>
  <si>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</si>
  <si>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</si>
  <si>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</si>
  <si>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</si>
  <si>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</si>
  <si>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</si>
  <si>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</si>
  <si>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</si>
  <si>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</si>
  <si>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</si>
  <si>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</si>
  <si>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</si>
  <si>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</si>
  <si>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</si>
  <si>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</si>
  <si>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</si>
  <si>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</si>
  <si>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</si>
  <si>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</si>
  <si>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</si>
  <si>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</si>
  <si>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</si>
  <si>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</si>
  <si>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</si>
  <si>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 xml:space="preserve">Pedro Nel Marquez Aponte
Asesor
Edgar Enrique Heredia
Asesor
   </t>
  </si>
  <si>
    <t> </t>
  </si>
  <si>
    <t xml:space="preserve">Para el procedimiento AP-PR-001 Negociaciones Comerciales, a cargo del Grupo Equipo Negociador, no se realizaron nuevas negociaciones durante el periodo comprendido entre Enero-abril de 2025. Por lo tanto, el riesgo no se activó.
Para el procedimiento AP-PR-006  Acuerdos de Promoción y Protección Recíproca de Inversiones - APPRI. Durante el periodo enero -  abril de 2025,  no se realizaron rondas de negociación, por lo tanto  no aplica la verificación de los controles establecidos en la Guía NA-GU-002.   
                           </t>
  </si>
  <si>
    <t xml:space="preserve">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Para el procedimiento  AP-PR-006  Acuerdos de Promoción y Protección Recíproca de Inversiones – APPRI, a cargo de la DIES, la aplicación adecuada de los controles, antes, en el momento y al final de cada ronda de negociación, evitan que el riesgo se materialice.
                                                                                                                                                                                                                                                                                                                                                                                                                                                                                                                                                   </t>
  </si>
  <si>
    <t xml:space="preserve">Para el procedimiento AP-PR-001, a cargo del Grupo Equipo Negociador los controles establecidos en el procedimiento permiten contar con un seguimiento a los compromisos adquiridos en el marco de las negociaciones comerciales.
Para el procedimiento AP-PR-006  Acuerdos de Promoción y Protección Recíproca de Inversiones – APPRI, a cargo de la DIES, hasta la fecha, los controles establecidos han sido efectivos y eficaces en la prevención de la materialización del riesgo.
                                                                                                          </t>
  </si>
  <si>
    <t xml:space="preserve">Para el procedimiento AP-PR-001, a cargo del Grupo Equipo Negociador, los controles establecidos han sido suficientes hasta el momento. Sin embargo, una vez que se inicien rondas de negociación, se podrán buscar oportunidades de mejora para hacerlos más efectivos.
Para el procedimiento AP-PR-006  Acuerdos de Promoción y Protección Recíproca de Inversiones – APPRI, a cargo de la DIES, la metodología aplicada en los controles, han sido efectivas para prevenir la materialización del riesgo, en la medida que si inicie alguna negociación, se podría medir su efectividad y pertinencia y en ese momento se determinaría la necesidad de mejorarlo o no.
</t>
  </si>
  <si>
    <t xml:space="preserve">Para el procedimiento AP-PR-001, a cargo del Grupo Equipo Negociador, en las condiciones actuales de las Negociaciones no es necesario actualizar el riesgo.                                                                                                                                                                                                                                                                        Para el procedimiento AP-PR-006  Acuerdos de Promoción y Protección Recíproca de Inversiones - APPRI.  El  riesgo  fue objeto de revisión  y actualizado en el  2021, por ahora no se requiere una modificación o actualización. </t>
  </si>
  <si>
    <t xml:space="preserve">Para el procedimiento AP-PR-001, hasta ahora han sido efectivos los controles existentes
De acuerdo con las observaciones hechas por la segunda línea de defensa en el en el último monitoreo realizado a los Riesgos de Corrupción, se hace necesario revisar y ajustar nuestros riesgos ya que no están cumpliendo con los parámetros establecidos en la Política y Metodología para la gestión del riesgo, ni la Guía del DAFP.
</t>
  </si>
  <si>
    <t xml:space="preserve">El Grupo Equipo Negociador no incluye anexos, ya que no se activaron los riesgos y durante este periodo no fue necesario implementar los controles debido a la ausencia de rondas de negociación.
Para el procedimiento AP-PR-006  Acuerdos de Promoción y Protección Recíproca de Inversiones – APPRI, a cargo de la DIES, durante el periodo evaluado No se aplicaron los controles establecido en la Guía NA-GU-002 porque no se realizaron rondas de negociación lo que da lugar a la no activación de alguna medida preventiva a este riesgo. Por ende tampoco se incluyen anexos.
                                                                                                                                                               </t>
  </si>
  <si>
    <r>
      <rPr>
        <sz val="11"/>
        <color rgb="FF000000"/>
        <rFont val="Arial"/>
        <family val="2"/>
      </rPr>
      <t xml:space="preserve">De acuerdo con lo relacionado en el seguimiento por parte de la primera línea de defensa, las actividades que conllevan al riesgo, no fueron desarrolladas durante el primer cuatrimestre del año, por ende, no hay indicios de posible materialización del riesgo.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así como la identificación de otras situaciones con posible incidencia de corrupción.  
Invitamos a la primera línea de defensa, a concertar los espacios de trabajo con la segunda línea de defensa, con el fin de brindar el acompañamiento metodológico.</t>
    </r>
  </si>
  <si>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</si>
  <si>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</si>
  <si>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</si>
  <si>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</si>
  <si>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</si>
  <si>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</si>
  <si>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</si>
  <si>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</si>
  <si>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</si>
  <si>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</si>
  <si>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</si>
  <si>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</si>
  <si>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</si>
  <si>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</si>
  <si>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</si>
  <si>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</si>
  <si>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</si>
  <si>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</si>
  <si>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Acta de Junta 004 de 2025.pdf</t>
  </si>
  <si>
    <t xml:space="preserve"> Incumplimiento de la normatividad en materia de contratación</t>
  </si>
  <si>
    <t xml:space="preserve">Yurian Penagos </t>
  </si>
  <si>
    <t xml:space="preserve">La revisiòn de los documentos precontractuales sometidos  a consideración de la Junta de Adquisiciones y Licitaciones ha permitido que un cuerpo colegiado conozca los requisitos de los procesos de selecciòn eliminando la posibilidad de posible direccionamiento de los procesos de selecciòn . De igual forma la presentaciòn de observaciones a los documentos que soportan el proceso de selección con las respectivas respuestas analizada y verificadas con la normatividad vigente y aplicable. </t>
  </si>
  <si>
    <t>x</t>
  </si>
  <si>
    <t xml:space="preserve">Porque la revisiòn de los documentos y el sometimiento a voto de aprobaciòn genera pluralidad de revisiones y verificaciones antes de la publicaciòn de los procesos de selecciòn y en la respuesta a las observaciones presentadas. </t>
  </si>
  <si>
    <t>No se ha materalizado el riesgo</t>
  </si>
  <si>
    <t>Los controles se encuentran en revisiòn para la reformulaciòn de los riesgos de corrupción</t>
  </si>
  <si>
    <t>El Grupo Contratos se encuentra en la reformulaciòn de los riesgos, toda vez que es necesario realizar las actualizaciones necesarias para garantizar que los mismos se encuentren acordes con las necesidades del proceso de adquisiciòn de bienes y servicios</t>
  </si>
  <si>
    <t xml:space="preserve">No se presentan comentarios adicionales </t>
  </si>
  <si>
    <t>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insta a la primera línea de defensa a continuar con los espacios de trabajo, para culminar la revisión del riesgo en cada una de sus etapas, con el fin de dar cumplimiento a lo dispuesto en la Política y Metodología para la Gestión del Riesgo y la Guía del DAFP.</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</si>
  <si>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</si>
  <si>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</si>
  <si>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</si>
  <si>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</si>
  <si>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</si>
  <si>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</si>
  <si>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</si>
  <si>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https://mincitco-my.sharepoint.com/:f:/g/personal/ypenagos_mincit_gov_co/EkkMcNnYTjRFlZ72LyPCkbQBIeTWdbQpmthOfp9Y226HeA?e=xDFItf</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</si>
  <si>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</si>
  <si>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</si>
  <si>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</si>
  <si>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</si>
  <si>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</si>
  <si>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</si>
  <si>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</si>
  <si>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</si>
  <si>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</si>
  <si>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</si>
  <si>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</si>
  <si>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</si>
  <si>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</si>
  <si>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Aplicativo cajas menores o Correo electrónico</t>
  </si>
  <si>
    <t>https://mincitco-my.sharepoint.com/:f:/g/personal/emelo_mincit_gov_co/Eodl4xa1kl9OipFs9cJNaAgBwO1hLK3B3uDDOFvCI5_VQw?e=NQUPZH</t>
  </si>
  <si>
    <t>MODERADO (RC/F)</t>
  </si>
  <si>
    <t>Leidy Rodríguez
Técnico Administrativo</t>
  </si>
  <si>
    <t>No se ha presentado situaciones que evidencien la materialización del riesgo</t>
  </si>
  <si>
    <t>Se da cumplimiento a la norma y al procedimiento actual.</t>
  </si>
  <si>
    <t>Se solicita mínimo dos cotizaciones para validar precios y se aprueba la viabilidad del gasto de acuerdo con la norma. Posteriormente, el solicitante legaliza los gastos con factura electrónica.</t>
  </si>
  <si>
    <t>Todo control puede ser mejorado, conforme al monitoreo que se realice.</t>
  </si>
  <si>
    <t>Se considera que el riesgo se encuentra bien estructurado.</t>
  </si>
  <si>
    <t>No efectuar la legalización del gasto dentro de los tiempos establecidos, con la respectiva documentación soporte</t>
  </si>
  <si>
    <t>Enviar correo electrónico a funcionario que recibió el dinero con copia al jefe inmediato</t>
  </si>
  <si>
    <t>Detectar</t>
  </si>
  <si>
    <t>Correo electrónico o Factura electrónica</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</si>
  <si>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</si>
  <si>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</si>
  <si>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</si>
  <si>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</si>
  <si>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</si>
  <si>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</si>
  <si>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</si>
  <si>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</si>
  <si>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</si>
  <si>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</si>
  <si>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</si>
  <si>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</si>
  <si>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</si>
  <si>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</si>
  <si>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</si>
  <si>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PERIODO ENERO A ABRIL 2025</t>
  </si>
  <si>
    <t xml:space="preserve"> Declaratoria o modificación de un área como zona franca</t>
  </si>
  <si>
    <t>Maria de los Angeles Galeano Gómez</t>
  </si>
  <si>
    <t>Se cumple con la norma y el procedimiento actual</t>
  </si>
  <si>
    <t>Los controles propuestos se articulan con la Ley 1004 de 2005, el Decreto 1165 de 2019 y sus modificaciones y el Decreto 2147 de 2016, Decreto 278 de 2021.</t>
  </si>
  <si>
    <t>Se considera que todo control puede ser mejorado a través de las pruebas de control interno y monitoreo continuo</t>
  </si>
  <si>
    <t>Se atiende el requerimiento por parte de la Segunda Linea de defensa en cuanto a la actualización del riesgo, dado que se observo que este no cumple con los parámetros establecidos en la Política y Metodología para la gestión del riesgo, ni la Guía del DAFP, por lo cual, se hizo revisión del mismo en cada una de las etapas.</t>
  </si>
  <si>
    <t>Se solicita reunión con la segunda linea de defensa para actualziar el riesgo segun la siguiente propuesta.Se requiere actualizar: 1. La descripcion del riesgo teniendo en cuenta el esquema de la guia DAFP evento+causa+consecuencia así:  "Posibilidad de que se presenten decisiones alineadas con intereses particulares o de terceros en el proceso de declaración o modificación de  zonas francas, en contextos donde puede fortalecerse la gestión de conflictos de interes y los controles de evaluación, lo que podria afectar la reputacion institucional y la confianza ciudadana."             2. Actualizar y definir las consecuencias así: 1. Afectacion a la reputacion institucional.                                   2. Perdida de confianza de la ciudadania y otros actores clave. 3. Posibles investigaciones, sanciones disciplinarias o penales.   4. Incumplimiento de las metas y fines institucionales. 3. Actualizar y establecer la causa así: Condiciones que permiten un tratamiento limitado de potenciales conflictos de interes y variabilidad en la aplicacion de controles durante el proceso.</t>
  </si>
  <si>
    <t xml:space="preserve">La evidencia aportada por la primera línea, se confirma que se encuentra acorde con lo dispuesto en la columna “Nombre del documento o medio de la evidencia”, sin embargo, una de las listas de chequeo, no corresponde al periodo de monitoreo revisado, el cual es enero-abril, y la otra lista, no relaciona información de la fecha de solicitud, ni del solicitante.
De acuerdo con lo manifestado por la primera línea se concertarán los espacios de trabajo con la segunda línea de defensa, con el fin de brindar el acompañamiento metodológico para dar cumplimiento a los parámetros establecidos en la Política y Metodología para la gestión del riesgo, ni la Guía del DAFP. </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</si>
  <si>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</si>
  <si>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</si>
  <si>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</si>
  <si>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</si>
  <si>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</si>
  <si>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</si>
  <si>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</si>
  <si>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</si>
  <si>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</si>
  <si>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</si>
  <si>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</si>
  <si>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</si>
  <si>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</si>
  <si>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</si>
  <si>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</si>
  <si>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</si>
  <si>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</si>
  <si>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</si>
  <si>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</si>
  <si>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</si>
  <si>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</si>
  <si>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</si>
  <si>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</si>
  <si>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</si>
  <si>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Profesional - Contratista - Jhon Mauricio Prieto, Maria Claudia Mateus</t>
  </si>
  <si>
    <t>Durante este periodo no se han realizado informes tecnicos en el marco de solicitudes de otrosí</t>
  </si>
  <si>
    <t>Cuando se realizan los informes deben estar sustentados para analisis de los integrantes del comite</t>
  </si>
  <si>
    <t>Siempre que exista una decision en el marco del comite de estabilidad juridica, previamente se debe realizar este informe</t>
  </si>
  <si>
    <t>Dado que dicho informe esta establecido por la ley 963 de 2005 y el decreto 2950 del 2005</t>
  </si>
  <si>
    <t>Por solicitud de la segunda linea de defensa se debe actualizar el riesgo, toda vez que no cumple con la guia DAFP.</t>
  </si>
  <si>
    <t>Se solicita a la segunda linea de defensa una reunión para realizar la respectiva actualización para el siguiente monitoreo y que este cumpla con el requisito necesario: 1. La descripcion del riesgo teniendo en cuenta el esquema de la guia DAFP evento+causa+consecuencia asi: "Posibilidad de que se realicen modificaciones a los contratos de estabilidad juridica (CEJ) en favor de intereses del Estado, por interes particular o un conflicto de intereses, lo que podria generar impactos en la reputación institucional y la confianza de la ciudadanía." 2. Actualizar y definir las consecuencias así: "1. Sanciones legales: Puede derivar en faltas disciplinarias y legales para funcionarios de la entidad. 2. Desconfianza por parte del sector empresarial y ciudadania en general 3. Posibles hallazgos de las entidades de control. 4. Deterioro de la imagen institucional y aumento de quejas." 3. Actualizar y establecer la causa así: " Presencia de dinámicas que permiten una aplicación limitada de criterios de control y gestión de intereses en la evaluación de modificaciones contractuales."</t>
  </si>
  <si>
    <t xml:space="preserve">De acuerdo con lo relacionado en el seguimiento por parte de la primera línea de defensa, las actividades que conllevan al riesgo, no fueron desarrolladas durante el primer cuatrimestre del año, por ende, no hay indicios de posible materialización del riesgo.
Según lo manifestado por la primera línea se concertarán los espacios de trabajo con la segunda línea de defensa, con el fin de brindar el acompañamiento metodológico para dar cumplimiento a los parámetros establecidos en la Política y Metodología para la gestión del riesgo, ni la Guía del DAFP. </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</si>
  <si>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</si>
  <si>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</si>
  <si>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N/A</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</si>
  <si>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</si>
  <si>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</si>
  <si>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</si>
  <si>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</si>
  <si>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</si>
  <si>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</si>
  <si>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</si>
  <si>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</si>
  <si>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</si>
  <si>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</si>
  <si>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</si>
  <si>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RC 7 33 34</t>
  </si>
  <si>
    <t xml:space="preserve">Número de reglamentos técnicos emitidos que no cumplan con los requisitos establecidos.
</t>
  </si>
  <si>
    <t>Nelson Andrés Rivera
Álvaro Estrada</t>
  </si>
  <si>
    <t>Los profesionales que se encuentran elaborando los proyectos de reglamentos técnicos, cuentan con la experiencia requerida para la elaboración de estos y han cumplido con cada una de las actividades del procedimiento de producción normativa del SIG</t>
  </si>
  <si>
    <t>Los controles establecidos, logran que los profesionales cumplan con cada uno de los pasos requeridos para dar la transparencia necesaria al proceso de expedición normativa.</t>
  </si>
  <si>
    <t>Los controles establecidos logran que los riesgos no se materialicen.</t>
  </si>
  <si>
    <t>Son los controles concertados e identificados previamente. No obstante podran ser objeto de mejora en el mediano o largo plazo</t>
  </si>
  <si>
    <t xml:space="preserve">Este riesgo fue recientemente reformulado en cumplimiento de los parámetros establecidos en la Política y Metodología para la gestión del riesgo  y  la Guía del DAFP. </t>
  </si>
  <si>
    <t>Para la vigencia 2025, no se adelantaron Análisis de Impacto Normativo (AIN).</t>
  </si>
  <si>
    <t>De acuerdo con lo relacionado en el seguimiento por parte de la primera línea de defensa, las actividades que conllevan al riesgo, no fueron desarrolladas durante el primer cuatrimestre del año, por consiguiente, desde la segunda línea defensa no se advierte una posible materialización del riesgo.
Se insta a la primera línea de defensa a continuar con los espacios de trabajo, para culminar la revisión del riesgo en cada una de sus etapas, con el fin de dar cumplimiento a lo dispuesto en la Política y Metodología para la Gestión del Riesgo y la Guía del DAFP.</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</si>
  <si>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</si>
  <si>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</si>
  <si>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</si>
  <si>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</si>
  <si>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</si>
  <si>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</si>
  <si>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</si>
  <si>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</si>
  <si>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</si>
  <si>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RC 7 35 36</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</si>
  <si>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</si>
  <si>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</si>
  <si>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</si>
  <si>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</si>
  <si>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</si>
  <si>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</si>
  <si>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</si>
  <si>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</si>
  <si>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RC 7 37</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</si>
  <si>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</si>
  <si>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</si>
  <si>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</si>
  <si>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</si>
  <si>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</si>
  <si>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</si>
  <si>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</si>
  <si>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</si>
  <si>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</si>
  <si>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</si>
  <si>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https://mincitco-my.sharepoint.com/:f:/g/personal/jasuarez_mincit_gov_co/Eu2XZQNKBUdOk2Z1NkLlacEBgGaKCIXuL73iCpAXlydQvQ?e=iM5c2x</t>
  </si>
  <si>
    <t>Javier alejandro suarez Rincon</t>
  </si>
  <si>
    <t xml:space="preserve">el procedimiento de diseño </t>
  </si>
  <si>
    <t>El diseño de los instrumentos cuentan con equipos seleccionados de manera idonea para que no exista parcializacion de intereses particulares en su diseño y ejecucion</t>
  </si>
  <si>
    <t>los controles pueden ser mejorados ya que actualmente el control esta en el diseño pero es necesario establecer un control en la validacion de los proyectos donde se puede medir si el impacto que esta teniendo es realmente el esperado  evitando el riesgo de corrupcion</t>
  </si>
  <si>
    <t>el riesgo esta enfocado en una causa que no es medible de manera cuantitativa y se enfoca mas en ser una causa cualitativa sujeta a vairables que son subjetivas dependiendo de la optica del usuario final.</t>
  </si>
  <si>
    <t>Se debe hacer un nuevo enfoque, ya que el riesgo de corrupcion no  deberia ir atado a un riesgo reputacional que no necesariamente tiene una causalidad.</t>
  </si>
  <si>
    <t xml:space="preserve">La evidencia aportada por la primera línea, se encuentra acorde con lo dispuesto en la columna “Nombre del documento o medio de la evidencia”, por consiguiente, desde la segunda línea defensa no se advierte una posible materialización del riesgo.
De acuerdo con lo manifestado por la primera línea se concertarán los espacios de trabajo con la segunda línea de defensa, con el fin de brindar el acompañamiento metodológico para dar cumplimiento a los parámetros establecidos en la Política y Metodología para la gestión del riesgo y la Guía del DAFP. </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</si>
  <si>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</si>
  <si>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</si>
  <si>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</si>
  <si>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</si>
  <si>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</si>
  <si>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</si>
  <si>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la divulgacion se realiza atraves del patrimonio Autonomo lo cual evita que haya intereses particulares del personal del Ministerio de Comercio industria y turismo</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</si>
  <si>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</si>
  <si>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</si>
  <si>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</si>
  <si>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</si>
  <si>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</si>
  <si>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</si>
  <si>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</si>
  <si>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</si>
  <si>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</si>
  <si>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</si>
  <si>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</si>
  <si>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NA</t>
  </si>
  <si>
    <t>Realizar trimestralmente  una verificación aleatoria del 15% de las  visitas hoteleras en el período.</t>
  </si>
  <si>
    <t>Profesional Universitario Grupo de Análisis Sectorial y RNT - Humberto Garavito</t>
  </si>
  <si>
    <t>Se aplica al pie de la letra lo establecido en la Resolución 0445 de 2018, a fin de efectuar un procedimiento adecuado, serio y confiable bajo la norma.</t>
  </si>
  <si>
    <t>Nos ceñimos a la aplicación del procedimiento establecido para visitas hoteleras que se encuentra ubicado en el Sistema Integrado de Gestión - Calidad, con base a la Resolución 0445 de 2018 para ese fin.</t>
  </si>
  <si>
    <t>Cuando se robustezca el proceso de visita de verificación de prestación de servicios de operación en parques tematicos de agroturismo y ecoturismo con la expedición de una resolución propia para el caso.</t>
  </si>
  <si>
    <t>La actividad de visita se ha ceñido a la normatividad establecida para ello, soportada en principios y valores eticos  del funcionario delegado para tal fin.</t>
  </si>
  <si>
    <t xml:space="preserve">No se adjuntan evidencias, ya que para el periodo enero a abril de 2025, no se han realizado Visitas de Verificación de Prestación de Servicios Hoteleros, debido a que no existe legalmente constituida una caja menor para viaticos, que permita realizar Comisiones de Servicios por parte de los integrantes del Grupo. </t>
  </si>
  <si>
    <r>
      <rPr>
        <sz val="11"/>
        <color rgb="FF000000"/>
        <rFont val="Arial"/>
        <family val="2"/>
      </rPr>
      <t xml:space="preserve">De acuerdo con lo manifestado por la primera línea en la columna de observaciones, en donde no se anexan evidencias dado que para el periodo monitoreado no se han realizado visitas, es importante considerar que el riesgos se enmarca en "favorecimiento indebido a terceros en la expedición de certificaciones de exención de renta para hoteles nuevos y remodelados", adicionalmente los controles no mencionan de manera explicita la realización de visitas y dentro de las evidencias se registran otros documentos, como bases de datos, actas, correos electrónicos. Por ende desde la segunda línea no fue posible verificar la aplicación de los controles.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</si>
  <si>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</si>
  <si>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</si>
  <si>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</si>
  <si>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</si>
  <si>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</si>
  <si>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</si>
  <si>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</si>
  <si>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</si>
  <si>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</si>
  <si>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</si>
  <si>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</si>
  <si>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</si>
  <si>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</si>
  <si>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</si>
  <si>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</si>
  <si>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</si>
  <si>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https://www.mincit.gov.co/minturismo/calidad-y-desarrollo-sostenible</t>
  </si>
  <si>
    <t>30.04.2025</t>
  </si>
  <si>
    <t>JOHN ALEXANDER RAMOS</t>
  </si>
  <si>
    <t>Se ejecuta la medida de control asignando el consecutivo de llegada y publicando en lapágina web del Mincit.</t>
  </si>
  <si>
    <t>Se garantiza la transparencia en la asignación de consecutivos según el orden de llegada de las solictidues</t>
  </si>
  <si>
    <t>Se ejecutan de acuerdo a lo establecido en el indicador.</t>
  </si>
  <si>
    <t>Todo tipo de control puede ser mejorado, aunque en este caso no requiere adiconar alguna acción para verificarlo</t>
  </si>
  <si>
    <t>Actualmente no requiere ser actualizado.</t>
  </si>
  <si>
    <r>
      <rPr>
        <sz val="11"/>
        <color rgb="FF000000"/>
        <rFont val="Arial"/>
        <family val="2"/>
      </rPr>
      <t xml:space="preserve">Para el indicador de la fila 43, el documento de evidencia es la publicación en la página web del Ministerio,de la base de datos semestral vencida de solictudes. Para ello deben ir a </t>
    </r>
    <r>
      <rPr>
        <sz val="11"/>
        <color rgb="FF0070C0"/>
        <rFont val="Arial"/>
        <family val="2"/>
      </rPr>
      <t>www.mincit.gov.co</t>
    </r>
    <r>
      <rPr>
        <sz val="11"/>
        <color rgb="FF000000"/>
        <rFont val="Arial"/>
        <family val="2"/>
      </rPr>
      <t xml:space="preserve"> &gt;Ministerio&gt;Turismo&gt;Calidad y Desarrollo Sostenible&gt;Conceptos técnicos DIMAR&gt;Conceptos Técnicos Dimar 2024
Para el indicador de la fila 44, se debe recibir una capacitación sobre transparencia o anticorrupción, durante la vigencia, por lo tanto se realizará en lo que queda del transcurso del año.</t>
    </r>
  </si>
  <si>
    <r>
      <rPr>
        <sz val="11"/>
        <color rgb="FF000000"/>
        <rFont val="Arial"/>
        <family val="2"/>
      </rPr>
      <t xml:space="preserve">De acuerdo con lo reportado, para el control 1 no fue posible validar la evidencia, ya que en la pagina web, en la sección Conceptos técnicos DIMAR, no se identifica reporte 2025 a la fecha de corte del monitoreo.
Con relación al control 2. se reporta que la actividad no ha sido realizada a la fecha. Por ende desde la segunda línea no fue posible verificar la aplicación de los controles.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</si>
  <si>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</si>
  <si>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</si>
  <si>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</si>
  <si>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</si>
  <si>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N.A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</si>
  <si>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</si>
  <si>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</si>
  <si>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</si>
  <si>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</si>
  <si>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</si>
  <si>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</si>
  <si>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</si>
  <si>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MUY ALTA</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</si>
  <si>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</si>
  <si>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</si>
  <si>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</si>
  <si>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</si>
  <si>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MRC 2025 GTI</t>
  </si>
  <si>
    <t xml:space="preserve"> Numero de Accesos no autorizados a los servicios de TI </t>
  </si>
  <si>
    <t>STIVEN PARRA CÓRDOBA</t>
  </si>
  <si>
    <t xml:space="preserve">La Gestión de TI, cuenta con los procedimientos, controles y proveedores para monitoreo de plataforma, administración de la infraestrcutura On Premise - Datacenter y de la infraestructura en Cloud - AWS, que permiten atender de manera oportuna y adelantar las acciones  </t>
  </si>
  <si>
    <t>El servicio de Monitoreo para al Plataforma Tecnológica, permite contar de manera periodica: con la gestión de los servicios y equipos de seguridad; revisar eventos e incidentes reportados en la Mesa de Ayuda; y coordinar  actividades con Administración de TI On Premise y Cloude.</t>
  </si>
  <si>
    <t>Mediante los seguimientos periodicos a los proveeddores de Monitoreo Plataforma y Administración de Infraestruictura Tecnológica, se verifican los controles implementados y se establecen mejoras en las políticas de seguridad y mejora en los controles.</t>
  </si>
  <si>
    <t>Los controles pueden ser mejorados acorde con los cambios ene l entorno institucional, normativos o reglamentarios que se implementen en el Ministerio.</t>
  </si>
  <si>
    <t xml:space="preserve">El Riesgo fue reformulado en 2024, y para 2025 se presenta el segundo seguimiento. </t>
  </si>
  <si>
    <t xml:space="preserve">Los servicios de Monitoreo Plataforma Tecnológica y Adminsitarción de Infraestructura Tecnológica se encuentan en ejecución y vigentes hasta julio 2026, </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</si>
  <si>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Se reitera la solicitud de actualización del riesgo</t>
    </r>
    <r>
      <rPr>
        <sz val="11"/>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continuar con los espacios de trabajo junto con la segunda línea de defensa, con el fin de culminar el acompañamiento metodológico y actualización del riesgo.</t>
    </r>
  </si>
  <si>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</si>
  <si>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</si>
  <si>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</si>
  <si>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</si>
  <si>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</si>
  <si>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</si>
  <si>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</si>
  <si>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</si>
  <si>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</si>
  <si>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</si>
  <si>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</si>
  <si>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</si>
  <si>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</si>
  <si>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</si>
  <si>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</si>
  <si>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</si>
  <si>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</si>
  <si>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</si>
  <si>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</si>
  <si>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</si>
  <si>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</si>
  <si>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</si>
  <si>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</si>
  <si>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</si>
  <si>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</si>
  <si>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</si>
  <si>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</si>
  <si>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https://mincitco-my.sharepoint.com/:f:/g/personal/camaya_mincit_gov_co/EoHKgU8Xq1JKg0DllVlSb-gBSe7juJuJ-HtHG0TXHoeLxA?e=boelck</t>
  </si>
  <si>
    <t>Eficacia y eficiencia en la revisión de los actos administrativos</t>
  </si>
  <si>
    <t>Mónica Fernanda Yajaira Leonel
Jefe OAJ</t>
  </si>
  <si>
    <t>Se han gestionado de manera apropiada todos los procesos judiciales en la oportunidad establecida por ley</t>
  </si>
  <si>
    <t>Permiten un seguimiento permanente a los procesos, generando que los apoderados realicen revisión de los mismos periodicamente</t>
  </si>
  <si>
    <t>Se han ejecutado de conformidad a lo establecido</t>
  </si>
  <si>
    <t>No se ha evidenciado a la fecha forma de mejorar este control</t>
  </si>
  <si>
    <t>El riesgo satisface el punto de control anticorrupción requerido por el proceso</t>
  </si>
  <si>
    <t>No aplica</t>
  </si>
  <si>
    <r>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r>
    <r>
      <rPr>
        <u/>
        <sz val="11"/>
        <color rgb="FFFF0000"/>
        <rFont val="Arial"/>
        <family val="2"/>
      </rPr>
      <t xml:space="preserve">
Se reitera la solicitud de actualización frente a la descripción de los controles</t>
    </r>
    <r>
      <rPr>
        <sz val="11"/>
        <color rgb="FF000000"/>
        <rFont val="Arial"/>
        <family val="2"/>
      </rPr>
      <t xml:space="preserve"> dado que no cumplen con los parámetros establecidos en la Política y Metodología para la gestión del riesgo, ni la Guía del DAFP, y establecer acciones de control más objetivas para la prevención del riesgo de corrupción.
Los invitamos a concertar los espacios de trabajo con la segunda línea para brindar el acompañamiento metodológico. </t>
    </r>
  </si>
  <si>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</si>
  <si>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</si>
  <si>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</si>
  <si>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</si>
  <si>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</si>
  <si>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</si>
  <si>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</si>
  <si>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</si>
  <si>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</si>
  <si>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Se adjunta enlace del aplicativo: 
https://servicios.mincit.gov.co/juridica/login.php?return=true&amp;</t>
  </si>
  <si>
    <t>Se han adelantado las etapas correspondientes para todos los procesos de cobro coactivo</t>
  </si>
  <si>
    <t>La plataforma permite realizar un seguimiento apropiado a los procesos, además de contar con la trazabilidad histórica de los mismos</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</si>
  <si>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</si>
  <si>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</si>
  <si>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</si>
  <si>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</si>
  <si>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</si>
  <si>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</si>
  <si>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</si>
  <si>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</si>
  <si>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Se adjunta enlace de donde se publican los proyectos de normatividad del alo., a fin de evidenciar la publicación de los mismos en todos los casos:
https://www.mincit.gov.co/normatividad/proyectos-de-normatividad/proyectos-de-decreto-2025</t>
  </si>
  <si>
    <t>Se han expedido los actos administrativos conforme lo requerido por el ministerio y no se han evidenciado demandas en contra de los mismos</t>
  </si>
  <si>
    <t>Si, de acuerdo a la técnica normativa y al Ciclo de Gobernanza Regulatoria, se han apropiado las mejores prácticas en la expedición de actos administrativos</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</si>
  <si>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</si>
  <si>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</si>
  <si>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</si>
  <si>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</si>
  <si>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</si>
  <si>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</si>
  <si>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</si>
  <si>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</si>
  <si>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</si>
  <si>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</si>
  <si>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</si>
  <si>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https://mincitco.sharepoint.com/:f:/s/GrupodePresupuesto/EnO_nrRqx9NBj-1qBwCDUdUB2I-6hBXyIEm0xb4v36E99g?e=QiqxLm</t>
  </si>
  <si>
    <t>Coordinador Grupo de Presupuesto
Arcesio Valenzuela</t>
  </si>
  <si>
    <t>Los controles formulados para el posible riesgo fueron efectivos, las acciones adelantas que incluyen el seguimiento, verificación y ejecución presupuestal permitieron que no se materializa el riesgo.</t>
  </si>
  <si>
    <t>Las acciones que se desarrollan dentro de los controles están orientadas a atacar las causas que pueden originar que se materialice  el riego.</t>
  </si>
  <si>
    <t>Las funciones del grupo financiero se desarrollan en el marco de la normatividad vigente, decreto 1068 de 2015. El grupo atiende las actividades  contenidas en el procedimiento GR-PR-016 Gestión Financiera - Cadena Presupuestal de Gastos.</t>
  </si>
  <si>
    <t>Se evidencia la efectividad de los controles para la prevención de la materialización del riesgo.</t>
  </si>
  <si>
    <t>Dentro de las actividades desarrolladas no se han evidenciado riesgos diferentes a los contemplados y controlados actualmente.</t>
  </si>
  <si>
    <t>Dentro del análisis realizado por el grupo financiero se determino que era necesario actualizarlo, se realizaron mesas de trabajo con el grupo de Planeación. Actualemnte está en aprobación, los cambios son mas de forma que de fondo, lo anterior con apego a lo establecido en la versión más reciente de la guía del DAFP.</t>
  </si>
  <si>
    <t xml:space="preserve">En el periodo del 1 de enero al 30 de abril de 2025, se realizaron las siguientes acciones:                                          
A. Seguimiento a la ejecución presupuestal con el envío de correos semanal y mensualmente, así mismo se remitió a publicación los diferentes reportes relacionados con la ejecución presupuestal como medida de control para la ejecución de los recursos asignados al Ministerio, en relación con la gestión enmarcada en el GR-PR-016 Gestión Financiera - Cadena Presupuestal de Gastos.  
B. En relación a la verificación y revisión de las solicitudes se realizó la siguiente gestión: (1) Seguimiento a la Unidad Ejecutora 350101 -Gestión General se revisaron y registraron 564 Certificados de Disponibilidad Presupuestal, se revisaron y registraron 1.003 Compromisos Presupuestal del Gasto, 1.567 Obligaciones, 1.548 Órdenes de Pago presupuestales y 220 órdenes de pago no presupuestales ; (2) Seguimiento a la Unidad Ejecutora 350102 -Dirección de Comercio Exterior se revisaron y registraron 65 Certificados de Disponibilidad Presupuestal, se revisaron y registraron 205 Compromisos Presupuestal del Gasto, 322 Obligaciones, 313 Órdenes de Pago presupuestales y 151 órdenes de pago no presupuestales ; (3) En la subunidad ejecutora 350101-006 consejo técnico de la contaduría pública se revisaron y registraron 20 Compromisos Presupuestal de Gastos, 26 Obligaciones, 52 Órdenes de Pago presupuestales y 6 órdenes de pago no presupuestales; (4) En la Subunidad 
C. En relación con el uso de firmas digitales, la totalidad de las personas, según lista anexa en las carpetas de evidencia, que tienen acceso a SIIF, se les entregó firma digital para garantizar trazabilidad de las operaciones en el sistema. </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</si>
  <si>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Es importante resaltar que el riesgo fue revisado y reformulado, y entrará en vigencia a partir del próximo monitoreo. </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</si>
  <si>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</si>
  <si>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</si>
  <si>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</si>
  <si>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</si>
  <si>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</si>
  <si>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</si>
  <si>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</si>
  <si>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</si>
  <si>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</si>
  <si>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</si>
  <si>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</si>
  <si>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</si>
  <si>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</si>
  <si>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</si>
  <si>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</si>
  <si>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</si>
  <si>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</si>
  <si>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https://mincitco-my.sharepoint.com/personal/itobon_mincit_gov_co/_layouts/15/onedrive.aspx?id=%2Fpersonal%2Fitobon%5Fmincit%5Fgov%5Fco%2FDocuments%2FEvidencias%20RC%2D19%20Regal%C3%ADas%20Ene%20a%20Abr%202025&amp;ga=1</t>
  </si>
  <si>
    <t xml:space="preserve"> Pronunciamientos técnicos</t>
  </si>
  <si>
    <t>Contratista - Isabel Victoria Tobón Romero</t>
  </si>
  <si>
    <t>No se ha presentado situaciones que evidencien la materialización del riesgo.
En la revisión y emisión de pronunciamientos técnicos a proyectos de inversión financiados con recursos del SGR, han participado diversas áreas técnicas del Ministerio; entidades adscritas y Ministerios de otros sectores; garantizando la objetividad y transparencia.</t>
  </si>
  <si>
    <t>Al realizar una revisión técnica por parte de diferentes profesionales, se asegura eliminar la subjetividad en la emisión de observaciones y/o favorecimiento de pronunciamientos a proyectos que no cumplan los requisitos establecidos en el Sistema General de Regalías</t>
  </si>
  <si>
    <t>Las solicitudes recibidas por el Ministerio han sido tramitadas para la revisión de las áreas técnicas correspondientes; así como la solicitud de insumos a otros Ministerios</t>
  </si>
  <si>
    <t>Se considera adecuado el control actual</t>
  </si>
  <si>
    <t>El procedimiento fue actualizado por lo que hay ciertos aspectos del riesgo que requieren ser actualizados y así atender los cambios normativos del Sistema General de Regalías</t>
  </si>
  <si>
    <t>Se debe cumplir con la metodologia de riesgos y la guia DAFP y asi actualizar el riesgo de acuerdo a la solicitud realizada por la segunda linea de defensa</t>
  </si>
  <si>
    <r>
      <t xml:space="preserve">Se </t>
    </r>
    <r>
      <rPr>
        <sz val="11"/>
        <color rgb="FF0D0D0D"/>
        <rFont val="Arial"/>
        <family val="2"/>
      </rPr>
      <t>solicita a la Segunda Línea de defensa una mesa de trabajo</t>
    </r>
    <r>
      <rPr>
        <sz val="11"/>
        <color rgb="FF000000"/>
        <rFont val="Arial"/>
        <family val="2"/>
      </rPr>
      <t>, con el fin de actualizar para el siguiente monitoreo los siguientes aspectos:
1. El nombre del procedimiento DM-PR-001 "Participación del Ministerio de Comercio, Industria y Turismo en el Sistema General de Regalías." a</t>
    </r>
    <r>
      <rPr>
        <b/>
        <sz val="11"/>
        <color rgb="FF000000"/>
        <rFont val="Arial"/>
        <family val="2"/>
      </rPr>
      <t xml:space="preserve"> DM-PR-001 “CONCEPTOS DE PROYECTOS DE INVERSIÓN DEL SECTOR A FINANCIAR CON RECURSOS DEL SISTEMA GENERAL DE REGALÍAS”</t>
    </r>
    <r>
      <rPr>
        <sz val="11"/>
        <color rgb="FF000000"/>
        <rFont val="Arial"/>
        <family val="2"/>
      </rPr>
      <t xml:space="preserve"> atendiendo la actualización realizada en el año 2023.
2. Actualizar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"Posibilidad de que se favorezcan intereses propios o de terceros en la emisión de conceptos técnicos y ajustes a proyectos del sector Comercio, Industria y Turismo con recursos del SGR, en escenarios donde pueden optimizarse los criterios de objetividad y trazabilidad en el proceso, lo que podria afectar la reputacion institucional y la confianza ciudadana."
3. Adicionar a las evidencias "Memorando y oficio"                                                                 4. Actualizar y definir las consecuencias así: "1.Sanciones legales: Puede derivar en faltas disciplinarias y legales para funcionarios de la entidad. 2. Afectación a la credibilidad del Ministerio y sus dependencias. 3. Desconfianza de los entes territoriales y sector privado. 4.Dificultades para gestionar futuros proyectos de inversión. 4. Hallazgoz por parte de órganos de control."                                                                                                        5. Actualizar y establecer la causa así: "Existencia de condiciones que permitan variabilidad en la aplicación de lineamientos técnicos y de trazabiliadad en los procesos de analisis y emisión de conceptos."</t>
    </r>
  </si>
  <si>
    <t xml:space="preserve">La evidencia aportada por la primera línea, se encuentra acorde con lo dispuesto en la columna “Nombre del documento o medio de la evidencia”, por consiguiente, desde la segunda línea defensa no se advierte una posible materialización del riesgo.
De acuerdo con lo manifestado por la primera línea se concertarán los espacios de trabajo con la segunda línea de defensa, con el fin de realizar los ajustes en línea con los cambios del proceso y brindar el acompañamiento metodológico para dar cumplimiento a los parámetros establecidos en la Política y Metodología para la gestión del riesgo y la Guía del DAFP. </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</si>
  <si>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</si>
  <si>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</si>
  <si>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</si>
  <si>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</si>
  <si>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</si>
  <si>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</si>
  <si>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</si>
  <si>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</si>
  <si>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</si>
  <si>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</si>
  <si>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</si>
  <si>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</si>
  <si>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https://mincitco-my.sharepoint.com/:f:/g/personal/lbohorquez_mincit_gov_co/EmVzgyTaBFhJleIxaredz0wBgjZIB4KUMuAJU1l0U5LGXA?e=S50H9Y</t>
  </si>
  <si>
    <t>ANDREA GONZALEZ
EDGAR GONZALO GUTIERREZ 
LINDA KARINA BOHORQUEZ</t>
  </si>
  <si>
    <t>Teniendo en cuenta que el nivel de riesgo ha sido clasificado como moderado, se resalta que los controles establecidos, han demostrado ser efectivos en la práctica, ya que han impedido que el riesgo se materialice hasta la fecha. Esto evidencia que las medidas implementadas son adecuadas para mitigar el riesgo en su estado actual.</t>
  </si>
  <si>
    <t>la efectividad de estos controles radica en su enfoque preventivo y en la claridad de los procedimientos definidos, los cuales han sido integrados de manera coherente con la operación diaria del proceso. La existencia de lineamientos, canales de comunicación establecidos y acciones de seguimiento básico, aunque no sofisticadas, han permitido mantener el riesgo bajo control. Por ello, se considera que, en la medida en que se mantenga el contexto actual y no se identifiquen cambios significativos en el entorno o en la operación, los controles vigentes son suficientes para mitigar el riesgo sin necesidad de implementar mecanismos adicionales, lo que también favorece la eficiencia en la gestión del proceso.</t>
  </si>
  <si>
    <t xml:space="preserve"> los controles han sido ejecutados de manera oportuna y adecuada, cumpliendo con los procedimientos establecidos y con un monitoreo constante que permite identificar posibles alertas. Esta correcta ejecución ha sido un factor determinante para evitar la ocurrencia del riesgo y mantener la estabilidad del proceso.</t>
  </si>
  <si>
    <t>Si bien la capacitación en integridad y ética a los funcionarios constituye una medida preventiva válida y necesaria para sensibilizar al personal sobre comportamientos esperados y principios institucionales, esta acción por sí sola no garantiza que el riesgo no se materialice, ya que depende en gran medida del compromiso individual y no permite un seguimiento concreto desde la gestión del proceso. Por esta razón, se considera pertinente modificar este control e incorporar como medida el seguimiento a la exigencia del formato diligenciado de conflicto de intereses, el cual constituye un mecanismo tangible y verificable que permite identificar posibles situaciones de riesgo de manera anticipada, documentar su gestión y tomar decisiones informadas. Este control no solo fortalece el enfoque preventivo, sino que también permite ejercer una acción directa sobre el riesgo, brindando trazabilidad, evidencia de cumplimiento y mayor capacidad de intervención en caso de detectar alertas.</t>
  </si>
  <si>
    <t>el indicador definido para este riesgo cumple con los parámetros establecidos en su formulación, permitiendo hacer un seguimiento adecuado al comportamiento del riesgo y su evolución en el tiempo. Este indicador ha mostrado coherencia con la naturaleza del riesgo y ha sido útil para monitorear su estado. Su cumplimiento refleja que, hasta el momento, las acciones implementadas han sido efectivas y que el riesgo se mantiene dentro de los niveles aceptables definidos por la organización.</t>
  </si>
  <si>
    <t>Se requiere realizar un ajuste en uno de los controles establecidos para la gestión del riesgo, específicamente en el relacionado con la capacitación en integridad y ética, el cual, si bien es una acción preventiva importante, no ofrece un mecanismo verificable de control desde la gestión del proceso. Por ello, se propone reemplazar dicho control por la exigencia del formato diligenciado de conflicto de intereses, el cual permite una verificación más concreta y directa del riesgo. Este nuevo control estará respaldado Formato Declaración de Conflicto de Intereses. 
Asimismo, se deben actualizar los responsables del control dentro del proceso, e incluir los codigos de los documentos que quedaran como evidencia de los controles. Estos ajustes permitirán fortalecer el sistema de control y mejorar la trazabilidad en la gestión del riesgo.</t>
  </si>
  <si>
    <t>Se remite oficio GDTH-2025-000520 con propuestas de ajustes de este y otros riesgos relacionados con el proceso de Talento Humano</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</si>
  <si>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informa que los riesgos asociados al grupo de talento humano a la fecha se encuentra en proceso de actualización por parte de la primera línea, con el apoyo de la segunda línea de defensa Desde la segunda línea se dará respuesta a la solicitud remitida mediante memorando GDTH-2025-000520
Los invitamos a concertar los espacios de trabajo con la segunda línea para brindar el acompañamiento metodológico.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</si>
  <si>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</si>
  <si>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</si>
  <si>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</si>
  <si>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</si>
  <si>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</si>
  <si>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</si>
  <si>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</si>
  <si>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</si>
  <si>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</si>
  <si>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</si>
  <si>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</si>
  <si>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</si>
  <si>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</si>
  <si>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</si>
  <si>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https://mincitco-my.sharepoint.com/personal/lbohorquez_mincit_gov_co/_layouts/15/onedrive.aspx?id=%2Fpersonal%2Flbohorquez%5Fmincit%5Fgov%5Fco%2FDocuments%2FRIESGOS%2F2%2E%20Riesgos%20Corrupcion%2FRiesgos%20en%20Revision%2FRC%2D21&amp;ga=1</t>
  </si>
  <si>
    <t>LUZ JANNETH GARZON SANDOVAL
LINDA KARINA BOHORQUEZ</t>
  </si>
  <si>
    <t>Si bien los controles actuales han demostrado un nivel de efectividad en la gestión del riesgo, es importante reconocer que estos pueden y deben ser mejorados con el fin de fortalecer su capacidad preventiva y correctiva. Optimizar los controles existentes no solo incrementa la eficiencia del proceso, sino que también brinda mayor seguridad en la detección oportuna de desviaciones, mejora la trazabilidad de las acciones ejecutadas y facilita una toma de decisiones más informada y oportuna.</t>
  </si>
  <si>
    <t>Se debe modificar la redacción de dos de los controles actualmente establecidos, con el fin de precisar su alcance, mejorar su aplicabilidad y asegurar una mejor correspondencia con los productos documentales utilizados. En primer lugar, el control denominado "Verificar la información de pagos Vs. los resúmenes de las nóminas y los netos de pago" debe ser reemplazado por "Validar los valores a pagar con los columnarios mensuales de nómina Vs. los resúmenes mensuales de las nóminas", ya que esta redacción refleja de manera más precisa el proceso que se lleva a cabo y permite una validación más efectiva de los valores antes del pago.
En segundo lugar, el control denominado "Realización de capacitaciones en cambios normativos" debe ser ajustado para indicar explícitamente que estas capacitaciones están dirigidas únicamente a los miembros del grupo de nómina y cuando la norma se actualice unicamente, lo cual permite focalizar el esfuerzo formativo en quienes realmente lo requieren para el desarrollo de sus funciones.
Asimismo, se deben actualizar los responsables del control dentro del proceso, e incluir los codigos de los documentos que quedaran como evidencia de los controles. Estos ajustes permitirán fortalecer el sistema de control y mejorar la trazabilidad en la gestión del riesgo.</t>
  </si>
  <si>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Se informa que los riesgos asociados al grupo de talento humano a la fecha se encuentra en proceso de actualización por parte de la primera línea, con el apoyo de la segunda línea de defensa
Los invitamos a concertar los espacios de trabajo con la segunda línea para brindar el acompañamiento metodológico. </t>
  </si>
  <si>
    <t>Desconocimiento de la normatividad aplicable</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</si>
  <si>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</si>
  <si>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</si>
  <si>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</si>
  <si>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</si>
  <si>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</si>
  <si>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</si>
  <si>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</si>
  <si>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</si>
  <si>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</si>
  <si>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</si>
  <si>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</si>
  <si>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</si>
  <si>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</si>
  <si>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https://mincitco-my.sharepoint.com/:f:/g/personal/lsantafe_mincit_gov_co/EsvHtFinPoFJq-25jrnCGLQBOScFOpnMO2Up6Qas56XTrw?e=JI6Kkg</t>
  </si>
  <si>
    <t xml:space="preserve"> Modificación del objetivo del Proyecto de Inversión.</t>
  </si>
  <si>
    <t xml:space="preserve">Director de Regulación </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</si>
  <si>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</si>
  <si>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</si>
  <si>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 xml:space="preserve">Porque se sigue lo establecido en el proceso de Desarrollo Empresarial y los procedimientosque se ejecutan en la Dirección de Regulación </t>
  </si>
  <si>
    <t>Porque todo estándar, protocolo, proceso o gestión definida en la entidad de ser  necesario, procede la  mejora continua; según lo establezca la guía vigente del DAFP</t>
  </si>
  <si>
    <t>Porque recientemente se surtió el proceso de reformulación y este riesgo fue revisado.</t>
  </si>
  <si>
    <t xml:space="preserve">
El riesgo no se ha materializado, ni hay cambios normativos, administrativos o en las condiciones del proceso.</t>
  </si>
  <si>
    <t>De acuerdo con la evidencia aportada por la primera línea, se confirma que se encuentra acorde con lo dispuesto en la columna “Nombre del documento o medio de la evidencia”, por consiguiente, desde la segunda línea defensa no se advierte una posible materialización del riesgo, sin embargo, se observa que este riesgo no cumple con los parámetros establecidos en la Política y Metodología para la gestión del riesgo, ni la Guía del DAFP, así mismo los controles y evidencias no son objetivos para la prevención del mismo. 
Invitamos a la primera línea de defensa, a continuar con los espacios de trabajo junto con la segunda línea de defensa, con el fin de culminar el acompañamiento metodológico y actualización del riesgo.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</si>
  <si>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</si>
  <si>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</si>
  <si>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</si>
  <si>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</si>
  <si>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</si>
  <si>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</si>
  <si>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</si>
  <si>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</si>
  <si>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</si>
  <si>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</si>
  <si>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</si>
  <si>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</si>
  <si>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</si>
  <si>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</si>
  <si>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</si>
  <si>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</si>
  <si>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</si>
  <si>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</si>
  <si>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</si>
  <si>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</si>
  <si>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</si>
  <si>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</si>
  <si>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 xml:space="preserve">Acta 28, formaliza el riesgo TH-RC1 y elimina el riesgo RC-17
Acta 29, formaliza el riesgo IC-RC1 y elimina el riesgo RC-23
</t>
  </si>
  <si>
    <t>Mónica Vargas
Contratista Riesgos</t>
  </si>
  <si>
    <t>Rodrigo Jimenez
Asesor OAPS</t>
  </si>
  <si>
    <t>Luz Stella Botia - Coordinador Grupo Juzgamiento Disciplinario
Diego Ferreira  - Coordinador Grupo Relacion con el Ciudadano</t>
  </si>
  <si>
    <t>Acta 30, formaliza el riesgo FC-RC1 y elimina el riesgo RC-9</t>
  </si>
  <si>
    <t>Luz Belen Fernandez - Subdirectora SDAO</t>
  </si>
  <si>
    <t>MATRIZ RIESGOS DE CORRUPCIÓN</t>
  </si>
  <si>
    <r>
      <t xml:space="preserve">Código: </t>
    </r>
    <r>
      <rPr>
        <sz val="11"/>
        <color theme="1"/>
        <rFont val="Arial"/>
        <family val="2"/>
      </rPr>
      <t>DE-FM-043</t>
    </r>
    <r>
      <rPr>
        <b/>
        <sz val="11"/>
        <color theme="1"/>
        <rFont val="Arial"/>
        <family val="2"/>
      </rPr>
      <t xml:space="preserve">
Versión: </t>
    </r>
    <r>
      <rPr>
        <sz val="11"/>
        <color theme="1"/>
        <rFont val="Arial"/>
        <family val="2"/>
      </rPr>
      <t xml:space="preserve">00
</t>
    </r>
    <r>
      <rPr>
        <b/>
        <sz val="11"/>
        <color theme="1"/>
        <rFont val="Arial"/>
        <family val="2"/>
      </rPr>
      <t xml:space="preserve">Vigencia: </t>
    </r>
    <r>
      <rPr>
        <sz val="11"/>
        <color theme="1"/>
        <rFont val="Arial"/>
        <family val="2"/>
      </rPr>
      <t>03/04/2024</t>
    </r>
  </si>
  <si>
    <t>ESTRUCTURA DEL CONTROL</t>
  </si>
  <si>
    <t>"SEGUIMIENTO" (Primera Línea de Defensa)</t>
  </si>
  <si>
    <r>
      <t xml:space="preserve">"MONITOREO Y REVISION" 
(Segunda Línea de Defensa)
</t>
    </r>
    <r>
      <rPr>
        <sz val="11"/>
        <color theme="1"/>
        <rFont val="Arial"/>
        <family val="2"/>
      </rPr>
      <t>Comentarios u Observaciones</t>
    </r>
  </si>
  <si>
    <t>Tipo</t>
  </si>
  <si>
    <t>Nombre</t>
  </si>
  <si>
    <t>Cód. del Riesgo</t>
  </si>
  <si>
    <t>Clasificación del Riesgo</t>
  </si>
  <si>
    <t>Descripción del Riesgo</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</si>
  <si>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</si>
  <si>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</si>
  <si>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</si>
  <si>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Identificación del Control</t>
  </si>
  <si>
    <t>EVALUACIÓN DEL DISEÑO DEL CONTROL</t>
  </si>
  <si>
    <t>EVALUACIÓN DE LA EJECUCIÓN DEL CONTROL</t>
  </si>
  <si>
    <t>SOLIDEZ DEL CONTROL</t>
  </si>
  <si>
    <t>¿El control ayuda a disminuir?</t>
  </si>
  <si>
    <t>FECHA DE DILIGENCIAMIENTO</t>
  </si>
  <si>
    <t>NOMBRE DE QUIEN DILIGENCIA</t>
  </si>
  <si>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</si>
  <si>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</si>
  <si>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</si>
  <si>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</si>
  <si>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</si>
  <si>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</si>
  <si>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</si>
  <si>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r>
      <rPr>
        <b/>
        <sz val="11"/>
        <rFont val="Arial"/>
        <family val="2"/>
      </rPr>
      <t>Periodicidad</t>
    </r>
    <r>
      <rPr>
        <sz val="11"/>
        <rFont val="Arial"/>
        <family val="2"/>
      </rPr>
      <t xml:space="preserve">
(Semanal, quincenal, mensual etc)</t>
    </r>
  </si>
  <si>
    <t>Nombre del documento en el cual se encuentra formalizado el control</t>
  </si>
  <si>
    <t>Nombre del documento o medio de la evidencia</t>
  </si>
  <si>
    <t>Ruta de acceso a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</si>
  <si>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</si>
  <si>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</si>
  <si>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</si>
  <si>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</si>
  <si>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</si>
  <si>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</si>
  <si>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</si>
  <si>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</si>
  <si>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</si>
  <si>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</si>
  <si>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</si>
  <si>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</si>
  <si>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</si>
  <si>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</si>
  <si>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</si>
  <si>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r>
      <t xml:space="preserve">Probabilidad
</t>
    </r>
    <r>
      <rPr>
        <sz val="11"/>
        <rFont val="Arial"/>
        <family val="2"/>
      </rPr>
      <t>(Directamente/No disminuye)</t>
    </r>
  </si>
  <si>
    <r>
      <t xml:space="preserve">Impacto
</t>
    </r>
    <r>
      <rPr>
        <sz val="11"/>
        <rFont val="Arial"/>
        <family val="2"/>
      </rPr>
      <t>(Directamente/Indirectamente/No disminuye)</t>
    </r>
  </si>
  <si>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</si>
  <si>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</si>
  <si>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</si>
  <si>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</si>
  <si>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</si>
  <si>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</si>
  <si>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</si>
  <si>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</si>
  <si>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</si>
  <si>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</si>
  <si>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</si>
  <si>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</si>
  <si>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</si>
  <si>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Abogados grupo disciplinario</t>
  </si>
  <si>
    <t>POR EVENTO</t>
  </si>
  <si>
    <t>Actas de reuniones mensuales de seguimiento. Correos electrónicos en donde se envía por parte de los abogados para revisión y aprobación proyectos de fallo y autos, a los jefes de cada dependencia (Secretaria General y OALI).</t>
  </si>
  <si>
    <t>Acta - Correo - Planilla de asistencia</t>
  </si>
  <si>
    <t>https://mincitco-my.sharepoint.com/:f:/g/personal/lbotia_mincit_gov_co/EjXZGCBd3UxFrYSty1ymTpgBP3zWGfK0CL7_dVIVXtKGlw?e=0txzQq</t>
  </si>
  <si>
    <t>Asignado</t>
  </si>
  <si>
    <t>Oportuna</t>
  </si>
  <si>
    <t>Confiable</t>
  </si>
  <si>
    <t>Se investigan y se resuelvan oportunamente</t>
  </si>
  <si>
    <t>Completa</t>
  </si>
  <si>
    <t>El control se ejecuta de manera consistente por parte del responsable</t>
  </si>
  <si>
    <t>FUERTE</t>
  </si>
  <si>
    <t>Directamente</t>
  </si>
  <si>
    <t>No Disminuye</t>
  </si>
  <si>
    <t>Luz Stella Botia</t>
  </si>
  <si>
    <t>No se ha materializado, toda vez que se han realizado los controles de doble revisión de proyectos de autos y fallos por parte de los abogados sustanciadores, así como de los superiores de cada dependencia, tanto en etapa de instrucción como en juzgamiento.</t>
  </si>
  <si>
    <t>Sí, pues se han ejecutado los controles de doble revisión de proyectos de autos y fallos por parte de los abogados sustanciadores, así como de los superiores de cada dependencia, tanto en etapa de instrucción como en juzgamiento.</t>
  </si>
  <si>
    <t>A la fecha han funcionado y cumplido con su objetivo.</t>
  </si>
  <si>
    <t>Se realizó una modificación reciente y a la fecha han cumplido con su objetivo.</t>
  </si>
  <si>
    <t>Se adjuntan los soportes en donde se evidencia el cumplimiento de este control.</t>
  </si>
  <si>
    <t xml:space="preserve">La evidencia aportada por la primera línea, se encuentra acorde con lo dispuesto en la columna “Nombre del documento o medio de la evidencia”, por consiguiente, desde la segunda línea defensa no se advierte una posible materialización del riesgo. </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</si>
  <si>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</si>
  <si>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</si>
  <si>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</si>
  <si>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SIN DOCUMENTAR</t>
  </si>
  <si>
    <t>Acta</t>
  </si>
  <si>
    <r>
      <t>https://mincitco-my.sharepoint.com</t>
    </r>
    <r>
      <rPr>
        <sz val="12"/>
        <color theme="1"/>
        <rFont val="Aptos"/>
        <family val="2"/>
      </rPr>
      <t>/:f:/g/personal/lbotia_mincit_gov_co/EvDyaYMVWB9ChMOKD9KprDwBqaM7qaDBCk0shdGYYgmBTg?e=CR3fNO</t>
    </r>
  </si>
  <si>
    <t>Se han realizado las reuniones mensuales por parte del grupo de trabajo, a fin de que se ejecute seguimiento por parte de los superiores del cumplimiento de los autos y fallos que se profieren en cada proceso, dentro de los términos legales. Se constata la actualización de los expedientes físicos, así como los digitales en el SID.</t>
  </si>
  <si>
    <t>Sí, ya que se han realizado las reuniones mensuales requeridas para el oportuno seguimientos de los procesos, en donde se constata la actualización del SID.</t>
  </si>
  <si>
    <t>Se adjuntan los soportes de las actas de reuniones mensuales en donde se evidencia el cumplimiento de este control y seguimiento en el SID.</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</si>
  <si>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</si>
  <si>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</si>
  <si>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</si>
  <si>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</si>
  <si>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</si>
  <si>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</si>
  <si>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</si>
  <si>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</si>
  <si>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</si>
  <si>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</si>
  <si>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</si>
  <si>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</si>
  <si>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</si>
  <si>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I Cuatrimestre</t>
  </si>
  <si>
    <t>Tatiana Román Robayo</t>
  </si>
  <si>
    <t>No se ha materializado, toda vez que se ha aplicado el control establecido.</t>
  </si>
  <si>
    <t xml:space="preserve">Se realizó una sensibilización sobre valores al todos los integrantes del grupo de Relación con el Ciudadano en la reunión semanal del Equipo, el 17 de febrero de 2025. </t>
  </si>
  <si>
    <t>El control es eficaz, ha mostrado ser adecuado</t>
  </si>
  <si>
    <t>El control actual funciona correctamente.</t>
  </si>
  <si>
    <t>Ninguno</t>
  </si>
  <si>
    <t xml:space="preserve">La evidencia aportada por la primera línea, se encuentra acorde con lo dispuesto en la columna “Nombre del documento o medio de la evidencia”, por consiguiente, desde la segunda línea defensa no se advierte una posible materialización del riesgo. 
</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</si>
  <si>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</si>
  <si>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</si>
  <si>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</si>
  <si>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</si>
  <si>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</si>
  <si>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 xml:space="preserve">Asignación de las solicitudes a discrecionalidad y/o por contacto directo del análista con el usuario. </t>
  </si>
  <si>
    <t>Investigaciones por parte de entes de control</t>
  </si>
  <si>
    <t>FC-RC1-C1</t>
  </si>
  <si>
    <t>El aplicativo VUCE recibe las solicitudes de licencia o registro de importacion de los usuarios y las asigna a los funcionarios de manera aleatoria, para su respectivo trámite.</t>
  </si>
  <si>
    <t>Coordinadora grupo VUCE</t>
  </si>
  <si>
    <t>PERMANENTE</t>
  </si>
  <si>
    <t>FC-PR-013 Aprobación registros de importación, modificaciones y cancelaciones</t>
  </si>
  <si>
    <t>Registro electrónico de la solicitud</t>
  </si>
  <si>
    <t>https://mincitco-my.sharepoint.com/:f:/g/personal/dmunoz_mincit_gov_co/EjD7B8Z8NOtJojmGtbvAZO0BeK8HwMrcZIDM4rxVMObCFQ?e=8D4SKo</t>
  </si>
  <si>
    <t>Delia Muñoz Maldonado</t>
  </si>
  <si>
    <t>El riesto no se ha manterializado hasta el momento, lo cual indica que el control ha sido óptimo</t>
  </si>
  <si>
    <t>El riesgo no se ha materializado</t>
  </si>
  <si>
    <t>Por el momento no, en la medida que haya sido efectivo, no requiere mejora</t>
  </si>
  <si>
    <t>En la medida que se requiera ajustar las evidencias</t>
  </si>
  <si>
    <t>Se propone adelantar una reunión con la OAPS para redefinir las evidencias asociadas al control</t>
  </si>
  <si>
    <t>FC-RC1-C2</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</si>
  <si>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</si>
  <si>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Asesores comité de importaciones</t>
  </si>
  <si>
    <t>FC-PR-014 Aprobación licencias de importación, modificaciones y cancelaciones</t>
  </si>
  <si>
    <t>https://mincitco-my.sharepoint.com/:f:/g/personal/fsalas_mincit_gov_co/EttWitDBhD9Cn8576xV3ft0BLHadXxt4TzzvPC1zKhrjvA?e=gGplcQ</t>
  </si>
  <si>
    <t>Franco Salas</t>
  </si>
  <si>
    <t>El control ha sido efectivo, lo cual ha permitido la materialización del riesgo</t>
  </si>
  <si>
    <t>No se ha materializado el riesgo</t>
  </si>
  <si>
    <t>Ajustar las evidencias asociadas al control</t>
  </si>
  <si>
    <t>Acceso y uso indebido a la plataforma tecnológica y sistemas de información de la plataforma VUCE a través de los privilegios asignados</t>
  </si>
  <si>
    <t>FC-RC1-C3</t>
  </si>
  <si>
    <t>La subdirección de diseño y administración de operaciones verifica y certifica los usuarios internos y externos entidades autorizados de la plataforma VUCE, en caso de novedades, reporta el incidente de seguridad correspondiente al correo de soporte técnico.</t>
  </si>
  <si>
    <t>Subdirectora de Diseño y Administración de Operaciones</t>
  </si>
  <si>
    <t>Matriz de roles y perfiles certificada y aprobada por la SDAO - OSI</t>
  </si>
  <si>
    <t>https://mincitco-my.sharepoint.com/:f:/g/personal/mrchacon_mincit_gov_co/EpESfhJz1mZLiLjBiEYvq-oBbmEVrz4-PSa6-Wwe0WnhEA?e=xzHx10</t>
  </si>
  <si>
    <t>Jefe Oficina Sistemas de Información</t>
  </si>
  <si>
    <t>Aunque se lleva a cabo la gestión de accesos en la plataforma VUCE, en el periodo de evaluación no se adelanto la certificación de roles y perfiles asigandos en la VUCE.</t>
  </si>
  <si>
    <t>Se adelantará articulación  con SDAO para validar la Matriz de Roles y Perfiles en la VUCE.</t>
  </si>
  <si>
    <t>Se realizará reunión técnica para validar roles y perfiles en al VUCE.</t>
  </si>
  <si>
    <t>FC-RC1-C4</t>
  </si>
  <si>
    <t>La Oficina de Sistemas de información verifica y certifica los usuarios técnicos autorizados de la plataforma VUCE, en caso de novedades, reporta el incidente de seguridad correspondiente al correo de soporte técnico.</t>
  </si>
  <si>
    <t>Profesional OSI</t>
  </si>
  <si>
    <t>Acta 28, formaliza el riesgo TH-RC1 y elimina el riesgo RC-17
Acta 29, formaliza el riesgo IC-RC1 y elimina el riesgo RC-23</t>
  </si>
  <si>
    <t xml:space="preserve"> 1 de 1</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</si>
  <si>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</si>
  <si>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</si>
  <si>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</si>
  <si>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</si>
  <si>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</si>
  <si>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</si>
  <si>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</si>
  <si>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</si>
  <si>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</si>
  <si>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</si>
  <si>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</si>
  <si>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</si>
  <si>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</si>
  <si>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</si>
  <si>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</si>
  <si>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</si>
  <si>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</si>
  <si>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</si>
  <si>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</si>
  <si>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</si>
  <si>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</si>
  <si>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</si>
  <si>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</si>
  <si>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</si>
  <si>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</si>
  <si>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</si>
  <si>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</si>
  <si>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</si>
  <si>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</si>
  <si>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</si>
  <si>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</si>
  <si>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</si>
  <si>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</si>
  <si>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</si>
  <si>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</si>
  <si>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</si>
  <si>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</si>
  <si>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</si>
  <si>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</si>
  <si>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</si>
  <si>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</si>
  <si>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</si>
  <si>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</si>
  <si>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</si>
  <si>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</si>
  <si>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</si>
  <si>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</si>
  <si>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</si>
  <si>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</si>
  <si>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</si>
  <si>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</si>
  <si>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</si>
  <si>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</si>
  <si>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</si>
  <si>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</si>
  <si>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</si>
  <si>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</si>
  <si>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</si>
  <si>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</si>
  <si>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</si>
  <si>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</si>
  <si>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</si>
  <si>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</si>
  <si>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</si>
  <si>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</si>
  <si>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</si>
  <si>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</si>
  <si>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</si>
  <si>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</si>
  <si>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</si>
  <si>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</si>
  <si>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</si>
  <si>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</si>
  <si>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</si>
  <si>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</si>
  <si>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</si>
  <si>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</si>
  <si>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</si>
  <si>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</si>
  <si>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</si>
  <si>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</si>
  <si>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</si>
  <si>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</si>
  <si>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</si>
  <si>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</si>
  <si>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</si>
  <si>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</si>
  <si>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</si>
  <si>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</si>
  <si>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</si>
  <si>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</si>
  <si>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</si>
  <si>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</si>
  <si>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</si>
  <si>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</si>
  <si>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</si>
  <si>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</si>
  <si>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</si>
  <si>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</si>
  <si>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</si>
  <si>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</si>
  <si>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</si>
  <si>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</si>
  <si>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</si>
  <si>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</si>
  <si>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</si>
  <si>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</si>
  <si>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</si>
  <si>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</si>
  <si>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</si>
  <si>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</si>
  <si>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</si>
  <si>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</si>
  <si>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</si>
  <si>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</si>
  <si>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</si>
  <si>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</si>
  <si>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</si>
  <si>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</si>
  <si>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</si>
  <si>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</si>
  <si>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</si>
  <si>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</si>
  <si>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</si>
  <si>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</si>
  <si>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</si>
  <si>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</si>
  <si>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</si>
  <si>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</si>
  <si>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</si>
  <si>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</si>
  <si>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</si>
  <si>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</si>
  <si>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</si>
  <si>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</si>
  <si>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</si>
  <si>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</si>
  <si>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</si>
  <si>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</si>
  <si>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</si>
  <si>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</si>
  <si>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</si>
  <si>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</si>
  <si>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</si>
  <si>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</si>
  <si>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</si>
  <si>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</si>
  <si>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</si>
  <si>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</si>
  <si>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</si>
  <si>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</si>
  <si>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</si>
  <si>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</si>
  <si>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</si>
  <si>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</si>
  <si>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</si>
  <si>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</si>
  <si>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</si>
  <si>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</si>
  <si>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</si>
  <si>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</si>
  <si>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</si>
  <si>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</si>
  <si>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</si>
  <si>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</si>
  <si>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</si>
  <si>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</si>
  <si>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</si>
  <si>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</si>
  <si>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</si>
  <si>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</si>
  <si>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</si>
  <si>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</si>
  <si>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</si>
  <si>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</si>
  <si>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</si>
  <si>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</si>
  <si>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</si>
  <si>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</si>
  <si>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</si>
  <si>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</si>
  <si>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</si>
  <si>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</si>
  <si>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</si>
  <si>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</si>
  <si>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</si>
  <si>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</si>
  <si>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</si>
  <si>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</si>
  <si>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</si>
  <si>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</si>
  <si>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</si>
  <si>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</si>
  <si>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</si>
  <si>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</si>
  <si>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</si>
  <si>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</si>
  <si>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</si>
  <si>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</si>
  <si>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</si>
  <si>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</si>
  <si>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</si>
  <si>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</si>
  <si>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</si>
  <si>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</si>
  <si>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</si>
  <si>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</si>
  <si>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</si>
  <si>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</si>
  <si>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</si>
  <si>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</si>
  <si>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</si>
  <si>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</si>
  <si>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</si>
  <si>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</si>
  <si>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</si>
  <si>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</si>
  <si>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</si>
  <si>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</si>
  <si>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</si>
  <si>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</si>
  <si>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</si>
  <si>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</si>
  <si>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</si>
  <si>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</si>
  <si>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</si>
  <si>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</si>
  <si>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</si>
  <si>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</si>
  <si>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</si>
  <si>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</si>
  <si>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</si>
  <si>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</si>
  <si>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</si>
  <si>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</si>
  <si>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</si>
  <si>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</si>
  <si>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</si>
  <si>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</si>
  <si>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</si>
  <si>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</si>
  <si>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</si>
  <si>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</si>
  <si>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</si>
  <si>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</si>
  <si>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</si>
  <si>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</si>
  <si>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</si>
  <si>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</si>
  <si>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</si>
  <si>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</si>
  <si>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</si>
  <si>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</si>
  <si>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</si>
  <si>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</si>
  <si>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</si>
  <si>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</si>
  <si>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</si>
  <si>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</si>
  <si>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</si>
  <si>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</si>
  <si>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</si>
  <si>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</si>
  <si>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</si>
  <si>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</si>
  <si>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</si>
  <si>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</si>
  <si>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</si>
  <si>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</si>
  <si>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</si>
  <si>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</si>
  <si>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</si>
  <si>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</si>
  <si>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</si>
  <si>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</si>
  <si>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</si>
  <si>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</si>
  <si>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</si>
  <si>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</si>
  <si>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</si>
  <si>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</si>
  <si>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</si>
  <si>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</si>
  <si>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</si>
  <si>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</si>
  <si>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</si>
  <si>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</si>
  <si>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</si>
  <si>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</si>
  <si>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</si>
  <si>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</si>
  <si>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</si>
  <si>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</si>
  <si>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 xml:space="preserve">La evidencia aportada por la primera línea frente a los controles FC-RC1-C1 y FC-RC1-C2, se encuentra acorde con lo dispuesto en la columna “Nombre del documento o medio de la evidencia”, para los controles FC-RC1-C3 y FC-RC1-C4, se menciona por parte del responsable que estos no fueron aplicados. Se insta a los involucrados a generar las acciones que permitan articular las actividades y dar cumplimiento a lo establecido en pro de mitigar la posible materialización del riesgo.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</si>
</sst>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1"/>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11"/>
      <color rgb="FFFF000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u/>
      <sz val="11"/>
      <name val="Arial"/>
      <family val="2"/>
    </font>
    <font>
      <sz val="8"/>
      <name val="Calibri"/>
      <family val="2"/>
      <scheme val="minor"/>
    </font>
    <font>
      <u/>
      <sz val="11"/>
      <color theme="10"/>
      <name val="Calibri"/>
      <family val="2"/>
      <scheme val="minor"/>
    </font>
    <font>
      <sz val="11"/>
      <color rgb="FF000000"/>
      <name val="Arial"/>
      <family val="2"/>
    </font>
    <font>
      <i/>
      <sz val="11"/>
      <color theme="1"/>
      <name val="Arial"/>
      <family val="2"/>
    </font>
    <font>
      <b/>
      <i/>
      <sz val="11"/>
      <name val="Arial"/>
      <family val="2"/>
    </font>
    <font>
      <i/>
      <sz val="11"/>
      <color rgb="FF0070C0"/>
      <name val="Arial"/>
      <family val="2"/>
    </font>
    <font>
      <b/>
      <sz val="11"/>
      <color indexed="8"/>
      <name val="Arial"/>
      <family val="2"/>
    </font>
    <font>
      <sz val="11"/>
      <color indexed="8"/>
      <name val="Arial"/>
      <family val="2"/>
    </font>
    <font>
      <u/>
      <sz val="11"/>
      <color rgb="FF000000"/>
      <name val="Arial"/>
      <family val="2"/>
    </font>
    <font>
      <u/>
      <sz val="11"/>
      <color rgb="FFFF0000"/>
      <name val="Arial"/>
      <family val="2"/>
    </font>
    <font>
      <sz val="11"/>
      <color rgb="FF333333"/>
      <name val="Arial"/>
      <family val="2"/>
    </font>
    <font>
      <sz val="11"/>
      <color rgb="FF0D0D0D"/>
      <name val="Arial"/>
      <family val="2"/>
    </font>
    <font>
      <b/>
      <sz val="11"/>
      <color rgb="FF000000"/>
      <name val="Arial"/>
      <family val="2"/>
    </font>
    <font>
      <u/>
      <sz val="11"/>
      <color theme="10"/>
      <name val="Arial"/>
      <family val="2"/>
    </font>
    <font>
      <b/>
      <i/>
      <sz val="11"/>
      <color rgb="FF002060"/>
      <name val="Arial"/>
      <family val="2"/>
    </font>
    <font>
      <i/>
      <sz val="11"/>
      <name val="Arial"/>
      <family val="2"/>
    </font>
    <font>
      <sz val="12"/>
      <color theme="1"/>
      <name val="Aptos"/>
      <family val="2"/>
    </font>
    <font>
      <u/>
      <sz val="11"/>
      <color rgb="FF0000FF"/>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s>
  <cellStyleXfs count="5">
    <xf numFmtId="0" fontId="0" fillId="0" borderId="0"/>
    <xf numFmtId="0" fontId="2" fillId="0" borderId="0"/>
    <xf numFmtId="9" fontId="2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cellStyleXfs>
  <cellXfs count="689">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19" borderId="16"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19" borderId="12" xfId="0" applyFont="1" applyFill="1" applyBorder="1" applyAlignment="1">
      <alignment horizontal="center" vertical="center" wrapText="1"/>
    </xf>
    <xf numFmtId="0" fontId="13" fillId="19"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0"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9"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9"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3" fillId="19" borderId="16" xfId="0" applyFont="1" applyFill="1" applyBorder="1" applyAlignment="1">
      <alignment horizontal="center" vertical="center" wrapText="1"/>
    </xf>
    <xf numFmtId="0" fontId="31" fillId="0" borderId="0" xfId="0" applyFont="1"/>
    <xf numFmtId="0" fontId="31" fillId="0" borderId="1" xfId="0" applyFont="1" applyBorder="1"/>
    <xf numFmtId="0" fontId="6" fillId="3" borderId="1" xfId="0" applyFont="1" applyFill="1" applyBorder="1" applyAlignment="1">
      <alignment vertical="center" wrapText="1"/>
    </xf>
    <xf numFmtId="0" fontId="7" fillId="0" borderId="0" xfId="0" applyFont="1" applyAlignment="1">
      <alignment horizontal="center" vertical="center" wrapText="1"/>
    </xf>
    <xf numFmtId="0" fontId="0" fillId="0" borderId="0" xfId="0" applyAlignment="1">
      <alignment vertical="center"/>
    </xf>
    <xf numFmtId="0" fontId="33" fillId="0" borderId="0" xfId="0" applyFont="1"/>
    <xf numFmtId="0" fontId="15" fillId="21" borderId="16" xfId="0" applyFont="1" applyFill="1" applyBorder="1" applyAlignment="1">
      <alignment horizontal="center" vertical="center" wrapText="1"/>
    </xf>
    <xf numFmtId="0" fontId="30" fillId="21" borderId="12"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20" fillId="0" borderId="17" xfId="0" applyFont="1" applyBorder="1" applyAlignment="1">
      <alignment horizontal="center" vertical="center" wrapText="1"/>
    </xf>
    <xf numFmtId="0" fontId="35"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35" fillId="0" borderId="17" xfId="0" applyFont="1" applyBorder="1" applyAlignment="1">
      <alignment horizontal="justify" vertical="center" wrapText="1"/>
    </xf>
    <xf numFmtId="9" fontId="32" fillId="0" borderId="17" xfId="0" applyNumberFormat="1" applyFont="1" applyBorder="1" applyAlignment="1">
      <alignment horizontal="center" vertical="center" wrapText="1"/>
    </xf>
    <xf numFmtId="9" fontId="35" fillId="0" borderId="17" xfId="0" applyNumberFormat="1" applyFont="1" applyBorder="1" applyAlignment="1">
      <alignment horizontal="center" vertical="center" wrapText="1"/>
    </xf>
    <xf numFmtId="0" fontId="37"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7" fillId="0" borderId="0" xfId="0" applyFont="1" applyAlignment="1">
      <alignment vertical="center"/>
    </xf>
    <xf numFmtId="0" fontId="37" fillId="8" borderId="60" xfId="0" applyFont="1" applyFill="1" applyBorder="1" applyAlignment="1">
      <alignment horizontal="center"/>
    </xf>
    <xf numFmtId="0" fontId="37" fillId="8" borderId="61" xfId="0" applyFont="1" applyFill="1" applyBorder="1" applyAlignment="1">
      <alignment horizontal="center"/>
    </xf>
    <xf numFmtId="0" fontId="37" fillId="8" borderId="62" xfId="0" applyFont="1" applyFill="1" applyBorder="1" applyAlignment="1">
      <alignment horizontal="center"/>
    </xf>
    <xf numFmtId="0" fontId="33" fillId="0" borderId="48" xfId="0" applyFont="1" applyBorder="1" applyAlignment="1">
      <alignment horizontal="center"/>
    </xf>
    <xf numFmtId="0" fontId="33" fillId="0" borderId="49" xfId="0" applyFont="1" applyBorder="1" applyAlignment="1">
      <alignment horizontal="center"/>
    </xf>
    <xf numFmtId="0" fontId="33" fillId="0" borderId="50" xfId="0" applyFont="1" applyBorder="1" applyAlignment="1">
      <alignment horizontal="center"/>
    </xf>
    <xf numFmtId="0" fontId="33" fillId="0" borderId="51" xfId="0" applyFont="1" applyBorder="1" applyAlignment="1">
      <alignment horizontal="center"/>
    </xf>
    <xf numFmtId="0" fontId="33" fillId="0" borderId="1" xfId="0" applyFont="1" applyBorder="1" applyAlignment="1">
      <alignment horizontal="center"/>
    </xf>
    <xf numFmtId="0" fontId="33" fillId="0" borderId="52" xfId="0" applyFont="1" applyBorder="1" applyAlignment="1">
      <alignment horizontal="center"/>
    </xf>
    <xf numFmtId="0" fontId="33" fillId="0" borderId="53" xfId="0" applyFont="1" applyBorder="1" applyAlignment="1">
      <alignment horizontal="center"/>
    </xf>
    <xf numFmtId="0" fontId="33" fillId="0" borderId="54" xfId="0" applyFont="1" applyBorder="1" applyAlignment="1">
      <alignment horizontal="center"/>
    </xf>
    <xf numFmtId="0" fontId="33" fillId="0" borderId="55" xfId="0" applyFont="1" applyBorder="1" applyAlignment="1">
      <alignment horizontal="center"/>
    </xf>
    <xf numFmtId="0" fontId="33" fillId="0" borderId="63" xfId="0" applyFont="1" applyBorder="1" applyAlignment="1">
      <alignment horizontal="center"/>
    </xf>
    <xf numFmtId="0" fontId="33" fillId="0" borderId="59" xfId="0" applyFont="1" applyBorder="1" applyAlignment="1">
      <alignment horizontal="center"/>
    </xf>
    <xf numFmtId="0" fontId="11" fillId="14" borderId="1" xfId="0" applyFont="1" applyFill="1" applyBorder="1" applyAlignment="1">
      <alignment horizontal="center" vertical="center" wrapText="1"/>
    </xf>
    <xf numFmtId="0" fontId="6" fillId="0" borderId="3" xfId="0" applyFont="1" applyBorder="1" applyAlignment="1">
      <alignment horizontal="center" vertical="center"/>
    </xf>
    <xf numFmtId="0" fontId="8" fillId="3" borderId="1" xfId="0" applyFont="1" applyFill="1" applyBorder="1" applyAlignment="1">
      <alignment horizontal="left" vertical="center"/>
    </xf>
    <xf numFmtId="0" fontId="6" fillId="0" borderId="0" xfId="0" applyFont="1" applyAlignment="1">
      <alignment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20"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6" fillId="14" borderId="3"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3" fillId="0" borderId="0" xfId="0" applyFont="1" applyAlignment="1">
      <alignment horizontal="center" vertical="center"/>
    </xf>
    <xf numFmtId="0" fontId="26" fillId="2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0" xfId="0" applyFont="1" applyFill="1"/>
    <xf numFmtId="0" fontId="6" fillId="3" borderId="0" xfId="0" applyFont="1" applyFill="1" applyAlignment="1">
      <alignment horizontal="center"/>
    </xf>
    <xf numFmtId="9" fontId="6" fillId="3" borderId="0" xfId="2" applyFont="1" applyFill="1"/>
    <xf numFmtId="9" fontId="6" fillId="3" borderId="0" xfId="2" applyFont="1" applyFill="1" applyAlignment="1">
      <alignment horizontal="center"/>
    </xf>
    <xf numFmtId="0" fontId="6" fillId="0" borderId="1" xfId="0" applyFont="1" applyBorder="1" applyAlignment="1">
      <alignment horizontal="center" vertical="center"/>
    </xf>
    <xf numFmtId="9" fontId="6" fillId="0" borderId="0" xfId="2" applyFont="1" applyFill="1" applyAlignment="1">
      <alignment vertical="center"/>
    </xf>
    <xf numFmtId="9" fontId="6" fillId="0" borderId="0" xfId="2" applyFont="1" applyFill="1" applyAlignment="1">
      <alignment horizontal="center" vertical="center"/>
    </xf>
    <xf numFmtId="0" fontId="11" fillId="14" borderId="7"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43" fillId="0" borderId="1" xfId="0" applyFont="1" applyBorder="1" applyAlignment="1">
      <alignment horizontal="center" vertical="center" wrapText="1"/>
    </xf>
    <xf numFmtId="0" fontId="6" fillId="3" borderId="0" xfId="0" applyFont="1" applyFill="1" applyAlignment="1">
      <alignment horizontal="center" vertical="center"/>
    </xf>
    <xf numFmtId="0" fontId="46" fillId="0" borderId="0" xfId="0" applyFont="1" applyAlignment="1">
      <alignment vertical="center" wrapText="1"/>
    </xf>
    <xf numFmtId="0" fontId="43" fillId="0" borderId="1" xfId="0" applyFont="1" applyBorder="1" applyAlignment="1">
      <alignment horizontal="center" vertical="center"/>
    </xf>
    <xf numFmtId="14" fontId="6" fillId="0" borderId="1" xfId="0" applyNumberFormat="1" applyFont="1" applyBorder="1" applyAlignment="1">
      <alignment horizontal="center" vertical="center"/>
    </xf>
    <xf numFmtId="0" fontId="26" fillId="0" borderId="58"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58" xfId="0" applyFont="1" applyBorder="1" applyAlignment="1">
      <alignment horizontal="center" vertical="center" wrapText="1"/>
    </xf>
    <xf numFmtId="0" fontId="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6" fillId="0" borderId="1" xfId="0" applyFont="1" applyBorder="1" applyAlignment="1">
      <alignment horizontal="center"/>
    </xf>
    <xf numFmtId="0" fontId="43" fillId="0" borderId="4" xfId="0" applyFont="1" applyBorder="1" applyAlignment="1">
      <alignment horizontal="center" vertical="center" wrapText="1"/>
    </xf>
    <xf numFmtId="0" fontId="7" fillId="0" borderId="0" xfId="0" applyFont="1" applyAlignment="1">
      <alignment horizontal="center" vertical="center"/>
    </xf>
    <xf numFmtId="0" fontId="11" fillId="3" borderId="0" xfId="0" applyFont="1" applyFill="1" applyAlignment="1">
      <alignment horizontal="center" vertical="center" wrapText="1"/>
    </xf>
    <xf numFmtId="0" fontId="47" fillId="3" borderId="16" xfId="0" applyFont="1" applyFill="1" applyBorder="1" applyAlignment="1" applyProtection="1">
      <alignment horizontal="center" vertical="center"/>
      <protection locked="0"/>
    </xf>
    <xf numFmtId="0" fontId="7" fillId="3" borderId="6"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9" fontId="26" fillId="3" borderId="0" xfId="2" applyFont="1" applyFill="1" applyBorder="1" applyAlignment="1" applyProtection="1">
      <alignment horizontal="center" vertical="center" wrapText="1"/>
      <protection locked="0"/>
    </xf>
    <xf numFmtId="0" fontId="26" fillId="3" borderId="0" xfId="0" applyFont="1" applyFill="1" applyAlignment="1" applyProtection="1">
      <alignment vertical="center" wrapText="1"/>
      <protection locked="0"/>
    </xf>
    <xf numFmtId="0" fontId="48" fillId="3" borderId="0" xfId="0" applyFont="1" applyFill="1" applyAlignment="1" applyProtection="1">
      <alignment vertical="center"/>
      <protection locked="0"/>
    </xf>
    <xf numFmtId="9" fontId="48" fillId="3" borderId="0" xfId="2" applyFont="1" applyFill="1" applyBorder="1" applyAlignment="1" applyProtection="1">
      <alignment vertical="center"/>
      <protection locked="0"/>
    </xf>
    <xf numFmtId="0" fontId="48" fillId="3" borderId="0" xfId="0" applyFont="1" applyFill="1" applyAlignment="1" applyProtection="1">
      <alignment horizontal="center" vertical="center"/>
      <protection locked="0"/>
    </xf>
    <xf numFmtId="0" fontId="47" fillId="3" borderId="0" xfId="0" applyFont="1" applyFill="1" applyAlignment="1" applyProtection="1">
      <alignment horizontal="center" vertical="center"/>
      <protection locked="0"/>
    </xf>
    <xf numFmtId="0" fontId="48" fillId="3" borderId="0" xfId="0" applyFont="1" applyFill="1" applyAlignment="1" applyProtection="1">
      <alignment horizontal="justify" vertical="center"/>
      <protection locked="0"/>
    </xf>
    <xf numFmtId="9" fontId="48" fillId="3" borderId="0" xfId="2" applyFont="1" applyFill="1" applyBorder="1" applyAlignment="1" applyProtection="1">
      <alignment horizontal="justify" vertical="center"/>
      <protection locked="0"/>
    </xf>
    <xf numFmtId="0" fontId="6" fillId="3" borderId="0" xfId="0" applyFont="1" applyFill="1" applyAlignment="1">
      <alignment vertical="center" wrapText="1"/>
    </xf>
    <xf numFmtId="0" fontId="26" fillId="3" borderId="0" xfId="0" applyFont="1" applyFill="1" applyAlignment="1" applyProtection="1">
      <alignment horizontal="justify" vertical="center" wrapText="1"/>
      <protection locked="0"/>
    </xf>
    <xf numFmtId="0" fontId="26" fillId="3" borderId="0" xfId="0" applyFont="1" applyFill="1" applyAlignment="1">
      <alignment horizontal="center" vertical="center" wrapText="1"/>
    </xf>
    <xf numFmtId="0" fontId="26" fillId="3" borderId="6" xfId="0" applyFont="1" applyFill="1" applyBorder="1" applyAlignment="1" applyProtection="1">
      <alignment horizontal="center" vertical="center" wrapText="1"/>
      <protection locked="0"/>
    </xf>
    <xf numFmtId="0" fontId="47" fillId="3" borderId="0" xfId="0" applyFont="1" applyFill="1" applyAlignment="1">
      <alignment horizontal="left" vertical="center" wrapText="1"/>
    </xf>
    <xf numFmtId="0" fontId="26" fillId="3" borderId="0" xfId="0" applyFont="1" applyFill="1" applyAlignment="1">
      <alignment horizontal="justify" vertical="center" wrapText="1"/>
    </xf>
    <xf numFmtId="9" fontId="26" fillId="3" borderId="0" xfId="2" applyFont="1" applyFill="1" applyBorder="1" applyAlignment="1">
      <alignment horizontal="center" vertical="center" wrapText="1"/>
    </xf>
    <xf numFmtId="0" fontId="6" fillId="3" borderId="0" xfId="0" applyFont="1" applyFill="1" applyAlignment="1">
      <alignment vertical="center"/>
    </xf>
    <xf numFmtId="0" fontId="11" fillId="3" borderId="0" xfId="0" applyFont="1" applyFill="1" applyAlignment="1">
      <alignment horizontal="left" vertical="center"/>
    </xf>
    <xf numFmtId="14" fontId="11" fillId="3" borderId="6" xfId="0" applyNumberFormat="1" applyFont="1" applyFill="1" applyBorder="1" applyAlignment="1">
      <alignment horizontal="center" vertical="center"/>
    </xf>
    <xf numFmtId="0" fontId="26" fillId="3" borderId="0" xfId="0" applyFont="1" applyFill="1" applyAlignment="1">
      <alignment vertical="center" wrapText="1"/>
    </xf>
    <xf numFmtId="0" fontId="7" fillId="16"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6" fillId="0" borderId="1" xfId="0" applyFont="1" applyBorder="1" applyAlignment="1" applyProtection="1">
      <alignment horizontal="center" vertical="center" wrapText="1"/>
      <protection locked="0"/>
    </xf>
    <xf numFmtId="0" fontId="26" fillId="0" borderId="1" xfId="0" applyFont="1" applyBorder="1" applyAlignment="1" applyProtection="1">
      <alignment horizontal="justify" vertical="center" wrapText="1"/>
      <protection locked="0"/>
    </xf>
    <xf numFmtId="0" fontId="26" fillId="0" borderId="1" xfId="0" applyFont="1" applyBorder="1" applyAlignment="1">
      <alignment horizontal="justify" vertical="center" wrapText="1"/>
    </xf>
    <xf numFmtId="0" fontId="26" fillId="3" borderId="1" xfId="0" applyFont="1" applyFill="1" applyBorder="1" applyAlignment="1" applyProtection="1">
      <alignment horizontal="justify" vertical="center" wrapText="1"/>
      <protection locked="0"/>
    </xf>
    <xf numFmtId="0" fontId="26" fillId="0" borderId="1" xfId="0" applyFont="1" applyBorder="1" applyAlignment="1">
      <alignment horizontal="center" vertical="center" wrapText="1"/>
    </xf>
    <xf numFmtId="9" fontId="26" fillId="0" borderId="1" xfId="2"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51" fillId="0" borderId="1" xfId="0" applyFont="1" applyBorder="1" applyAlignment="1" applyProtection="1">
      <alignment horizontal="justify" vertical="center" wrapText="1"/>
      <protection locked="0"/>
    </xf>
    <xf numFmtId="0" fontId="26" fillId="3" borderId="2" xfId="0" applyFont="1" applyFill="1" applyBorder="1" applyAlignment="1" applyProtection="1">
      <alignment horizontal="justify" vertical="center" wrapText="1"/>
      <protection locked="0"/>
    </xf>
    <xf numFmtId="0" fontId="26" fillId="0" borderId="3" xfId="0" applyFont="1" applyBorder="1" applyAlignment="1" applyProtection="1">
      <alignment horizontal="justify" vertical="center" wrapText="1"/>
      <protection locked="0"/>
    </xf>
    <xf numFmtId="0" fontId="26" fillId="0" borderId="3" xfId="0" applyFont="1" applyBorder="1" applyAlignment="1" applyProtection="1">
      <alignment horizontal="center" vertical="center" wrapText="1"/>
      <protection locked="0"/>
    </xf>
    <xf numFmtId="0" fontId="26" fillId="4" borderId="1" xfId="0" applyFont="1" applyFill="1" applyBorder="1" applyAlignment="1">
      <alignment horizontal="justify" vertical="center" wrapText="1"/>
    </xf>
    <xf numFmtId="0" fontId="26" fillId="3" borderId="1" xfId="0" applyFont="1" applyFill="1" applyBorder="1" applyAlignment="1">
      <alignment horizontal="justify"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0" fontId="26" fillId="0" borderId="2" xfId="0" applyFont="1" applyBorder="1" applyAlignment="1" applyProtection="1">
      <alignment horizontal="center" vertical="center" wrapText="1"/>
      <protection locked="0"/>
    </xf>
    <xf numFmtId="0" fontId="6" fillId="0" borderId="1" xfId="0" applyFont="1" applyBorder="1" applyAlignment="1">
      <alignment horizontal="justify" vertical="center"/>
    </xf>
    <xf numFmtId="0" fontId="6" fillId="0" borderId="1" xfId="0" applyFont="1" applyBorder="1" applyAlignment="1">
      <alignment vertical="center"/>
    </xf>
    <xf numFmtId="0" fontId="26" fillId="0" borderId="1" xfId="0" applyFont="1" applyBorder="1" applyAlignment="1" applyProtection="1">
      <alignment vertical="center" wrapText="1"/>
      <protection locked="0"/>
    </xf>
    <xf numFmtId="0" fontId="26" fillId="3" borderId="1" xfId="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26" fillId="3"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26" fillId="3" borderId="1" xfId="0" applyFont="1" applyFill="1" applyBorder="1" applyAlignment="1">
      <alignment horizontal="center" vertical="center" wrapText="1"/>
    </xf>
    <xf numFmtId="0" fontId="6" fillId="0" borderId="1" xfId="0" applyFont="1" applyBorder="1" applyAlignment="1" applyProtection="1">
      <alignment horizontal="justify" vertical="center" wrapText="1"/>
      <protection locked="0"/>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14" fontId="26" fillId="3" borderId="57" xfId="0" applyNumberFormat="1" applyFont="1" applyFill="1" applyBorder="1" applyAlignment="1">
      <alignment horizontal="center" vertical="center" wrapText="1"/>
    </xf>
    <xf numFmtId="14" fontId="26" fillId="3" borderId="1" xfId="0" applyNumberFormat="1" applyFont="1" applyFill="1" applyBorder="1" applyAlignment="1">
      <alignment horizontal="center" vertical="center" wrapText="1"/>
    </xf>
    <xf numFmtId="0" fontId="43" fillId="0" borderId="1" xfId="0" applyFont="1" applyBorder="1" applyAlignment="1">
      <alignment horizontal="justify" vertical="center" wrapText="1"/>
    </xf>
    <xf numFmtId="0" fontId="55" fillId="0" borderId="0" xfId="0" applyFont="1" applyAlignment="1">
      <alignment vertical="center"/>
    </xf>
    <xf numFmtId="0" fontId="43" fillId="0" borderId="0" xfId="0" applyFont="1" applyAlignment="1">
      <alignment horizontal="center" vertical="center" wrapText="1"/>
    </xf>
    <xf numFmtId="0" fontId="6" fillId="0" borderId="1" xfId="0" applyFont="1" applyBorder="1" applyAlignment="1">
      <alignment vertical="center" wrapText="1"/>
    </xf>
    <xf numFmtId="9" fontId="26" fillId="0" borderId="1" xfId="2" applyFont="1" applyFill="1" applyBorder="1" applyAlignment="1" applyProtection="1">
      <alignment horizontal="justify" vertical="center" wrapText="1"/>
      <protection locked="0"/>
    </xf>
    <xf numFmtId="9" fontId="26" fillId="0" borderId="1" xfId="2" applyFont="1" applyFill="1" applyBorder="1" applyAlignment="1" applyProtection="1">
      <alignment horizontal="justify" vertical="center" wrapText="1"/>
    </xf>
    <xf numFmtId="9" fontId="11" fillId="0" borderId="1" xfId="0" applyNumberFormat="1" applyFont="1" applyBorder="1" applyAlignment="1">
      <alignment horizontal="justify" vertical="center" wrapText="1"/>
    </xf>
    <xf numFmtId="0" fontId="26" fillId="0" borderId="1" xfId="0" applyFont="1" applyBorder="1" applyAlignment="1" applyProtection="1">
      <alignment horizontal="justify" vertical="center"/>
      <protection locked="0"/>
    </xf>
    <xf numFmtId="0" fontId="26" fillId="0" borderId="3" xfId="0" applyFont="1" applyBorder="1" applyAlignment="1">
      <alignment horizontal="justify" vertical="center" wrapText="1"/>
    </xf>
    <xf numFmtId="0" fontId="54" fillId="0" borderId="75" xfId="4" applyFont="1" applyBorder="1" applyAlignment="1">
      <alignment horizontal="justify" vertical="center"/>
    </xf>
    <xf numFmtId="0" fontId="54" fillId="0" borderId="0" xfId="4" applyFont="1" applyAlignment="1">
      <alignment horizontal="justify" vertical="center"/>
    </xf>
    <xf numFmtId="0" fontId="54" fillId="0" borderId="2" xfId="4"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54" fillId="0" borderId="72" xfId="4" applyFont="1" applyFill="1" applyBorder="1" applyAlignment="1">
      <alignment horizontal="justify" vertical="center" wrapText="1"/>
    </xf>
    <xf numFmtId="9" fontId="11" fillId="0" borderId="5" xfId="0" applyNumberFormat="1" applyFont="1" applyBorder="1" applyAlignment="1">
      <alignment horizontal="justify" vertical="center" wrapText="1"/>
    </xf>
    <xf numFmtId="0" fontId="6" fillId="0" borderId="4" xfId="0" applyFont="1" applyBorder="1" applyAlignment="1">
      <alignment horizontal="justify" vertical="center"/>
    </xf>
    <xf numFmtId="0" fontId="54" fillId="0" borderId="75" xfId="3" applyFont="1" applyBorder="1" applyAlignment="1">
      <alignment horizontal="justify" vertical="center"/>
    </xf>
    <xf numFmtId="0" fontId="54" fillId="0" borderId="0" xfId="3" applyFont="1" applyAlignment="1">
      <alignment horizontal="justify" vertical="center"/>
    </xf>
    <xf numFmtId="0" fontId="6" fillId="0" borderId="0" xfId="0" applyFont="1" applyAlignment="1">
      <alignment horizontal="justify" vertical="center" wrapText="1"/>
    </xf>
    <xf numFmtId="0" fontId="6" fillId="3" borderId="1" xfId="0" applyFont="1" applyFill="1" applyBorder="1" applyAlignment="1">
      <alignment horizontal="justify" vertical="center"/>
    </xf>
    <xf numFmtId="9" fontId="26" fillId="3" borderId="1" xfId="2" applyFont="1" applyFill="1" applyBorder="1" applyAlignment="1" applyProtection="1">
      <alignment horizontal="justify" vertical="center" wrapText="1"/>
      <protection locked="0"/>
    </xf>
    <xf numFmtId="9" fontId="11" fillId="3" borderId="1" xfId="0" applyNumberFormat="1" applyFont="1" applyFill="1" applyBorder="1" applyAlignment="1">
      <alignment horizontal="justify" vertical="center" wrapText="1"/>
    </xf>
    <xf numFmtId="0" fontId="54" fillId="0" borderId="1" xfId="3" applyFont="1" applyBorder="1" applyAlignment="1">
      <alignment horizontal="justify" vertical="center" wrapText="1"/>
    </xf>
    <xf numFmtId="9" fontId="43" fillId="0" borderId="1" xfId="2" applyFont="1" applyFill="1" applyBorder="1" applyAlignment="1" applyProtection="1">
      <alignment horizontal="justify" vertical="center" wrapText="1"/>
      <protection locked="0"/>
    </xf>
    <xf numFmtId="0" fontId="43" fillId="0" borderId="1" xfId="0" applyFont="1" applyBorder="1" applyAlignment="1">
      <alignment horizontal="justify" vertical="center"/>
    </xf>
    <xf numFmtId="0" fontId="49" fillId="0" borderId="1" xfId="3" applyFont="1" applyFill="1" applyBorder="1" applyAlignment="1">
      <alignment horizontal="justify" vertical="center" wrapText="1"/>
    </xf>
    <xf numFmtId="9" fontId="43" fillId="0" borderId="1" xfId="0" applyNumberFormat="1" applyFont="1" applyBorder="1" applyAlignment="1">
      <alignment horizontal="justify" vertical="center" wrapText="1"/>
    </xf>
    <xf numFmtId="0" fontId="26" fillId="0" borderId="5" xfId="0" applyFont="1" applyBorder="1" applyAlignment="1">
      <alignment horizontal="justify" vertical="center" wrapText="1"/>
    </xf>
    <xf numFmtId="0" fontId="43" fillId="0" borderId="5" xfId="0" applyFont="1" applyBorder="1" applyAlignment="1">
      <alignment horizontal="justify" vertical="center" wrapText="1"/>
    </xf>
    <xf numFmtId="0" fontId="43" fillId="0" borderId="67" xfId="0" applyFont="1" applyBorder="1" applyAlignment="1">
      <alignment horizontal="justify" vertical="center" wrapText="1"/>
    </xf>
    <xf numFmtId="0" fontId="54" fillId="3" borderId="1" xfId="3" applyFont="1" applyFill="1" applyBorder="1" applyAlignment="1">
      <alignment horizontal="justify" vertical="center" wrapText="1"/>
    </xf>
    <xf numFmtId="0" fontId="54" fillId="0" borderId="1" xfId="4" applyFont="1" applyBorder="1" applyAlignment="1">
      <alignment horizontal="justify" vertical="center" wrapText="1"/>
    </xf>
    <xf numFmtId="0" fontId="54" fillId="3" borderId="1" xfId="4" applyFont="1" applyFill="1" applyBorder="1" applyAlignment="1">
      <alignment horizontal="justify" vertical="center" wrapText="1"/>
    </xf>
    <xf numFmtId="0" fontId="26" fillId="0" borderId="67" xfId="0" applyFont="1" applyBorder="1" applyAlignment="1">
      <alignment horizontal="justify" vertical="center" wrapText="1"/>
    </xf>
    <xf numFmtId="0" fontId="47" fillId="0" borderId="0" xfId="0" applyFont="1" applyAlignment="1">
      <alignment horizontal="left" vertical="center" wrapText="1"/>
    </xf>
    <xf numFmtId="0" fontId="48"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26" fillId="0" borderId="0" xfId="0" applyFont="1" applyAlignment="1">
      <alignment horizontal="justify" vertical="center" wrapText="1"/>
    </xf>
    <xf numFmtId="0" fontId="26" fillId="0" borderId="0" xfId="0" applyFont="1" applyAlignment="1">
      <alignment horizontal="center" vertical="center" wrapText="1"/>
    </xf>
    <xf numFmtId="9" fontId="26" fillId="0" borderId="0" xfId="2" applyFont="1" applyFill="1" applyBorder="1" applyAlignment="1">
      <alignment horizontal="justify" vertical="center" wrapText="1"/>
    </xf>
    <xf numFmtId="9" fontId="26" fillId="0" borderId="0" xfId="2" applyFont="1" applyFill="1" applyBorder="1" applyAlignment="1">
      <alignment horizontal="center" vertical="center" wrapText="1"/>
    </xf>
    <xf numFmtId="0" fontId="11" fillId="0" borderId="0" xfId="0" applyFont="1" applyAlignment="1">
      <alignment horizontal="left" vertical="center"/>
    </xf>
    <xf numFmtId="0" fontId="7" fillId="0" borderId="6" xfId="0" applyFont="1" applyBorder="1" applyAlignment="1">
      <alignment horizontal="center" vertical="center"/>
    </xf>
    <xf numFmtId="14" fontId="11" fillId="3" borderId="0" xfId="0" applyNumberFormat="1" applyFont="1" applyFill="1" applyAlignment="1">
      <alignment horizontal="center" vertical="center"/>
    </xf>
    <xf numFmtId="0" fontId="26" fillId="0" borderId="0" xfId="0" applyFont="1" applyAlignment="1">
      <alignment vertical="center" wrapText="1"/>
    </xf>
    <xf numFmtId="9" fontId="26" fillId="0" borderId="0" xfId="2" applyFont="1" applyFill="1" applyBorder="1" applyAlignment="1">
      <alignment vertical="center" wrapText="1"/>
    </xf>
    <xf numFmtId="0" fontId="6" fillId="0" borderId="0" xfId="0" applyFont="1" applyAlignment="1">
      <alignment horizontal="left" vertical="center"/>
    </xf>
    <xf numFmtId="0" fontId="11" fillId="11" borderId="1" xfId="0" applyFont="1" applyFill="1" applyBorder="1" applyAlignment="1">
      <alignment horizontal="center" vertical="center" wrapText="1"/>
    </xf>
    <xf numFmtId="0" fontId="26" fillId="14" borderId="1" xfId="0" applyFont="1" applyFill="1" applyBorder="1" applyAlignment="1">
      <alignment horizontal="justify" vertical="center" wrapText="1"/>
    </xf>
    <xf numFmtId="0" fontId="26" fillId="3" borderId="2" xfId="1" applyFont="1" applyFill="1" applyBorder="1" applyAlignment="1" applyProtection="1">
      <alignment horizontal="center" vertical="center" wrapText="1"/>
      <protection locked="0"/>
    </xf>
    <xf numFmtId="9" fontId="26" fillId="0" borderId="3" xfId="2"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26" fillId="3" borderId="3" xfId="0" applyFont="1" applyFill="1" applyBorder="1" applyAlignment="1" applyProtection="1">
      <alignment horizontal="justify" vertical="center" wrapText="1"/>
      <protection locked="0"/>
    </xf>
    <xf numFmtId="0" fontId="26" fillId="3" borderId="3" xfId="1" applyFont="1" applyFill="1" applyBorder="1" applyAlignment="1" applyProtection="1">
      <alignment horizontal="center" vertical="center" wrapText="1"/>
      <protection locked="0"/>
    </xf>
    <xf numFmtId="9" fontId="6" fillId="0" borderId="3" xfId="0" applyNumberFormat="1" applyFont="1" applyBorder="1" applyAlignment="1">
      <alignment horizontal="center" vertical="center"/>
    </xf>
    <xf numFmtId="9" fontId="6" fillId="0" borderId="1" xfId="2" applyFont="1" applyFill="1" applyBorder="1" applyAlignment="1" applyProtection="1">
      <alignment horizontal="center" vertical="center" wrapText="1"/>
      <protection locked="0"/>
    </xf>
    <xf numFmtId="9" fontId="6" fillId="0" borderId="3" xfId="2" applyFont="1" applyFill="1" applyBorder="1" applyAlignment="1" applyProtection="1">
      <alignment horizontal="center" vertical="center" wrapText="1"/>
    </xf>
    <xf numFmtId="9" fontId="46" fillId="0" borderId="1" xfId="2" applyFont="1" applyFill="1" applyBorder="1" applyAlignment="1" applyProtection="1">
      <alignment horizontal="center" vertical="center" wrapText="1"/>
      <protection locked="0"/>
    </xf>
    <xf numFmtId="9" fontId="46" fillId="0" borderId="3" xfId="2" applyFont="1" applyFill="1" applyBorder="1" applyAlignment="1" applyProtection="1">
      <alignment horizontal="center" vertical="center" wrapText="1"/>
    </xf>
    <xf numFmtId="0" fontId="26" fillId="0" borderId="1" xfId="0" applyFont="1" applyBorder="1" applyAlignment="1">
      <alignment vertical="center" wrapText="1"/>
    </xf>
    <xf numFmtId="0" fontId="11" fillId="0" borderId="3" xfId="0" applyFont="1" applyBorder="1" applyAlignment="1">
      <alignment vertical="center" wrapText="1"/>
    </xf>
    <xf numFmtId="9" fontId="6" fillId="0" borderId="1" xfId="0" applyNumberFormat="1" applyFont="1" applyBorder="1" applyAlignment="1">
      <alignment vertical="center"/>
    </xf>
    <xf numFmtId="0" fontId="11" fillId="0" borderId="1" xfId="0" applyFont="1" applyBorder="1" applyAlignment="1">
      <alignment vertical="center" wrapText="1"/>
    </xf>
    <xf numFmtId="0" fontId="26" fillId="0" borderId="3" xfId="0" applyFont="1" applyBorder="1" applyAlignment="1" applyProtection="1">
      <alignment vertical="center" wrapText="1"/>
      <protection locked="0"/>
    </xf>
    <xf numFmtId="0" fontId="11" fillId="3" borderId="1" xfId="0"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applyAlignment="1" applyProtection="1">
      <alignment vertical="center" wrapText="1"/>
      <protection locked="0"/>
    </xf>
    <xf numFmtId="0" fontId="26" fillId="0" borderId="3" xfId="0" applyFont="1" applyBorder="1" applyAlignment="1">
      <alignment vertical="center" wrapText="1"/>
    </xf>
    <xf numFmtId="0" fontId="7" fillId="0" borderId="0" xfId="0" applyFont="1" applyAlignment="1">
      <alignment vertical="center"/>
    </xf>
    <xf numFmtId="0" fontId="7" fillId="0" borderId="51" xfId="0" applyFont="1" applyBorder="1" applyAlignment="1">
      <alignment horizontal="center" vertical="center"/>
    </xf>
    <xf numFmtId="0" fontId="7" fillId="0" borderId="1" xfId="0" applyFont="1" applyBorder="1" applyAlignment="1">
      <alignment horizontal="center" vertical="center" wrapText="1"/>
    </xf>
    <xf numFmtId="0" fontId="7" fillId="0" borderId="52" xfId="0" applyFont="1" applyBorder="1" applyAlignment="1">
      <alignment horizontal="center" vertical="center" wrapText="1"/>
    </xf>
    <xf numFmtId="14" fontId="26" fillId="0" borderId="1" xfId="0" applyNumberFormat="1" applyFont="1" applyBorder="1" applyAlignment="1">
      <alignment horizontal="center" vertical="center" wrapText="1"/>
    </xf>
    <xf numFmtId="14" fontId="26" fillId="0" borderId="52" xfId="0" applyNumberFormat="1" applyFont="1" applyBorder="1" applyAlignment="1">
      <alignment horizontal="center" vertical="center" wrapText="1"/>
    </xf>
    <xf numFmtId="14" fontId="26" fillId="0" borderId="0" xfId="0" applyNumberFormat="1" applyFont="1" applyAlignment="1">
      <alignment vertical="center" wrapText="1"/>
    </xf>
    <xf numFmtId="14" fontId="6" fillId="0" borderId="54" xfId="0" applyNumberFormat="1" applyFont="1" applyBorder="1" applyAlignment="1">
      <alignment horizontal="center" vertical="center"/>
    </xf>
    <xf numFmtId="0" fontId="6" fillId="0" borderId="54" xfId="0" applyFont="1" applyBorder="1" applyAlignment="1">
      <alignment horizontal="center" vertical="center" wrapText="1"/>
    </xf>
    <xf numFmtId="14" fontId="26" fillId="0" borderId="5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7" fillId="0" borderId="0" xfId="0" applyFont="1" applyAlignment="1">
      <alignment horizontal="center"/>
    </xf>
    <xf numFmtId="0" fontId="6" fillId="0" borderId="75" xfId="0" applyFont="1" applyBorder="1" applyAlignment="1">
      <alignment horizontal="justify" vertical="center" wrapText="1"/>
    </xf>
    <xf numFmtId="0" fontId="31" fillId="0" borderId="1" xfId="0" applyFont="1" applyBorder="1" applyAlignment="1">
      <alignment horizontal="center"/>
    </xf>
    <xf numFmtId="0" fontId="58" fillId="0" borderId="1" xfId="0" applyFont="1" applyBorder="1" applyAlignment="1">
      <alignment vertical="center" wrapText="1"/>
    </xf>
    <xf numFmtId="0" fontId="26" fillId="0" borderId="57" xfId="0" applyFont="1" applyBorder="1" applyAlignment="1">
      <alignment horizontal="center" vertical="center" wrapText="1"/>
    </xf>
    <xf numFmtId="0" fontId="26" fillId="0" borderId="74" xfId="0" applyFont="1" applyBorder="1" applyAlignment="1">
      <alignment horizontal="center" vertical="center" wrapText="1"/>
    </xf>
    <xf numFmtId="0" fontId="57" fillId="0" borderId="1" xfId="0" applyFont="1" applyBorder="1" applyAlignment="1">
      <alignment vertical="center" wrapText="1"/>
    </xf>
    <xf numFmtId="0" fontId="54" fillId="0" borderId="1" xfId="3" applyFont="1" applyBorder="1" applyAlignment="1">
      <alignment horizontal="center" vertical="center"/>
    </xf>
    <xf numFmtId="0" fontId="31" fillId="0" borderId="1" xfId="0" applyFont="1" applyBorder="1" applyAlignment="1">
      <alignment horizontal="center" vertical="center"/>
    </xf>
    <xf numFmtId="0" fontId="6" fillId="0" borderId="0" xfId="0" applyFont="1" applyAlignment="1">
      <alignment horizontal="center" vertical="center"/>
    </xf>
    <xf numFmtId="0" fontId="55" fillId="0" borderId="0" xfId="0" applyFont="1" applyAlignment="1">
      <alignment horizontal="center" vertical="center"/>
    </xf>
    <xf numFmtId="0" fontId="26" fillId="0" borderId="3" xfId="0" applyFont="1" applyBorder="1" applyAlignment="1" applyProtection="1">
      <alignment horizontal="justify" vertical="center" wrapText="1"/>
      <protection locked="0"/>
    </xf>
    <xf numFmtId="0" fontId="26" fillId="0" borderId="1" xfId="0" applyFont="1" applyBorder="1" applyAlignment="1" applyProtection="1">
      <alignment horizontal="justify" vertical="center" wrapText="1"/>
      <protection locked="0"/>
    </xf>
    <xf numFmtId="0" fontId="6" fillId="0" borderId="72" xfId="0" applyFont="1" applyBorder="1" applyAlignment="1">
      <alignment horizontal="justify" vertical="center"/>
    </xf>
    <xf numFmtId="0" fontId="6" fillId="0" borderId="1"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54" fillId="0" borderId="2" xfId="4" applyFont="1" applyBorder="1" applyAlignment="1" applyProtection="1">
      <alignment horizontal="justify" vertical="center" wrapText="1"/>
      <protection locked="0"/>
    </xf>
    <xf numFmtId="0" fontId="54" fillId="0" borderId="3" xfId="4" applyFont="1" applyBorder="1" applyAlignment="1" applyProtection="1">
      <alignment horizontal="justify" vertical="center" wrapText="1"/>
      <protection locked="0"/>
    </xf>
    <xf numFmtId="0" fontId="26" fillId="0" borderId="2" xfId="0" applyFont="1" applyBorder="1" applyAlignment="1" applyProtection="1">
      <alignment horizontal="justify" vertical="center" wrapText="1"/>
      <protection locked="0"/>
    </xf>
    <xf numFmtId="0" fontId="6" fillId="0" borderId="7" xfId="0" applyFont="1" applyBorder="1" applyAlignment="1">
      <alignment horizontal="justify" vertical="center" wrapText="1"/>
    </xf>
    <xf numFmtId="0" fontId="6" fillId="0" borderId="57" xfId="0" applyFont="1" applyBorder="1" applyAlignment="1">
      <alignment horizontal="justify" vertical="center" wrapText="1"/>
    </xf>
    <xf numFmtId="0" fontId="43" fillId="0" borderId="1" xfId="0" applyFont="1" applyBorder="1" applyAlignment="1">
      <alignment horizontal="justify" vertical="center" wrapText="1"/>
    </xf>
    <xf numFmtId="0" fontId="6" fillId="0" borderId="56" xfId="0" applyFont="1" applyBorder="1" applyAlignment="1">
      <alignment horizontal="justify" vertical="center" wrapText="1"/>
    </xf>
    <xf numFmtId="0" fontId="6" fillId="0" borderId="1" xfId="0" applyFont="1" applyBorder="1" applyAlignment="1">
      <alignment horizontal="justify" vertical="center"/>
    </xf>
    <xf numFmtId="0" fontId="6" fillId="0" borderId="74" xfId="0" applyFont="1" applyBorder="1" applyAlignment="1">
      <alignment horizontal="justify" vertical="center" wrapText="1"/>
    </xf>
    <xf numFmtId="0" fontId="6" fillId="0" borderId="2" xfId="0" applyFont="1" applyBorder="1" applyAlignment="1">
      <alignment horizontal="justify" vertical="center"/>
    </xf>
    <xf numFmtId="0" fontId="6" fillId="0" borderId="3" xfId="0" applyFont="1" applyBorder="1" applyAlignment="1">
      <alignment horizontal="justify" vertical="center"/>
    </xf>
    <xf numFmtId="0" fontId="54" fillId="0" borderId="2" xfId="3" applyFont="1" applyBorder="1" applyAlignment="1">
      <alignment horizontal="justify" vertical="center" wrapText="1"/>
    </xf>
    <xf numFmtId="0" fontId="54" fillId="0" borderId="56" xfId="3" applyFont="1" applyBorder="1" applyAlignment="1">
      <alignment horizontal="justify" vertical="center" wrapText="1"/>
    </xf>
    <xf numFmtId="0" fontId="54" fillId="0" borderId="3" xfId="3" applyFont="1" applyBorder="1" applyAlignment="1">
      <alignment horizontal="justify" vertical="center" wrapText="1"/>
    </xf>
    <xf numFmtId="0" fontId="26" fillId="0" borderId="2" xfId="0" applyFont="1" applyBorder="1" applyAlignment="1">
      <alignment horizontal="justify" vertical="center" wrapText="1"/>
    </xf>
    <xf numFmtId="0" fontId="26" fillId="0" borderId="56" xfId="0" applyFont="1" applyBorder="1" applyAlignment="1">
      <alignment horizontal="justify" vertical="center" wrapText="1"/>
    </xf>
    <xf numFmtId="0" fontId="26" fillId="0" borderId="3" xfId="0" applyFont="1" applyBorder="1" applyAlignment="1">
      <alignment horizontal="justify" vertical="center" wrapText="1"/>
    </xf>
    <xf numFmtId="0" fontId="6" fillId="0" borderId="56" xfId="0" applyFont="1" applyBorder="1" applyAlignment="1">
      <alignment horizontal="justify" vertical="center"/>
    </xf>
    <xf numFmtId="0" fontId="26" fillId="0" borderId="7" xfId="0" applyFont="1" applyBorder="1" applyAlignment="1">
      <alignment horizontal="justify" vertical="center" wrapText="1"/>
    </xf>
    <xf numFmtId="0" fontId="26" fillId="0" borderId="74" xfId="0" applyFont="1" applyBorder="1" applyAlignment="1">
      <alignment horizontal="justify" vertical="center" wrapText="1"/>
    </xf>
    <xf numFmtId="0" fontId="26" fillId="0" borderId="57" xfId="0" applyFont="1" applyBorder="1" applyAlignment="1">
      <alignment horizontal="justify" vertical="center" wrapText="1"/>
    </xf>
    <xf numFmtId="0" fontId="43" fillId="0" borderId="1" xfId="3" applyFont="1" applyBorder="1" applyAlignment="1">
      <alignment horizontal="justify" vertical="center" wrapText="1"/>
    </xf>
    <xf numFmtId="0" fontId="43" fillId="0" borderId="2" xfId="0" applyFont="1" applyBorder="1" applyAlignment="1">
      <alignment horizontal="justify" vertical="center"/>
    </xf>
    <xf numFmtId="0" fontId="43" fillId="0" borderId="56" xfId="0" applyFont="1" applyBorder="1" applyAlignment="1">
      <alignment horizontal="justify" vertical="center"/>
    </xf>
    <xf numFmtId="0" fontId="43" fillId="0" borderId="3" xfId="0" applyFont="1" applyBorder="1" applyAlignment="1">
      <alignment horizontal="justify" vertical="center"/>
    </xf>
    <xf numFmtId="0" fontId="43" fillId="0" borderId="2" xfId="0" applyFont="1" applyBorder="1" applyAlignment="1">
      <alignment horizontal="justify" vertical="center" wrapText="1"/>
    </xf>
    <xf numFmtId="0" fontId="43" fillId="0" borderId="56" xfId="0" applyFont="1" applyBorder="1" applyAlignment="1">
      <alignment horizontal="justify" vertical="center" wrapText="1"/>
    </xf>
    <xf numFmtId="0" fontId="43" fillId="0" borderId="3" xfId="0" applyFont="1" applyBorder="1" applyAlignment="1">
      <alignment horizontal="justify" vertical="center" wrapText="1"/>
    </xf>
    <xf numFmtId="0" fontId="43" fillId="0" borderId="7" xfId="0" applyFont="1" applyBorder="1" applyAlignment="1">
      <alignment horizontal="justify" vertical="center" wrapText="1"/>
    </xf>
    <xf numFmtId="0" fontId="43" fillId="0" borderId="74" xfId="0" applyFont="1" applyBorder="1" applyAlignment="1">
      <alignment horizontal="justify" vertical="center" wrapText="1"/>
    </xf>
    <xf numFmtId="0" fontId="43" fillId="0" borderId="57" xfId="0" applyFont="1" applyBorder="1" applyAlignment="1">
      <alignment horizontal="justify" vertical="center" wrapText="1"/>
    </xf>
    <xf numFmtId="0" fontId="43" fillId="0" borderId="1" xfId="0" applyFont="1" applyBorder="1" applyAlignment="1">
      <alignment horizontal="justify" vertical="center"/>
    </xf>
    <xf numFmtId="0" fontId="43" fillId="0" borderId="79" xfId="0" applyFont="1" applyBorder="1" applyAlignment="1">
      <alignment horizontal="justify" vertical="center" wrapText="1"/>
    </xf>
    <xf numFmtId="0" fontId="43" fillId="0" borderId="71" xfId="0" applyFont="1" applyBorder="1" applyAlignment="1">
      <alignment horizontal="justify" vertical="center" wrapText="1"/>
    </xf>
    <xf numFmtId="0" fontId="26" fillId="0" borderId="4" xfId="0" applyFont="1" applyBorder="1" applyAlignment="1" applyProtection="1">
      <alignment horizontal="justify" vertical="center" wrapText="1"/>
      <protection locked="0"/>
    </xf>
    <xf numFmtId="0" fontId="26" fillId="0" borderId="5" xfId="0" applyFont="1" applyBorder="1" applyAlignment="1" applyProtection="1">
      <alignment horizontal="justify" vertical="center" wrapText="1"/>
      <protection locked="0"/>
    </xf>
    <xf numFmtId="0" fontId="11" fillId="22" borderId="1" xfId="0" applyFont="1" applyFill="1" applyBorder="1" applyAlignment="1">
      <alignment horizontal="center" vertical="center" wrapText="1"/>
    </xf>
    <xf numFmtId="0" fontId="26" fillId="22" borderId="1" xfId="0" applyFont="1" applyFill="1" applyBorder="1" applyAlignment="1">
      <alignment horizontal="center" vertical="center" wrapText="1"/>
    </xf>
    <xf numFmtId="0" fontId="26" fillId="22" borderId="4" xfId="0" applyFont="1" applyFill="1" applyBorder="1" applyAlignment="1">
      <alignment horizontal="center" vertical="center" wrapText="1"/>
    </xf>
    <xf numFmtId="0" fontId="7" fillId="24" borderId="1" xfId="0" applyFont="1" applyFill="1" applyBorder="1" applyAlignment="1">
      <alignment horizontal="center" vertical="center" wrapText="1"/>
    </xf>
    <xf numFmtId="164" fontId="26" fillId="22" borderId="1" xfId="0" applyNumberFormat="1" applyFont="1" applyFill="1" applyBorder="1" applyAlignment="1">
      <alignment horizontal="center" vertical="center" wrapText="1"/>
    </xf>
    <xf numFmtId="0" fontId="43" fillId="22" borderId="1" xfId="0" applyFont="1" applyFill="1" applyBorder="1" applyAlignment="1">
      <alignment horizontal="center" vertical="center" wrapText="1"/>
    </xf>
    <xf numFmtId="9" fontId="26" fillId="0" borderId="1" xfId="2" applyFont="1" applyFill="1" applyBorder="1" applyAlignment="1" applyProtection="1">
      <alignment horizontal="justify" vertical="center" wrapText="1"/>
      <protection locked="0"/>
    </xf>
    <xf numFmtId="9" fontId="26" fillId="0" borderId="1" xfId="2" applyFont="1" applyFill="1" applyBorder="1" applyAlignment="1" applyProtection="1">
      <alignment horizontal="justify" vertical="center" wrapText="1"/>
    </xf>
    <xf numFmtId="0" fontId="6" fillId="0" borderId="4" xfId="0" applyFont="1" applyBorder="1" applyAlignment="1">
      <alignment horizontal="left" vertical="center" wrapText="1"/>
    </xf>
    <xf numFmtId="0" fontId="6" fillId="0" borderId="67" xfId="0" applyFont="1" applyBorder="1" applyAlignment="1">
      <alignment horizontal="left" vertical="center"/>
    </xf>
    <xf numFmtId="0" fontId="6" fillId="0" borderId="5" xfId="0" applyFont="1" applyBorder="1" applyAlignment="1">
      <alignment horizontal="left" vertical="center"/>
    </xf>
    <xf numFmtId="0" fontId="47" fillId="3" borderId="18" xfId="0" applyFont="1" applyFill="1" applyBorder="1" applyAlignment="1" applyProtection="1">
      <alignment horizontal="right" vertical="center"/>
      <protection locked="0"/>
    </xf>
    <xf numFmtId="0" fontId="47" fillId="3" borderId="0" xfId="0" applyFont="1" applyFill="1" applyAlignment="1" applyProtection="1">
      <alignment horizontal="right" vertical="center"/>
      <protection locked="0"/>
    </xf>
    <xf numFmtId="0" fontId="26" fillId="0" borderId="1" xfId="0" applyFont="1" applyBorder="1" applyAlignment="1">
      <alignment horizontal="justify" vertical="center" wrapText="1"/>
    </xf>
    <xf numFmtId="0" fontId="26" fillId="0" borderId="4" xfId="0" applyFont="1" applyBorder="1" applyAlignment="1">
      <alignment horizontal="left" vertical="center" wrapText="1"/>
    </xf>
    <xf numFmtId="0" fontId="26" fillId="0" borderId="67" xfId="0" applyFont="1" applyBorder="1" applyAlignment="1">
      <alignment horizontal="left" vertical="center" wrapText="1"/>
    </xf>
    <xf numFmtId="0" fontId="26" fillId="0" borderId="5" xfId="0" applyFont="1" applyBorder="1" applyAlignment="1">
      <alignment horizontal="left" vertical="center" wrapText="1"/>
    </xf>
    <xf numFmtId="0" fontId="26" fillId="0" borderId="1" xfId="0" applyFont="1" applyBorder="1" applyAlignment="1">
      <alignment horizontal="left" vertical="center" wrapText="1"/>
    </xf>
    <xf numFmtId="0" fontId="7" fillId="2" borderId="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5"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justify" vertical="center" wrapText="1"/>
    </xf>
    <xf numFmtId="0" fontId="26" fillId="0" borderId="1" xfId="0" applyFont="1" applyBorder="1" applyAlignment="1" applyProtection="1">
      <alignment horizontal="justify" vertical="center"/>
      <protection locked="0"/>
    </xf>
    <xf numFmtId="0" fontId="7" fillId="3" borderId="1" xfId="0" applyFont="1" applyFill="1" applyBorder="1" applyAlignment="1">
      <alignment horizontal="center" vertical="center"/>
    </xf>
    <xf numFmtId="9" fontId="11" fillId="0" borderId="1" xfId="0" applyNumberFormat="1" applyFont="1" applyBorder="1" applyAlignment="1">
      <alignment horizontal="justify" vertical="center" wrapText="1"/>
    </xf>
    <xf numFmtId="0" fontId="51" fillId="0" borderId="1" xfId="0" applyFont="1" applyBorder="1" applyAlignment="1" applyProtection="1">
      <alignment horizontal="justify" vertical="center" wrapText="1"/>
      <protection locked="0"/>
    </xf>
    <xf numFmtId="0" fontId="45" fillId="0" borderId="1" xfId="0" applyFont="1" applyBorder="1" applyAlignment="1" applyProtection="1">
      <alignment horizontal="justify" vertical="center" wrapText="1"/>
      <protection locked="0"/>
    </xf>
    <xf numFmtId="0" fontId="54" fillId="0" borderId="2" xfId="4" applyFont="1" applyBorder="1" applyAlignment="1">
      <alignment horizontal="justify" vertical="center" wrapText="1"/>
    </xf>
    <xf numFmtId="0" fontId="54" fillId="0" borderId="3" xfId="4" applyFont="1" applyBorder="1" applyAlignment="1">
      <alignment horizontal="justify" vertical="center" wrapText="1"/>
    </xf>
    <xf numFmtId="0" fontId="26" fillId="3" borderId="1" xfId="0" applyFont="1" applyFill="1" applyBorder="1" applyAlignment="1" applyProtection="1">
      <alignment horizontal="justify" vertical="center" wrapText="1"/>
      <protection locked="0"/>
    </xf>
    <xf numFmtId="0" fontId="31" fillId="0" borderId="1" xfId="0" applyFont="1" applyBorder="1" applyAlignment="1">
      <alignment horizontal="center" vertical="center"/>
    </xf>
    <xf numFmtId="0" fontId="26" fillId="3" borderId="1" xfId="0" applyFont="1" applyFill="1" applyBorder="1" applyAlignment="1">
      <alignment horizontal="justify" vertical="center"/>
    </xf>
    <xf numFmtId="14" fontId="26" fillId="0" borderId="1" xfId="0" applyNumberFormat="1" applyFont="1" applyBorder="1" applyAlignment="1">
      <alignment horizontal="justify" vertical="center" wrapText="1"/>
    </xf>
    <xf numFmtId="0" fontId="6" fillId="0" borderId="1" xfId="0" applyFont="1" applyBorder="1" applyAlignment="1" applyProtection="1">
      <alignment horizontal="justify" vertical="center" wrapText="1"/>
      <protection locked="0"/>
    </xf>
    <xf numFmtId="0" fontId="6" fillId="3" borderId="1" xfId="0" applyFont="1" applyFill="1" applyBorder="1" applyAlignment="1">
      <alignment horizontal="justify" vertical="center"/>
    </xf>
    <xf numFmtId="9" fontId="43" fillId="0" borderId="1" xfId="2" applyFont="1" applyFill="1" applyBorder="1" applyAlignment="1" applyProtection="1">
      <alignment horizontal="justify" vertical="center" wrapText="1"/>
    </xf>
    <xf numFmtId="0" fontId="43" fillId="0" borderId="1" xfId="0" applyFont="1" applyBorder="1" applyAlignment="1" applyProtection="1">
      <alignment horizontal="justify" vertical="center" wrapText="1"/>
      <protection locked="0"/>
    </xf>
    <xf numFmtId="9" fontId="43" fillId="0" borderId="1" xfId="2" applyFont="1" applyFill="1" applyBorder="1" applyAlignment="1" applyProtection="1">
      <alignment horizontal="justify" vertical="center" wrapText="1"/>
      <protection locked="0"/>
    </xf>
    <xf numFmtId="0" fontId="55" fillId="3" borderId="1" xfId="0" applyFont="1" applyFill="1" applyBorder="1" applyAlignment="1">
      <alignment horizontal="center" vertical="center"/>
    </xf>
    <xf numFmtId="0" fontId="55" fillId="0" borderId="1" xfId="0" applyFont="1" applyBorder="1" applyAlignment="1">
      <alignment horizontal="center" vertical="center"/>
    </xf>
    <xf numFmtId="0" fontId="26" fillId="3" borderId="1" xfId="0" applyFont="1" applyFill="1" applyBorder="1" applyAlignment="1">
      <alignment horizontal="justify" vertical="center" wrapText="1"/>
    </xf>
    <xf numFmtId="9" fontId="43" fillId="0" borderId="1" xfId="0" applyNumberFormat="1" applyFont="1" applyBorder="1" applyAlignment="1">
      <alignment horizontal="justify" vertical="center" wrapText="1"/>
    </xf>
    <xf numFmtId="0" fontId="49" fillId="0" borderId="2" xfId="3" applyFont="1" applyFill="1" applyBorder="1" applyAlignment="1">
      <alignment horizontal="justify" vertical="center" wrapText="1"/>
    </xf>
    <xf numFmtId="0" fontId="49" fillId="0" borderId="56" xfId="3" applyFont="1" applyFill="1" applyBorder="1" applyAlignment="1">
      <alignment horizontal="justify" vertical="center" wrapText="1"/>
    </xf>
    <xf numFmtId="0" fontId="49" fillId="0" borderId="3" xfId="3" applyFont="1" applyFill="1" applyBorder="1" applyAlignment="1">
      <alignment horizontal="justify" vertical="center" wrapText="1"/>
    </xf>
    <xf numFmtId="0" fontId="43" fillId="0" borderId="1" xfId="0" applyFont="1" applyBorder="1" applyAlignment="1" applyProtection="1">
      <alignment horizontal="justify" vertical="center"/>
      <protection locked="0"/>
    </xf>
    <xf numFmtId="0" fontId="26" fillId="4" borderId="1" xfId="0" applyFont="1" applyFill="1" applyBorder="1" applyAlignment="1">
      <alignment horizontal="justify" vertical="center" wrapText="1"/>
    </xf>
    <xf numFmtId="0" fontId="26" fillId="3" borderId="1" xfId="0" applyFont="1" applyFill="1" applyBorder="1" applyAlignment="1" applyProtection="1">
      <alignment horizontal="justify" vertical="center"/>
      <protection locked="0"/>
    </xf>
    <xf numFmtId="0" fontId="54" fillId="0" borderId="76" xfId="3" applyFont="1" applyBorder="1" applyAlignment="1">
      <alignment horizontal="justify" vertical="center" wrapText="1"/>
    </xf>
    <xf numFmtId="0" fontId="54" fillId="0" borderId="77" xfId="3" applyFont="1" applyBorder="1" applyAlignment="1">
      <alignment horizontal="justify" vertical="center" wrapText="1"/>
    </xf>
    <xf numFmtId="0" fontId="54" fillId="0" borderId="73" xfId="3" applyFont="1" applyBorder="1" applyAlignment="1">
      <alignment horizontal="justify" vertical="center" wrapText="1"/>
    </xf>
    <xf numFmtId="0" fontId="26" fillId="3" borderId="2" xfId="0" applyFont="1" applyFill="1" applyBorder="1" applyAlignment="1" applyProtection="1">
      <alignment horizontal="justify" vertical="center" wrapText="1"/>
      <protection locked="0"/>
    </xf>
    <xf numFmtId="0" fontId="26" fillId="0" borderId="72" xfId="0" applyFont="1" applyBorder="1" applyAlignment="1" applyProtection="1">
      <alignment horizontal="justify" vertical="center" wrapText="1"/>
      <protection locked="0"/>
    </xf>
    <xf numFmtId="0" fontId="11" fillId="12" borderId="1"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67"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6" fillId="0" borderId="1" xfId="0" applyFont="1" applyBorder="1" applyAlignment="1">
      <alignment horizontal="center"/>
    </xf>
    <xf numFmtId="0" fontId="47" fillId="0" borderId="4"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5" xfId="0" applyFont="1" applyBorder="1" applyAlignment="1">
      <alignment horizontal="center" vertical="center" wrapText="1"/>
    </xf>
    <xf numFmtId="0" fontId="7" fillId="3" borderId="0" xfId="0" applyFont="1" applyFill="1" applyAlignment="1">
      <alignment horizontal="center" vertical="center" wrapText="1"/>
    </xf>
    <xf numFmtId="0" fontId="48" fillId="3" borderId="0" xfId="0" applyFont="1" applyFill="1" applyAlignment="1" applyProtection="1">
      <alignment horizontal="justify" vertical="center"/>
      <protection locked="0"/>
    </xf>
    <xf numFmtId="0" fontId="26"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47" fillId="3" borderId="20" xfId="0" applyFont="1" applyFill="1" applyBorder="1" applyAlignment="1" applyProtection="1">
      <alignment horizontal="right" vertical="center"/>
      <protection locked="0"/>
    </xf>
    <xf numFmtId="0" fontId="7" fillId="3" borderId="0" xfId="0" applyFont="1" applyFill="1" applyAlignment="1">
      <alignment horizontal="right" vertical="center" wrapText="1"/>
    </xf>
    <xf numFmtId="0" fontId="11" fillId="16" borderId="1" xfId="0" applyFont="1" applyFill="1" applyBorder="1" applyAlignment="1">
      <alignment horizontal="center" vertical="center" wrapText="1"/>
    </xf>
    <xf numFmtId="0" fontId="11" fillId="3" borderId="0" xfId="0" applyFont="1" applyFill="1" applyAlignment="1">
      <alignment horizontal="center" vertical="center" wrapText="1"/>
    </xf>
    <xf numFmtId="0" fontId="7" fillId="3" borderId="18" xfId="0" applyFont="1" applyFill="1" applyBorder="1" applyAlignment="1">
      <alignment horizontal="right" vertical="center"/>
    </xf>
    <xf numFmtId="0" fontId="7" fillId="3" borderId="0" xfId="0" applyFont="1" applyFill="1" applyAlignment="1">
      <alignment horizontal="right" vertical="center"/>
    </xf>
    <xf numFmtId="0" fontId="7" fillId="3" borderId="6" xfId="0" applyFont="1" applyFill="1" applyBorder="1" applyAlignment="1">
      <alignment horizontal="center" vertical="center"/>
    </xf>
    <xf numFmtId="0" fontId="7" fillId="3" borderId="6" xfId="0" applyFont="1" applyFill="1" applyBorder="1" applyAlignment="1">
      <alignment horizontal="left" vertical="center" wrapText="1"/>
    </xf>
    <xf numFmtId="9" fontId="11" fillId="15" borderId="1" xfId="2" applyFont="1" applyFill="1" applyBorder="1" applyAlignment="1">
      <alignment horizontal="center" vertical="center" wrapText="1"/>
    </xf>
    <xf numFmtId="0" fontId="7" fillId="16"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6" fillId="0" borderId="4" xfId="0" applyFont="1" applyBorder="1" applyAlignment="1">
      <alignment horizontal="left" vertical="center"/>
    </xf>
    <xf numFmtId="0" fontId="7" fillId="23" borderId="1" xfId="0" applyFont="1" applyFill="1" applyBorder="1" applyAlignment="1">
      <alignment horizontal="center" vertical="center"/>
    </xf>
    <xf numFmtId="0" fontId="6" fillId="0" borderId="0" xfId="0" applyFont="1" applyAlignment="1">
      <alignment vertical="center"/>
    </xf>
    <xf numFmtId="0" fontId="43" fillId="0" borderId="0" xfId="0" applyFont="1" applyAlignment="1">
      <alignment horizontal="center" vertical="center" wrapText="1"/>
    </xf>
    <xf numFmtId="14" fontId="43" fillId="0" borderId="2" xfId="0" applyNumberFormat="1" applyFont="1" applyBorder="1" applyAlignment="1">
      <alignment horizontal="center" vertical="center"/>
    </xf>
    <xf numFmtId="14" fontId="43" fillId="0" borderId="56" xfId="0" applyNumberFormat="1" applyFont="1" applyBorder="1" applyAlignment="1">
      <alignment horizontal="center" vertical="center"/>
    </xf>
    <xf numFmtId="14" fontId="43"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9" fontId="43" fillId="0" borderId="2" xfId="0" applyNumberFormat="1" applyFont="1" applyBorder="1" applyAlignment="1">
      <alignment horizontal="center" vertical="center"/>
    </xf>
    <xf numFmtId="9" fontId="43" fillId="0" borderId="56" xfId="0" applyNumberFormat="1" applyFont="1" applyBorder="1" applyAlignment="1">
      <alignment horizontal="center" vertical="center"/>
    </xf>
    <xf numFmtId="9" fontId="43" fillId="0" borderId="3" xfId="0" applyNumberFormat="1" applyFont="1" applyBorder="1" applyAlignment="1">
      <alignment horizontal="center" vertical="center"/>
    </xf>
    <xf numFmtId="0" fontId="43" fillId="0" borderId="2" xfId="0" applyFont="1" applyBorder="1" applyAlignment="1">
      <alignment horizontal="center" vertical="center" wrapText="1"/>
    </xf>
    <xf numFmtId="0" fontId="43" fillId="0" borderId="56"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 xfId="0" applyFont="1" applyBorder="1" applyAlignment="1" applyProtection="1">
      <alignment horizontal="center" vertical="center" wrapText="1"/>
      <protection locked="0"/>
    </xf>
    <xf numFmtId="0" fontId="43" fillId="0" borderId="56" xfId="0" applyFont="1" applyBorder="1" applyAlignment="1" applyProtection="1">
      <alignment horizontal="center" vertical="center" wrapText="1"/>
      <protection locked="0"/>
    </xf>
    <xf numFmtId="0" fontId="43" fillId="0" borderId="3" xfId="0" applyFont="1" applyBorder="1" applyAlignment="1" applyProtection="1">
      <alignment horizontal="center" vertical="center" wrapText="1"/>
      <protection locked="0"/>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26" fillId="3" borderId="2" xfId="1" applyFont="1" applyFill="1" applyBorder="1" applyAlignment="1" applyProtection="1">
      <alignment horizontal="center" vertical="center" wrapText="1"/>
      <protection locked="0"/>
    </xf>
    <xf numFmtId="0" fontId="26" fillId="3" borderId="3" xfId="1" applyFont="1" applyFill="1" applyBorder="1" applyAlignment="1" applyProtection="1">
      <alignment horizontal="center" vertical="center" wrapText="1"/>
      <protection locked="0"/>
    </xf>
    <xf numFmtId="14" fontId="6" fillId="0" borderId="2" xfId="0" applyNumberFormat="1" applyFont="1" applyBorder="1" applyAlignment="1">
      <alignment horizontal="center" vertical="center"/>
    </xf>
    <xf numFmtId="14" fontId="6" fillId="0" borderId="3" xfId="0" applyNumberFormat="1" applyFont="1" applyBorder="1" applyAlignment="1">
      <alignment horizontal="center" vertical="center"/>
    </xf>
    <xf numFmtId="0" fontId="26" fillId="3" borderId="56" xfId="1" applyFont="1" applyFill="1" applyBorder="1" applyAlignment="1" applyProtection="1">
      <alignment horizontal="center" vertical="center" wrapText="1"/>
      <protection locked="0"/>
    </xf>
    <xf numFmtId="0" fontId="56" fillId="3" borderId="3" xfId="1" applyFont="1" applyFill="1" applyBorder="1" applyAlignment="1" applyProtection="1">
      <alignment horizontal="center" vertical="center" wrapText="1"/>
      <protection locked="0"/>
    </xf>
    <xf numFmtId="0" fontId="11" fillId="0" borderId="56" xfId="0" applyFont="1" applyBorder="1" applyAlignment="1">
      <alignment horizontal="center" vertical="center" wrapText="1"/>
    </xf>
    <xf numFmtId="0" fontId="45" fillId="0" borderId="3" xfId="0" applyFont="1" applyBorder="1" applyAlignment="1">
      <alignment horizontal="center" vertical="center" wrapText="1"/>
    </xf>
    <xf numFmtId="0" fontId="2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11" fillId="14" borderId="7" xfId="0" applyFont="1" applyFill="1" applyBorder="1" applyAlignment="1">
      <alignment horizontal="center" vertical="center" wrapText="1"/>
    </xf>
    <xf numFmtId="0" fontId="11" fillId="14" borderId="9"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11" fillId="14" borderId="58" xfId="0" applyFont="1" applyFill="1" applyBorder="1" applyAlignment="1">
      <alignment horizontal="center" vertical="center" wrapText="1"/>
    </xf>
    <xf numFmtId="0" fontId="11" fillId="14" borderId="8"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 xfId="0" applyFont="1" applyBorder="1" applyAlignment="1" applyProtection="1">
      <alignment horizontal="center" vertical="center" wrapText="1"/>
      <protection locked="0"/>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8" xfId="0" applyFont="1" applyBorder="1" applyAlignment="1">
      <alignment horizontal="center" vertical="center" wrapText="1"/>
    </xf>
    <xf numFmtId="0" fontId="26" fillId="3" borderId="3" xfId="0" applyFont="1" applyFill="1" applyBorder="1" applyAlignment="1" applyProtection="1">
      <alignment horizontal="justify" vertical="center" wrapText="1"/>
      <protection locked="0"/>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8" xfId="0" applyFont="1" applyBorder="1" applyAlignment="1">
      <alignment horizontal="center" vertical="center" wrapText="1"/>
    </xf>
    <xf numFmtId="0" fontId="7" fillId="18" borderId="1" xfId="0" applyFont="1" applyFill="1" applyBorder="1" applyAlignment="1">
      <alignment horizontal="center" vertical="center" wrapText="1"/>
    </xf>
    <xf numFmtId="0" fontId="26" fillId="22" borderId="7" xfId="0" applyFont="1" applyFill="1" applyBorder="1" applyAlignment="1">
      <alignment horizontal="center" vertical="center" wrapText="1"/>
    </xf>
    <xf numFmtId="0" fontId="26" fillId="22" borderId="8" xfId="0" applyFont="1" applyFill="1" applyBorder="1" applyAlignment="1">
      <alignment horizontal="center" vertical="center" wrapText="1"/>
    </xf>
    <xf numFmtId="0" fontId="26" fillId="22" borderId="9" xfId="0" applyFont="1" applyFill="1" applyBorder="1" applyAlignment="1">
      <alignment horizontal="center" vertical="center" wrapText="1"/>
    </xf>
    <xf numFmtId="0" fontId="26" fillId="22" borderId="57" xfId="0" applyFont="1" applyFill="1" applyBorder="1" applyAlignment="1">
      <alignment horizontal="center" vertical="center" wrapText="1"/>
    </xf>
    <xf numFmtId="0" fontId="26" fillId="22" borderId="6" xfId="0" applyFont="1" applyFill="1" applyBorder="1" applyAlignment="1">
      <alignment horizontal="center" vertical="center" wrapText="1"/>
    </xf>
    <xf numFmtId="0" fontId="26" fillId="22" borderId="58"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7" fillId="0" borderId="0" xfId="0" applyFont="1" applyAlignment="1">
      <alignment horizontal="left" vertical="center"/>
    </xf>
    <xf numFmtId="14"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6" fillId="0" borderId="64" xfId="0" applyFont="1" applyBorder="1" applyAlignment="1">
      <alignment horizontal="left" vertical="center" wrapText="1"/>
    </xf>
    <xf numFmtId="0" fontId="6" fillId="0" borderId="65" xfId="0" applyFont="1" applyBorder="1" applyAlignment="1">
      <alignment horizontal="left" vertical="center" wrapText="1"/>
    </xf>
    <xf numFmtId="0" fontId="6" fillId="0" borderId="66" xfId="0" applyFont="1" applyBorder="1" applyAlignment="1">
      <alignment horizontal="left" vertical="center" wrapText="1"/>
    </xf>
    <xf numFmtId="0" fontId="6" fillId="0" borderId="67" xfId="0" applyFont="1" applyBorder="1" applyAlignment="1">
      <alignment horizontal="left" vertical="center" wrapText="1"/>
    </xf>
    <xf numFmtId="0" fontId="6" fillId="0" borderId="5" xfId="0" applyFont="1" applyBorder="1" applyAlignment="1">
      <alignment horizontal="left" vertical="center" wrapText="1"/>
    </xf>
    <xf numFmtId="0" fontId="7" fillId="0" borderId="4" xfId="0" applyFont="1" applyBorder="1" applyAlignment="1">
      <alignment horizontal="center" vertical="center"/>
    </xf>
    <xf numFmtId="0" fontId="7" fillId="0" borderId="67" xfId="0" applyFont="1" applyBorder="1" applyAlignment="1">
      <alignment horizontal="center" vertical="center"/>
    </xf>
    <xf numFmtId="0" fontId="7" fillId="0" borderId="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26" fillId="3" borderId="2" xfId="0" applyFont="1" applyFill="1" applyBorder="1" applyAlignment="1" applyProtection="1">
      <alignment horizontal="center" vertical="center" wrapText="1"/>
      <protection locked="0"/>
    </xf>
    <xf numFmtId="0" fontId="26" fillId="3" borderId="56" xfId="0" applyFont="1" applyFill="1" applyBorder="1" applyAlignment="1" applyProtection="1">
      <alignment horizontal="center" vertical="center" wrapText="1"/>
      <protection locked="0"/>
    </xf>
    <xf numFmtId="0" fontId="56" fillId="3" borderId="3" xfId="0" applyFont="1" applyFill="1" applyBorder="1" applyAlignment="1" applyProtection="1">
      <alignment horizontal="center" vertical="center" wrapText="1"/>
      <protection locked="0"/>
    </xf>
    <xf numFmtId="0" fontId="26" fillId="0" borderId="56"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56" xfId="0" applyFont="1" applyBorder="1" applyAlignment="1">
      <alignment horizontal="center" vertical="center"/>
    </xf>
    <xf numFmtId="0" fontId="44" fillId="0" borderId="3" xfId="0" applyFont="1" applyBorder="1" applyAlignment="1">
      <alignment horizontal="center" vertical="center"/>
    </xf>
    <xf numFmtId="0" fontId="26" fillId="0" borderId="56" xfId="0" applyFont="1" applyBorder="1" applyAlignment="1">
      <alignment horizontal="center" vertical="center" wrapText="1"/>
    </xf>
    <xf numFmtId="0" fontId="56" fillId="0" borderId="3" xfId="0" applyFont="1" applyBorder="1" applyAlignment="1">
      <alignment horizontal="center" vertical="center" wrapText="1"/>
    </xf>
    <xf numFmtId="0" fontId="56" fillId="3" borderId="3" xfId="0" applyFont="1" applyFill="1" applyBorder="1" applyAlignment="1" applyProtection="1">
      <alignment horizontal="justify" vertical="center" wrapText="1"/>
      <protection locked="0"/>
    </xf>
    <xf numFmtId="0" fontId="26" fillId="3" borderId="56" xfId="0" applyFont="1" applyFill="1" applyBorder="1" applyAlignment="1" applyProtection="1">
      <alignment horizontal="justify" vertical="center" wrapText="1"/>
      <protection locked="0"/>
    </xf>
    <xf numFmtId="0" fontId="11" fillId="0" borderId="0" xfId="0" applyFont="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8" fillId="0" borderId="0" xfId="0" applyFont="1" applyAlignment="1" applyProtection="1">
      <alignment horizontal="justify" vertical="center"/>
      <protection locked="0"/>
    </xf>
    <xf numFmtId="0" fontId="12" fillId="0" borderId="1" xfId="0" applyFont="1" applyBorder="1" applyAlignment="1">
      <alignment horizontal="center" vertical="center"/>
    </xf>
    <xf numFmtId="0" fontId="12" fillId="8" borderId="6"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19" borderId="10"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0" borderId="14" xfId="0" applyFont="1" applyBorder="1" applyAlignment="1">
      <alignment horizontal="center"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6" fillId="0" borderId="0" xfId="0" applyFont="1" applyAlignment="1">
      <alignment horizontal="center"/>
    </xf>
    <xf numFmtId="0" fontId="19" fillId="11" borderId="16" xfId="0" applyFont="1" applyFill="1" applyBorder="1" applyAlignment="1">
      <alignment horizontal="center" vertical="center" wrapText="1"/>
    </xf>
    <xf numFmtId="0" fontId="26"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4" fillId="0" borderId="1" xfId="0" applyFont="1" applyBorder="1" applyAlignment="1">
      <alignment horizontal="center" vertical="center" wrapText="1"/>
    </xf>
    <xf numFmtId="0" fontId="14" fillId="0" borderId="52" xfId="0" applyFont="1" applyBorder="1" applyAlignment="1">
      <alignment horizontal="center" vertical="center" wrapText="1"/>
    </xf>
    <xf numFmtId="0" fontId="7" fillId="11" borderId="16" xfId="0" applyFont="1" applyFill="1" applyBorder="1" applyAlignment="1">
      <alignment horizontal="center" vertical="center" wrapText="1"/>
    </xf>
    <xf numFmtId="0" fontId="7" fillId="0" borderId="0" xfId="0" applyFont="1" applyAlignment="1">
      <alignment horizont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54" xfId="0" applyFont="1" applyBorder="1" applyAlignment="1">
      <alignment horizontal="left" vertic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30" fillId="0" borderId="22" xfId="0" applyFont="1" applyBorder="1" applyAlignment="1">
      <alignment vertical="center" wrapText="1"/>
    </xf>
    <xf numFmtId="0" fontId="30" fillId="0" borderId="47" xfId="0" applyFont="1" applyBorder="1" applyAlignment="1">
      <alignment vertical="center" wrapText="1"/>
    </xf>
    <xf numFmtId="0" fontId="30" fillId="0" borderId="17" xfId="0" applyFont="1" applyBorder="1" applyAlignment="1">
      <alignment vertical="center" wrapText="1"/>
    </xf>
    <xf numFmtId="0" fontId="15" fillId="0" borderId="0" xfId="0" applyFont="1" applyAlignment="1">
      <alignment horizontal="center"/>
    </xf>
    <xf numFmtId="0" fontId="19" fillId="0" borderId="13" xfId="0" applyFont="1" applyBorder="1" applyAlignment="1">
      <alignment horizontal="left" vertical="center" wrapText="1" indent="2"/>
    </xf>
    <xf numFmtId="0" fontId="19" fillId="0" borderId="15" xfId="0" applyFont="1" applyBorder="1" applyAlignment="1">
      <alignment horizontal="left" vertical="center" wrapText="1" indent="2"/>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30" fillId="0" borderId="21" xfId="0" applyFont="1" applyBorder="1" applyAlignment="1">
      <alignment vertical="center" wrapText="1"/>
    </xf>
    <xf numFmtId="0" fontId="30" fillId="0" borderId="19" xfId="0" applyFont="1" applyBorder="1" applyAlignment="1">
      <alignment vertical="center" wrapText="1"/>
    </xf>
    <xf numFmtId="0" fontId="30" fillId="0" borderId="23" xfId="0" applyFont="1" applyBorder="1" applyAlignment="1">
      <alignment vertical="center" wrapText="1"/>
    </xf>
    <xf numFmtId="0" fontId="30" fillId="0" borderId="18" xfId="0" applyFont="1" applyBorder="1" applyAlignment="1">
      <alignment vertical="center" wrapText="1"/>
    </xf>
    <xf numFmtId="0" fontId="30" fillId="0" borderId="0" xfId="0" applyFont="1" applyAlignment="1">
      <alignment vertical="center" wrapText="1"/>
    </xf>
    <xf numFmtId="0" fontId="30" fillId="0" borderId="20" xfId="0" applyFont="1" applyBorder="1" applyAlignment="1">
      <alignment vertical="center" wrapText="1"/>
    </xf>
    <xf numFmtId="0" fontId="15" fillId="0" borderId="13" xfId="0" applyFont="1" applyBorder="1" applyAlignment="1">
      <alignment horizontal="left" vertical="center" wrapText="1" indent="2"/>
    </xf>
    <xf numFmtId="0" fontId="15" fillId="0" borderId="15" xfId="0" applyFont="1" applyBorder="1" applyAlignment="1">
      <alignment horizontal="left" vertical="center" wrapText="1" indent="2"/>
    </xf>
    <xf numFmtId="0" fontId="20" fillId="0" borderId="13" xfId="0" applyFont="1" applyBorder="1" applyAlignment="1">
      <alignment horizontal="justify" vertical="center" wrapText="1"/>
    </xf>
    <xf numFmtId="0" fontId="20" fillId="0" borderId="15" xfId="0" applyFont="1" applyBorder="1" applyAlignment="1">
      <alignment horizontal="justify" vertical="center" wrapText="1"/>
    </xf>
    <xf numFmtId="0" fontId="15" fillId="0" borderId="14" xfId="0" applyFont="1" applyBorder="1" applyAlignment="1">
      <alignment horizontal="left" vertical="center" wrapText="1" indent="2"/>
    </xf>
    <xf numFmtId="0" fontId="38" fillId="14" borderId="1" xfId="0" applyFont="1" applyFill="1" applyBorder="1" applyAlignment="1">
      <alignment horizontal="center" vertical="center" wrapText="1"/>
    </xf>
    <xf numFmtId="0" fontId="37" fillId="0" borderId="0" xfId="0" applyFont="1" applyAlignment="1">
      <alignment horizontal="left"/>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6"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7" fillId="3" borderId="0" xfId="0" applyFont="1" applyFill="1" applyAlignment="1">
      <alignment horizontal="center" vertical="center"/>
    </xf>
    <xf numFmtId="0" fontId="6" fillId="3" borderId="0" xfId="0" applyFont="1" applyFill="1" applyAlignment="1">
      <alignment horizontal="center" vertical="center" wrapText="1"/>
    </xf>
    <xf numFmtId="0" fontId="26" fillId="0" borderId="4"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9" fontId="6" fillId="3" borderId="0" xfId="2" applyFont="1" applyFill="1" applyAlignment="1">
      <alignment horizontal="center" vertical="center"/>
    </xf>
    <xf numFmtId="9" fontId="26" fillId="0" borderId="1" xfId="2" applyFont="1" applyFill="1" applyBorder="1" applyAlignment="1" applyProtection="1">
      <alignment horizontal="center" vertical="center" wrapText="1"/>
      <protection locked="0"/>
    </xf>
    <xf numFmtId="0" fontId="26" fillId="3" borderId="1" xfId="1" applyFont="1" applyFill="1" applyBorder="1" applyAlignment="1" applyProtection="1">
      <alignment horizontal="center" vertical="center" wrapText="1"/>
      <protection locked="0"/>
    </xf>
    <xf numFmtId="9" fontId="43" fillId="0" borderId="1" xfId="2" applyFont="1" applyFill="1" applyBorder="1" applyAlignment="1" applyProtection="1">
      <alignment horizontal="center" vertical="center" wrapText="1"/>
      <protection locked="0"/>
    </xf>
    <xf numFmtId="0" fontId="43" fillId="0" borderId="1" xfId="1"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7" fillId="3" borderId="0" xfId="0" applyFont="1" applyFill="1" applyAlignment="1">
      <alignment horizontal="center" vertical="center"/>
    </xf>
    <xf numFmtId="9" fontId="47" fillId="3" borderId="0" xfId="2" applyFont="1" applyFill="1" applyBorder="1" applyAlignment="1">
      <alignment horizontal="center" vertical="center"/>
    </xf>
    <xf numFmtId="0" fontId="6" fillId="0" borderId="1" xfId="0" applyFont="1" applyBorder="1" applyAlignment="1">
      <alignment horizontal="center" vertical="center" wrapText="1"/>
    </xf>
    <xf numFmtId="9" fontId="26" fillId="3" borderId="1" xfId="2"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9" fontId="43" fillId="0" borderId="1" xfId="2" applyFont="1" applyFill="1" applyBorder="1" applyAlignment="1" applyProtection="1">
      <alignment horizontal="center" vertical="center" wrapText="1"/>
      <protection locked="0"/>
    </xf>
    <xf numFmtId="0" fontId="43" fillId="0" borderId="1" xfId="0" applyFont="1" applyBorder="1" applyAlignment="1">
      <alignment horizontal="center" vertical="center"/>
    </xf>
    <xf numFmtId="9" fontId="6" fillId="0" borderId="1" xfId="0" applyNumberFormat="1" applyFont="1" applyBorder="1" applyAlignment="1">
      <alignment horizontal="center" vertical="center"/>
    </xf>
    <xf numFmtId="9" fontId="22"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11" fillId="0" borderId="1" xfId="0" applyNumberFormat="1" applyFont="1" applyBorder="1" applyAlignment="1">
      <alignment horizontal="center" vertical="center"/>
    </xf>
    <xf numFmtId="9" fontId="43" fillId="0" borderId="1" xfId="0" applyNumberFormat="1" applyFont="1" applyBorder="1" applyAlignment="1">
      <alignment horizontal="center" vertical="center"/>
    </xf>
    <xf numFmtId="9" fontId="43" fillId="0" borderId="1" xfId="0" applyNumberFormat="1" applyFont="1" applyBorder="1" applyAlignment="1">
      <alignment horizontal="center" vertical="center"/>
    </xf>
    <xf numFmtId="14" fontId="26" fillId="0" borderId="1" xfId="0" applyNumberFormat="1" applyFont="1" applyBorder="1" applyAlignment="1" applyProtection="1">
      <alignment horizontal="center" vertical="center" wrapText="1"/>
      <protection locked="0"/>
    </xf>
    <xf numFmtId="14" fontId="43" fillId="0" borderId="2" xfId="0" applyNumberFormat="1" applyFont="1" applyBorder="1" applyAlignment="1">
      <alignment horizontal="center" vertical="center" wrapText="1"/>
    </xf>
    <xf numFmtId="0" fontId="43" fillId="0" borderId="71"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6" fillId="0" borderId="56" xfId="0" applyFont="1" applyBorder="1" applyAlignment="1">
      <alignment horizontal="center" vertical="center" wrapText="1"/>
    </xf>
    <xf numFmtId="0" fontId="43" fillId="0" borderId="56" xfId="0" applyFont="1" applyBorder="1" applyAlignment="1">
      <alignment horizontal="center" vertical="center"/>
    </xf>
    <xf numFmtId="0" fontId="43" fillId="0" borderId="3" xfId="0" applyFont="1" applyBorder="1" applyAlignment="1">
      <alignment horizontal="center" vertical="center"/>
    </xf>
    <xf numFmtId="14" fontId="6" fillId="0" borderId="56" xfId="0" applyNumberFormat="1" applyFont="1" applyBorder="1" applyAlignment="1">
      <alignment horizontal="center" vertical="center" wrapText="1"/>
    </xf>
    <xf numFmtId="14" fontId="26" fillId="0" borderId="2" xfId="0" applyNumberFormat="1" applyFont="1" applyBorder="1" applyAlignment="1">
      <alignment horizontal="center" vertical="center" wrapText="1"/>
    </xf>
    <xf numFmtId="14" fontId="26" fillId="0" borderId="56"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14" fontId="43" fillId="0" borderId="1" xfId="0" applyNumberFormat="1" applyFont="1" applyBorder="1" applyAlignment="1">
      <alignment horizontal="center" vertical="center"/>
    </xf>
    <xf numFmtId="0" fontId="43" fillId="0" borderId="2" xfId="0" applyFont="1" applyBorder="1" applyAlignment="1">
      <alignment horizontal="center" vertical="center"/>
    </xf>
    <xf numFmtId="0" fontId="43" fillId="0" borderId="71" xfId="0" applyFont="1" applyBorder="1" applyAlignment="1">
      <alignment horizontal="center" vertical="center"/>
    </xf>
    <xf numFmtId="0" fontId="6" fillId="0" borderId="78" xfId="0" applyFont="1" applyBorder="1" applyAlignment="1">
      <alignment horizontal="center" vertical="center" wrapText="1"/>
    </xf>
    <xf numFmtId="0" fontId="26" fillId="0" borderId="5" xfId="0" applyFont="1" applyBorder="1" applyAlignment="1">
      <alignment horizontal="center" vertical="center" wrapText="1"/>
    </xf>
    <xf numFmtId="0" fontId="6" fillId="0" borderId="78" xfId="0" applyFont="1" applyBorder="1" applyAlignment="1">
      <alignment horizontal="center" vertical="center"/>
    </xf>
    <xf numFmtId="0" fontId="6" fillId="0" borderId="7" xfId="0" applyFont="1" applyBorder="1" applyAlignment="1">
      <alignment horizontal="center" vertical="center"/>
    </xf>
    <xf numFmtId="0" fontId="6" fillId="0" borderId="74" xfId="0" applyFont="1" applyBorder="1" applyAlignment="1">
      <alignment horizontal="center" vertical="center"/>
    </xf>
    <xf numFmtId="0" fontId="6" fillId="0" borderId="57"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0" xfId="0" applyFont="1" applyAlignment="1">
      <alignment horizontal="center" vertical="center" wrapText="1"/>
    </xf>
    <xf numFmtId="0" fontId="26" fillId="0" borderId="71" xfId="0" applyFont="1" applyBorder="1" applyAlignment="1">
      <alignment horizontal="center" vertical="center" wrapText="1"/>
    </xf>
    <xf numFmtId="0" fontId="43" fillId="0" borderId="5" xfId="0" applyFont="1" applyBorder="1" applyAlignment="1">
      <alignment horizontal="center" vertical="center" wrapText="1"/>
    </xf>
    <xf numFmtId="0" fontId="26" fillId="0" borderId="5" xfId="0" applyFont="1" applyBorder="1" applyAlignment="1" applyProtection="1">
      <alignment horizontal="center" vertical="center" wrapText="1"/>
      <protection locked="0"/>
    </xf>
    <xf numFmtId="0" fontId="11" fillId="3" borderId="0" xfId="0" applyFont="1" applyFill="1" applyAlignment="1">
      <alignment horizontal="center" vertical="center"/>
    </xf>
  </cellXfs>
  <cellStyles count="5">
    <cellStyle name="Hipervínculo" xfId="3" builtinId="8"/>
    <cellStyle name="Hyperlink" xfId="4" xr:uid="{00000000-000B-0000-0000-000008000000}"/>
    <cellStyle name="Normal" xfId="0" builtinId="0"/>
    <cellStyle name="Normal 2" xfId="1" xr:uid="{00000000-0005-0000-0000-000001000000}"/>
    <cellStyle name="Porcentaje" xfId="2" builtinId="5"/>
  </cellStyles>
  <dxfs count="2030">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92D050"/>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CC"/>
        </patternFill>
      </fill>
    </dxf>
    <dxf>
      <fill>
        <patternFill>
          <bgColor rgb="FFFFFFCC"/>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theme="1"/>
        </patternFill>
      </fill>
    </dxf>
    <dxf>
      <font>
        <color theme="1"/>
      </font>
      <fill>
        <patternFill>
          <bgColor rgb="FFFFC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auto="1"/>
      </font>
      <fill>
        <patternFill>
          <bgColor rgb="FFFF0000"/>
        </patternFill>
      </fill>
    </dxf>
    <dxf>
      <font>
        <color theme="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theme="1"/>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00B050"/>
        </patternFill>
      </fill>
    </dxf>
    <dxf>
      <fill>
        <patternFill>
          <bgColor rgb="FFFFFF99"/>
        </patternFill>
      </fill>
    </dxf>
    <dxf>
      <fill>
        <patternFill>
          <bgColor rgb="FFFFFF99"/>
        </patternFill>
      </fill>
    </dxf>
    <dxf>
      <font>
        <color theme="1"/>
      </font>
      <fill>
        <patternFill>
          <bgColor rgb="FFFFC000"/>
        </patternFill>
      </fill>
    </dxf>
    <dxf>
      <fill>
        <patternFill>
          <bgColor rgb="FFFFFF99"/>
        </patternFill>
      </fill>
    </dxf>
    <dxf>
      <fill>
        <patternFill>
          <bgColor rgb="FFFF0000"/>
        </patternFill>
      </fill>
    </dxf>
    <dxf>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ill>
        <patternFill>
          <bgColor rgb="FF92D050"/>
        </patternFill>
      </fill>
    </dxf>
    <dxf>
      <fill>
        <patternFill>
          <bgColor rgb="FF00B050"/>
        </patternFill>
      </fill>
    </dxf>
    <dxf>
      <font>
        <color theme="1"/>
      </font>
      <fill>
        <patternFill>
          <bgColor rgb="FFFFFF99"/>
        </patternFill>
      </fill>
    </dxf>
    <dxf>
      <fill>
        <patternFill>
          <bgColor rgb="FFFFFF99"/>
        </patternFill>
      </fill>
    </dxf>
    <dxf>
      <fill>
        <patternFill>
          <bgColor rgb="FFFFFFCC"/>
        </patternFill>
      </fill>
    </dxf>
    <dxf>
      <fill>
        <patternFill>
          <bgColor rgb="FFFFC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00B050"/>
        </patternFill>
      </fill>
    </dxf>
    <dxf>
      <fill>
        <patternFill>
          <bgColor rgb="FFFFFF99"/>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CC"/>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ont>
        <color theme="1"/>
      </font>
      <fill>
        <patternFill>
          <bgColor rgb="FFFFC000"/>
        </patternFill>
      </fill>
    </dxf>
    <dxf>
      <fill>
        <patternFill>
          <bgColor theme="1"/>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FF99"/>
        </patternFill>
      </fill>
    </dxf>
    <dxf>
      <font>
        <color auto="1"/>
      </font>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CC"/>
        </patternFill>
      </fill>
    </dxf>
    <dxf>
      <fill>
        <patternFill>
          <bgColor rgb="FFFFFF99"/>
        </patternFill>
      </fill>
    </dxf>
    <dxf>
      <fill>
        <patternFill>
          <bgColor rgb="FF00B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CC"/>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FF99"/>
        </patternFill>
      </fill>
    </dxf>
    <dxf>
      <fill>
        <patternFill>
          <bgColor rgb="FFFFFFCC"/>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theme="1"/>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92D05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00B050"/>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00B050"/>
        </patternFill>
      </fill>
    </dxf>
    <dxf>
      <fill>
        <patternFill>
          <bgColor rgb="FFFFFFCC"/>
        </patternFill>
      </fill>
    </dxf>
    <dxf>
      <fill>
        <patternFill>
          <bgColor rgb="FF92D05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92D050"/>
        </patternFill>
      </fill>
    </dxf>
    <dxf>
      <font>
        <color theme="1"/>
      </font>
      <fill>
        <patternFill>
          <bgColor rgb="FFFFC000"/>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C000"/>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99"/>
        </patternFill>
      </fill>
    </dxf>
    <dxf>
      <font>
        <color theme="1"/>
      </font>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ont>
        <color theme="1"/>
      </font>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ont>
        <color theme="1"/>
      </font>
      <fill>
        <patternFill>
          <bgColor rgb="FFFFFF99"/>
        </patternFill>
      </fill>
    </dxf>
    <dxf>
      <fill>
        <patternFill>
          <bgColor rgb="FF00B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theme="1"/>
        </patternFill>
      </fill>
    </dxf>
    <dxf>
      <fill>
        <patternFill>
          <bgColor rgb="FFFFC000"/>
        </patternFill>
      </fill>
    </dxf>
    <dxf>
      <fill>
        <patternFill>
          <bgColor rgb="FFFFFFCC"/>
        </patternFill>
      </fill>
    </dxf>
    <dxf>
      <font>
        <color theme="1"/>
      </font>
      <fill>
        <patternFill>
          <bgColor rgb="FFFFFF99"/>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0000"/>
        </patternFill>
      </fill>
    </dxf>
    <dxf>
      <fill>
        <patternFill>
          <bgColor rgb="FFFFFFCC"/>
        </patternFill>
      </fill>
    </dxf>
    <dxf>
      <fill>
        <patternFill>
          <bgColor rgb="FFFFFF99"/>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CC"/>
        </patternFill>
      </fill>
    </dxf>
    <dxf>
      <fill>
        <patternFill>
          <bgColor rgb="FF00B050"/>
        </patternFill>
      </fill>
    </dxf>
    <dxf>
      <fill>
        <patternFill>
          <bgColor rgb="FF92D050"/>
        </patternFill>
      </fill>
    </dxf>
    <dxf>
      <fill>
        <patternFill>
          <bgColor rgb="FFFFFFCC"/>
        </patternFill>
      </fill>
    </dxf>
    <dxf>
      <fill>
        <patternFill>
          <bgColor theme="1"/>
        </patternFill>
      </fill>
    </dxf>
    <dxf>
      <fill>
        <patternFill>
          <bgColor rgb="FFFFFF99"/>
        </patternFill>
      </fill>
    </dxf>
    <dxf>
      <fill>
        <patternFill>
          <bgColor rgb="FFFFC000"/>
        </patternFill>
      </fill>
    </dxf>
    <dxf>
      <fill>
        <patternFill>
          <bgColor rgb="FFFFC000"/>
        </patternFill>
      </fill>
    </dxf>
    <dxf>
      <fill>
        <patternFill>
          <bgColor rgb="FFFFFF99"/>
        </patternFill>
      </fill>
    </dxf>
    <dxf>
      <font>
        <color auto="1"/>
      </font>
      <fill>
        <patternFill>
          <bgColor rgb="FFFF0000"/>
        </patternFill>
      </fill>
    </dxf>
    <dxf>
      <font>
        <color theme="1"/>
      </font>
      <fill>
        <patternFill>
          <bgColor rgb="FFFFFF99"/>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theme="1"/>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theme="1"/>
      </font>
      <fill>
        <patternFill>
          <bgColor rgb="FFFFFF99"/>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00B050"/>
        </patternFill>
      </fill>
    </dxf>
    <dxf>
      <fill>
        <patternFill>
          <bgColor rgb="FFFFFFCC"/>
        </patternFill>
      </fill>
    </dxf>
    <dxf>
      <fill>
        <patternFill>
          <bgColor rgb="FF92D050"/>
        </patternFill>
      </fill>
    </dxf>
    <dxf>
      <fill>
        <patternFill>
          <bgColor rgb="FFFFFFCC"/>
        </patternFill>
      </fill>
    </dxf>
    <dxf>
      <fill>
        <patternFill>
          <bgColor rgb="FFFFFF99"/>
        </patternFill>
      </fill>
    </dxf>
    <dxf>
      <fill>
        <patternFill>
          <bgColor theme="1"/>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92D05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0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C000"/>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ont>
        <color theme="1"/>
      </font>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theme="1"/>
      </font>
      <fill>
        <patternFill>
          <bgColor rgb="FFFFFF99"/>
        </patternFill>
      </fill>
    </dxf>
    <dxf>
      <font>
        <color auto="1"/>
      </font>
      <fill>
        <patternFill>
          <bgColor rgb="FFFF0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theme="1"/>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C000"/>
        </patternFill>
      </fill>
    </dxf>
    <dxf>
      <fill>
        <patternFill>
          <bgColor rgb="FFFFC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theme="1"/>
        </patternFill>
      </fill>
    </dxf>
    <dxf>
      <fill>
        <patternFill>
          <bgColor rgb="FFFFFFCC"/>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ill>
        <patternFill>
          <bgColor rgb="FF00B050"/>
        </patternFill>
      </fill>
    </dxf>
    <dxf>
      <fill>
        <patternFill>
          <bgColor rgb="FFFFFF99"/>
        </patternFill>
      </fill>
    </dxf>
    <dxf>
      <font>
        <color theme="1"/>
      </font>
      <fill>
        <patternFill>
          <bgColor rgb="FFFFC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ont>
        <color auto="1"/>
      </font>
      <fill>
        <patternFill>
          <bgColor rgb="FFFF0000"/>
        </patternFill>
      </fill>
    </dxf>
    <dxf>
      <fill>
        <patternFill>
          <bgColor rgb="FF92D050"/>
        </patternFill>
      </fill>
    </dxf>
    <dxf>
      <fill>
        <patternFill>
          <bgColor rgb="FF00B050"/>
        </patternFill>
      </fill>
    </dxf>
    <dxf>
      <font>
        <color rgb="FF9C0006"/>
      </font>
      <fill>
        <patternFill>
          <bgColor rgb="FFFFC7CE"/>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0000"/>
        </patternFill>
      </fill>
    </dxf>
    <dxf>
      <fill>
        <patternFill>
          <bgColor rgb="FFFFFFCC"/>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ont>
        <color rgb="FF9C0006"/>
      </font>
      <fill>
        <patternFill>
          <bgColor rgb="FFFFC7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ont>
        <color rgb="FF9C0006"/>
      </font>
      <fill>
        <patternFill>
          <bgColor rgb="FFFFC7CE"/>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CC66"/>
      <color rgb="FFFFE599"/>
      <color rgb="FFFFFF00"/>
      <color rgb="FFFFFF99"/>
      <color rgb="FF92D050"/>
      <color rgb="FFFFFFCC"/>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297654</xdr:colOff>
      <xdr:row>0</xdr:row>
      <xdr:rowOff>46493</xdr:rowOff>
    </xdr:from>
    <xdr:to>
      <xdr:col>2</xdr:col>
      <xdr:colOff>2262187</xdr:colOff>
      <xdr:row>0</xdr:row>
      <xdr:rowOff>950380</xdr:rowOff>
    </xdr:to>
    <xdr:pic>
      <xdr:nvPicPr>
        <xdr:cNvPr id="2" name="Imagen 1" descr="Logo MinCIT_Mesa de trabajo 1">
          <a:extLst>
            <a:ext uri="{FF2B5EF4-FFF2-40B4-BE49-F238E27FC236}">
              <a16:creationId xmlns:a16="http://schemas.microsoft.com/office/drawing/2014/main" id="{7900A411-CA22-4AD2-809A-1790B8695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7092" y="46493"/>
          <a:ext cx="1964533" cy="90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80</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80</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80</xdr:row>
      <xdr:rowOff>0</xdr:rowOff>
    </xdr:from>
    <xdr:to>
      <xdr:col>9</xdr:col>
      <xdr:colOff>0</xdr:colOff>
      <xdr:row>92</xdr:row>
      <xdr:rowOff>173716</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92</xdr:row>
      <xdr:rowOff>173716</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88</xdr:row>
      <xdr:rowOff>23812</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80</xdr:row>
      <xdr:rowOff>0</xdr:rowOff>
    </xdr:from>
    <xdr:to>
      <xdr:col>9</xdr:col>
      <xdr:colOff>0</xdr:colOff>
      <xdr:row>88</xdr:row>
      <xdr:rowOff>23812</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477839</xdr:colOff>
      <xdr:row>1</xdr:row>
      <xdr:rowOff>58737</xdr:rowOff>
    </xdr:from>
    <xdr:to>
      <xdr:col>3</xdr:col>
      <xdr:colOff>525463</xdr:colOff>
      <xdr:row>2</xdr:row>
      <xdr:rowOff>724190</xdr:rowOff>
    </xdr:to>
    <xdr:pic>
      <xdr:nvPicPr>
        <xdr:cNvPr id="3" name="Imagen 2" descr="Logo MinCIT_Mesa de trabajo 1">
          <a:extLst>
            <a:ext uri="{FF2B5EF4-FFF2-40B4-BE49-F238E27FC236}">
              <a16:creationId xmlns:a16="http://schemas.microsoft.com/office/drawing/2014/main" id="{0FCC792B-FD9D-4A47-A1AE-0055489212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439" y="109537"/>
          <a:ext cx="2422524" cy="113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Matrices%20de%20Riesgos/Actualizaci&#243;n%20controles/DE-FM-022%20Matriz%20Riesgos%20Corrupci&#243;n%20y%20Fraud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mrchacon_mincit_gov_co/EsQ7cYeuMFdFrGOBz6etKtMBCBAUkAP3Ohk-eeSDkIstsw?e=1MbxIt" TargetMode="External"/><Relationship Id="rId13" Type="http://schemas.openxmlformats.org/officeDocument/2006/relationships/hyperlink" Target="https://mincitco-my.sharepoint.com/:f:/g/personal/ypenagos_mincit_gov_co/EkkMcNnYTjRFlZ72LyPCkbQBIeTWdbQpmthOfp9Y226HeA?e=xDFItf" TargetMode="External"/><Relationship Id="rId18" Type="http://schemas.openxmlformats.org/officeDocument/2006/relationships/hyperlink" Target="https://mincitco-my.sharepoint.com/:f:/g/personal/lsantafe_mincit_gov_co/EumCC_fDCrROmg1OrKKNK5sBuFUlosiCh7wmGukeEJVxfg?e=HeOTls" TargetMode="External"/><Relationship Id="rId26" Type="http://schemas.openxmlformats.org/officeDocument/2006/relationships/vmlDrawing" Target="../drawings/vmlDrawing1.vml"/><Relationship Id="rId3" Type="http://schemas.openxmlformats.org/officeDocument/2006/relationships/hyperlink" Target="https://mincitco-my.sharepoint.com/personal/lbohorquez_mincit_gov_co/_layouts/15/onedrive.aspx?id=%2Fpersonal%2Flbohorquez%5Fmincit%5Fgov%5Fco%2FDocuments%2FRIESGOS%2F2%2E%20Riesgos%20Corrupcion%2FRiesgos%20en%20Revision%2FRC%2D21&amp;ga=1" TargetMode="External"/><Relationship Id="rId21" Type="http://schemas.openxmlformats.org/officeDocument/2006/relationships/hyperlink" Target="https://mincitco-my.sharepoint.com/:f:/g/personal/emelo_mincit_gov_co/Eodl4xa1kl9OipFs9cJNaAgBwO1hLK3B3uDDOFvCI5_VQw?e=NQUPZH" TargetMode="External"/><Relationship Id="rId7" Type="http://schemas.openxmlformats.org/officeDocument/2006/relationships/hyperlink" Target="../../../../../../../../../:f:/g/personal/mrchacon_mincit_gov_co/EsQ7cYeuMFdFrGOBz6etKtMBCBAUkAP3Ohk-eeSDkIstsw?e=1MbxIt" TargetMode="External"/><Relationship Id="rId12" Type="http://schemas.openxmlformats.org/officeDocument/2006/relationships/hyperlink" Target="https://mincitco-my.sharepoint.com/:b:/g/personal/ypenagos_mincit_gov_co/Ebueib6e57BMnY1CfwiDtsgB8ODhexEBa5786tQL-bwnpA?e=lVchBV" TargetMode="External"/><Relationship Id="rId17" Type="http://schemas.openxmlformats.org/officeDocument/2006/relationships/hyperlink" Target="https://mincitco-my.sharepoint.com/:f:/g/personal/lsantafe_mincit_gov_co/EumCC_fDCrROmg1OrKKNK5sBuFUlosiCh7wmGukeEJVxfg?e=HeOTls" TargetMode="External"/><Relationship Id="rId25" Type="http://schemas.openxmlformats.org/officeDocument/2006/relationships/drawing" Target="../drawings/drawing1.xml"/><Relationship Id="rId2" Type="http://schemas.openxmlformats.org/officeDocument/2006/relationships/hyperlink" Target="https://mincitco-my.sharepoint.com/:f:/g/personal/lbohorquez_mincit_gov_co/EmVzgyTaBFhJleIxaredz0wBgjZIB4KUMuAJU1l0U5LGXA?e=S50H9Y" TargetMode="External"/><Relationship Id="rId16" Type="http://schemas.openxmlformats.org/officeDocument/2006/relationships/hyperlink" Target="https://mincitco-my.sharepoint.com/:f:/g/personal/lsantafe_mincit_gov_co/Eui-ovlQvm5Hi2f7TcTGP3gB3-RWzEl8BjTFzRbUgibI7g?e=nhj0W6" TargetMode="External"/><Relationship Id="rId20" Type="http://schemas.openxmlformats.org/officeDocument/2006/relationships/hyperlink" Target="https://mincitco.sharepoint.com/:f:/s/GrupodePresupuesto/EnO_nrRqx9NBj-1qBwCDUdUB2I-6hBXyIEm0xb4v36E99g?e=QiqxLm" TargetMode="External"/><Relationship Id="rId1" Type="http://schemas.openxmlformats.org/officeDocument/2006/relationships/hyperlink" Target="../../../../../../../../../:f:/g/personal/lbohorquez_mincit_gov_co/EmVzgyTaBFhJleIxaredz0wBgjZIB4KUMuAJU1l0U5LGXA?e=S50H9Y" TargetMode="External"/><Relationship Id="rId6" Type="http://schemas.openxmlformats.org/officeDocument/2006/relationships/hyperlink" Target="https://mincitco.sharepoint.com/:f:/s/ZonasFrancas/EpI0osNmLilEj8KWrvG-MUEByfuAOaq-tYwX6xn6zLGkmA?e=ndv0yQ" TargetMode="External"/><Relationship Id="rId11" Type="http://schemas.openxmlformats.org/officeDocument/2006/relationships/hyperlink" Target="https://mincitco-my.sharepoint.com/:b:/g/personal/ypenagos_mincit_gov_co/Ebueib6e57BMnY1CfwiDtsgB8ODhexEBa5786tQL-bwnpA?e=lVchBV" TargetMode="External"/><Relationship Id="rId24" Type="http://schemas.openxmlformats.org/officeDocument/2006/relationships/hyperlink" Target="https://mincitco-my.sharepoint.com/personal/itobon_mincit_gov_co/_layouts/15/onedrive.aspx?id=%2Fpersonal%2Fitobon%5Fmincit%5Fgov%5Fco%2FDocuments%2FEvidencias%20RC%2D19%20Regal%C3%ADas%20Ene%20a%20Abr%202025&amp;ga=1" TargetMode="External"/><Relationship Id="rId5" Type="http://schemas.openxmlformats.org/officeDocument/2006/relationships/hyperlink" Target="https://www.mincit.gov.co/minturismo/calidad-y-desarrollo-sostenible" TargetMode="External"/><Relationship Id="rId15" Type="http://schemas.openxmlformats.org/officeDocument/2006/relationships/hyperlink" Target="https://mincitco-my.sharepoint.com/:f:/g/personal/lsantafe_mincit_gov_co/Eui-ovlQvm5Hi2f7TcTGP3gB3-RWzEl8BjTFzRbUgibI7g?e=nhj0W6" TargetMode="External"/><Relationship Id="rId23" Type="http://schemas.openxmlformats.org/officeDocument/2006/relationships/hyperlink" Target="https://mincitco-my.sharepoint.com/:f:/g/personal/emelo_mincit_gov_co/Eodl4xa1kl9OipFs9cJNaAgBwO1hLK3B3uDDOFvCI5_VQw?e=NQUPZH" TargetMode="External"/><Relationship Id="rId10" Type="http://schemas.openxmlformats.org/officeDocument/2006/relationships/hyperlink" Target="../../../../../../../../../:f:/g/personal/jasuarez_mincit_gov_co/Eu2XZQNKBUdOk2Z1NkLlacEBgGaKCIXuL73iCpAXlydQvQ?e=iM5c2x" TargetMode="External"/><Relationship Id="rId19" Type="http://schemas.openxmlformats.org/officeDocument/2006/relationships/hyperlink" Target="https://mincitco-my.sharepoint.com/:f:/g/personal/lsantafe_mincit_gov_co/EvoLx1oQHDNFhftPFXSEG8wBo0PsBRK2x3uqJjyCMzXw9A?e=aSdRtq" TargetMode="External"/><Relationship Id="rId4" Type="http://schemas.openxmlformats.org/officeDocument/2006/relationships/hyperlink" Target="https://mincitco-my.sharepoint.com/personal/lbohorquez_mincit_gov_co/_layouts/15/onedrive.aspx?id=%2Fpersonal%2Flbohorquez%5Fmincit%5Fgov%5Fco%2FDocuments%2FRIESGOS%2F2%2E%20Riesgos%20Corrupcion%2FRiesgos%20en%20Revision%2FRC%2D21&amp;ga=1" TargetMode="External"/><Relationship Id="rId9" Type="http://schemas.openxmlformats.org/officeDocument/2006/relationships/hyperlink" Target="https://mincitco-my.sharepoint.com/:f:/g/personal/camaya_mincit_gov_co/EoHKgU8Xq1JKg0DllVlSb-gBSe7juJuJ-HtHG0TXHoeLxA?e=boelck" TargetMode="External"/><Relationship Id="rId14" Type="http://schemas.openxmlformats.org/officeDocument/2006/relationships/hyperlink" Target="https://mincitco-my.sharepoint.com/:f:/g/personal/lsantafe_mincit_gov_co/EsvHtFinPoFJq-25jrnCGLQBOScFOpnMO2Up6Qas56XTrw?e=JI6Kkg" TargetMode="External"/><Relationship Id="rId22" Type="http://schemas.openxmlformats.org/officeDocument/2006/relationships/hyperlink" Target="https://mincitco-my.sharepoint.com/:f:/g/personal/emelo_mincit_gov_co/Eodl4xa1kl9OipFs9cJNaAgBwO1hLK3B3uDDOFvCI5_VQw?e=NQUPZH"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mincitco.sharepoint.com/:f:/s/GAC/EkK-ctkdkI9IpfMYzFuIxU8BEJawWqNPzZFmjYfvcl3poQ?e=KN2G9Z" TargetMode="External"/><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Q85"/>
  <sheetViews>
    <sheetView showGridLines="0" tabSelected="1" zoomScale="50" zoomScaleNormal="50" workbookViewId="0">
      <selection activeCell="F66" sqref="F66"/>
    </sheetView>
  </sheetViews>
  <sheetFormatPr baseColWidth="10" defaultColWidth="11.453125" defaultRowHeight="14" x14ac:dyDescent="0.3"/>
  <cols>
    <col min="1" max="1" width="11.453125" style="4" customWidth="1"/>
    <col min="2" max="2" width="12.90625" style="4" customWidth="1"/>
    <col min="3" max="3" width="43.81640625" style="4" bestFit="1" customWidth="1"/>
    <col min="4" max="4" width="31.08984375" style="43" customWidth="1"/>
    <col min="5" max="5" width="30.81640625" style="43" bestFit="1" customWidth="1"/>
    <col min="6" max="6" width="20.54296875" style="24" customWidth="1"/>
    <col min="7" max="7" width="52.1796875" style="4" customWidth="1"/>
    <col min="8" max="8" width="7.7265625" style="43" bestFit="1" customWidth="1"/>
    <col min="9" max="9" width="71.453125" style="4" bestFit="1" customWidth="1"/>
    <col min="10" max="10" width="31.453125" style="24" bestFit="1" customWidth="1"/>
    <col min="11" max="11" width="69.453125" style="4" bestFit="1" customWidth="1"/>
    <col min="12" max="12" width="23.26953125" style="24" customWidth="1"/>
    <col min="13" max="13" width="19" style="153" hidden="1" customWidth="1"/>
    <col min="14" max="14" width="16.26953125" style="24" bestFit="1" customWidth="1"/>
    <col min="15" max="15" width="15.26953125" style="49" hidden="1" customWidth="1"/>
    <col min="16" max="16" width="39.7265625" style="4" customWidth="1"/>
    <col min="17" max="17" width="19.26953125" style="24" customWidth="1"/>
    <col min="18" max="18" width="68.1796875" style="4" bestFit="1" customWidth="1"/>
    <col min="19" max="19" width="26.7265625" style="43" customWidth="1"/>
    <col min="20" max="20" width="47.7265625" style="4" bestFit="1" customWidth="1"/>
    <col min="21" max="21" width="26" style="4" customWidth="1"/>
    <col min="22" max="22" width="40.26953125" style="24" customWidth="1"/>
    <col min="23" max="23" width="12.453125" style="153" hidden="1" customWidth="1"/>
    <col min="24" max="24" width="35.08984375" style="24" customWidth="1"/>
    <col min="25" max="25" width="6.453125" style="48" hidden="1" customWidth="1"/>
    <col min="26" max="26" width="29.7265625" style="43" customWidth="1"/>
    <col min="27" max="27" width="68.7265625" style="4" bestFit="1" customWidth="1"/>
    <col min="28" max="28" width="24.1796875" style="24" customWidth="1"/>
    <col min="29" max="29" width="59.81640625" style="4" bestFit="1" customWidth="1"/>
    <col min="30" max="30" width="59.453125" style="24" customWidth="1"/>
    <col min="31" max="31" width="28.1796875" style="4" hidden="1" customWidth="1"/>
    <col min="32" max="32" width="25.26953125" style="24" customWidth="1"/>
    <col min="33" max="33" width="19" style="24" hidden="1" customWidth="1"/>
    <col min="34" max="34" width="15.54296875" style="24" bestFit="1" customWidth="1"/>
    <col min="35" max="35" width="16.26953125" style="24" hidden="1" customWidth="1"/>
    <col min="36" max="36" width="27.1796875" style="24" bestFit="1" customWidth="1"/>
    <col min="37" max="37" width="39.26953125" style="4" hidden="1" customWidth="1"/>
    <col min="38" max="38" width="22.26953125" style="43" hidden="1" customWidth="1"/>
    <col min="39" max="39" width="47.26953125" style="4" hidden="1" customWidth="1"/>
    <col min="40" max="40" width="14.7265625" style="24" bestFit="1" customWidth="1"/>
    <col min="41" max="41" width="44.26953125" style="684" customWidth="1"/>
    <col min="42" max="43" width="7.81640625" style="24" customWidth="1"/>
    <col min="44" max="44" width="45.7265625" style="4" customWidth="1"/>
    <col min="45" max="46" width="6.7265625" style="24" customWidth="1"/>
    <col min="47" max="47" width="44.26953125" style="4" customWidth="1"/>
    <col min="48" max="49" width="7.81640625" style="24" customWidth="1"/>
    <col min="50" max="50" width="44.26953125" style="4" customWidth="1"/>
    <col min="51" max="52" width="8.1796875" style="24" customWidth="1"/>
    <col min="53" max="53" width="44.26953125" style="4" customWidth="1"/>
    <col min="54" max="55" width="8.453125" style="24" customWidth="1"/>
    <col min="56" max="56" width="44.26953125" style="4" customWidth="1"/>
    <col min="57" max="58" width="7.81640625" style="24" customWidth="1"/>
    <col min="59" max="59" width="55.54296875" style="4" customWidth="1"/>
    <col min="60" max="61" width="82.1796875" style="4" customWidth="1"/>
    <col min="62" max="62" width="10.81640625" style="4" bestFit="1" customWidth="1"/>
    <col min="63" max="63" width="8" style="4" bestFit="1" customWidth="1"/>
    <col min="64" max="64" width="12.7265625" style="4" bestFit="1" customWidth="1"/>
    <col min="65" max="65" width="10.7265625" style="4" bestFit="1" customWidth="1"/>
    <col min="66" max="66" width="32.1796875" style="4" bestFit="1" customWidth="1"/>
    <col min="67" max="67" width="13.453125" style="4" bestFit="1" customWidth="1"/>
    <col min="68" max="68" width="14.7265625" style="4" bestFit="1" customWidth="1"/>
    <col min="69" max="69" width="14.1796875" style="4" bestFit="1" customWidth="1"/>
    <col min="70" max="16384" width="11.453125" style="4"/>
  </cols>
  <sheetData>
    <row r="1" spans="1:69" ht="81" customHeight="1" x14ac:dyDescent="0.3">
      <c r="A1" s="420"/>
      <c r="B1" s="420"/>
      <c r="C1" s="420"/>
      <c r="D1" s="420"/>
      <c r="E1" s="421" t="s">
        <v>0</v>
      </c>
      <c r="F1" s="422"/>
      <c r="G1" s="422"/>
      <c r="H1" s="422"/>
      <c r="I1" s="422"/>
      <c r="J1" s="422"/>
      <c r="K1" s="422"/>
      <c r="L1" s="423"/>
      <c r="M1" s="424" t="s">
        <v>1</v>
      </c>
      <c r="N1" s="425"/>
      <c r="O1" s="425"/>
      <c r="P1" s="426"/>
      <c r="Q1" s="157"/>
      <c r="R1" s="147"/>
      <c r="S1" s="148"/>
      <c r="T1" s="147"/>
      <c r="U1" s="147"/>
      <c r="V1" s="157"/>
      <c r="W1" s="641"/>
      <c r="X1" s="157"/>
      <c r="Y1" s="149"/>
      <c r="Z1" s="148"/>
      <c r="AA1" s="147"/>
      <c r="AB1" s="157"/>
      <c r="AC1" s="147"/>
      <c r="AD1" s="157"/>
      <c r="AE1" s="147"/>
      <c r="AF1" s="157"/>
      <c r="AG1" s="427"/>
      <c r="AH1" s="427"/>
      <c r="AI1" s="157"/>
      <c r="AJ1" s="157"/>
      <c r="AK1" s="147"/>
      <c r="AL1" s="148"/>
      <c r="AM1" s="147"/>
    </row>
    <row r="2" spans="1:69" x14ac:dyDescent="0.3">
      <c r="A2" s="147"/>
      <c r="B2" s="147"/>
      <c r="C2" s="147"/>
      <c r="D2" s="148"/>
      <c r="E2" s="148"/>
      <c r="F2" s="157"/>
      <c r="G2" s="147"/>
      <c r="H2" s="148"/>
      <c r="I2" s="147"/>
      <c r="J2" s="157"/>
      <c r="K2" s="147"/>
      <c r="L2" s="157"/>
      <c r="M2" s="641"/>
      <c r="N2" s="157"/>
      <c r="O2" s="150"/>
      <c r="P2" s="147"/>
      <c r="Q2" s="157"/>
      <c r="R2" s="147"/>
      <c r="S2" s="148"/>
      <c r="T2" s="147"/>
      <c r="U2" s="147"/>
      <c r="V2" s="157"/>
      <c r="W2" s="641"/>
      <c r="X2" s="157"/>
      <c r="Y2" s="149"/>
      <c r="Z2" s="148"/>
      <c r="AA2" s="147"/>
      <c r="AB2" s="157"/>
      <c r="AC2" s="147"/>
      <c r="AD2" s="157"/>
      <c r="AE2" s="147"/>
      <c r="AF2" s="157"/>
      <c r="AG2" s="157"/>
      <c r="AH2" s="157"/>
      <c r="AI2" s="157"/>
      <c r="AJ2" s="157"/>
      <c r="AK2" s="147"/>
      <c r="AL2" s="148"/>
      <c r="AM2" s="147"/>
    </row>
    <row r="3" spans="1:69" x14ac:dyDescent="0.3">
      <c r="A3" s="147"/>
      <c r="B3" s="147"/>
      <c r="C3" s="434" t="s">
        <v>2</v>
      </c>
      <c r="D3" s="370" t="s">
        <v>3</v>
      </c>
      <c r="E3" s="370"/>
      <c r="F3" s="171"/>
      <c r="G3" s="435" t="s">
        <v>4</v>
      </c>
      <c r="H3" s="436"/>
      <c r="I3" s="437" t="s">
        <v>5</v>
      </c>
      <c r="J3" s="437"/>
      <c r="K3" s="437"/>
      <c r="L3" s="173"/>
      <c r="M3" s="174"/>
      <c r="N3" s="173"/>
      <c r="O3" s="174"/>
      <c r="P3" s="175"/>
      <c r="Q3" s="173"/>
      <c r="R3" s="175"/>
      <c r="S3" s="148"/>
      <c r="T3" s="175"/>
      <c r="U3" s="175"/>
      <c r="V3" s="648"/>
      <c r="W3" s="649"/>
      <c r="X3" s="178"/>
      <c r="Y3" s="177"/>
      <c r="Z3" s="178"/>
      <c r="AA3" s="176"/>
      <c r="AB3" s="178"/>
      <c r="AC3" s="176"/>
      <c r="AD3" s="178"/>
      <c r="AE3" s="176"/>
      <c r="AF3" s="157"/>
      <c r="AG3" s="173"/>
      <c r="AH3" s="173"/>
      <c r="AI3" s="173"/>
      <c r="AJ3" s="173"/>
      <c r="AK3" s="176"/>
      <c r="AL3" s="157"/>
      <c r="AM3" s="157"/>
    </row>
    <row r="4" spans="1:69" hidden="1" x14ac:dyDescent="0.3">
      <c r="A4" s="147"/>
      <c r="B4" s="147"/>
      <c r="C4" s="434"/>
      <c r="D4" s="179"/>
      <c r="E4" s="179"/>
      <c r="F4" s="179"/>
      <c r="G4" s="436" t="s">
        <v>6</v>
      </c>
      <c r="H4" s="436"/>
      <c r="I4" s="438"/>
      <c r="J4" s="438"/>
      <c r="K4" s="438"/>
      <c r="L4" s="438"/>
      <c r="M4" s="438"/>
      <c r="N4" s="438"/>
      <c r="O4" s="438"/>
      <c r="P4" s="438"/>
      <c r="Q4" s="173"/>
      <c r="R4" s="175"/>
      <c r="S4" s="148"/>
      <c r="T4" s="175"/>
      <c r="U4" s="175"/>
      <c r="V4" s="648"/>
      <c r="W4" s="649"/>
      <c r="X4" s="178"/>
      <c r="Y4" s="181"/>
      <c r="Z4" s="178"/>
      <c r="AA4" s="180"/>
      <c r="AB4" s="178"/>
      <c r="AC4" s="180"/>
      <c r="AD4" s="178"/>
      <c r="AE4" s="180"/>
      <c r="AF4" s="178"/>
      <c r="AG4" s="178"/>
      <c r="AH4" s="157"/>
      <c r="AI4" s="173"/>
      <c r="AJ4" s="173"/>
      <c r="AK4" s="180"/>
      <c r="AL4" s="157"/>
      <c r="AM4" s="157"/>
    </row>
    <row r="5" spans="1:69" hidden="1" x14ac:dyDescent="0.3">
      <c r="A5" s="147"/>
      <c r="B5" s="147"/>
      <c r="C5" s="434"/>
      <c r="D5" s="179"/>
      <c r="E5" s="179"/>
      <c r="F5" s="179"/>
      <c r="G5" s="176"/>
      <c r="H5" s="636"/>
      <c r="I5" s="148"/>
      <c r="J5" s="157"/>
      <c r="K5" s="175"/>
      <c r="L5" s="173"/>
      <c r="M5" s="174"/>
      <c r="N5" s="173"/>
      <c r="O5" s="174"/>
      <c r="P5" s="175"/>
      <c r="Q5" s="173"/>
      <c r="R5" s="175"/>
      <c r="S5" s="148"/>
      <c r="T5" s="175"/>
      <c r="U5" s="175"/>
      <c r="V5" s="648"/>
      <c r="W5" s="649"/>
      <c r="X5" s="178"/>
      <c r="Y5" s="181"/>
      <c r="Z5" s="178"/>
      <c r="AA5" s="180"/>
      <c r="AB5" s="178"/>
      <c r="AC5" s="180"/>
      <c r="AD5" s="178"/>
      <c r="AE5" s="180"/>
      <c r="AF5" s="157"/>
      <c r="AG5" s="173"/>
      <c r="AH5" s="173"/>
      <c r="AI5" s="173"/>
      <c r="AJ5" s="173"/>
      <c r="AK5" s="180"/>
      <c r="AL5" s="157"/>
      <c r="AM5" s="157"/>
    </row>
    <row r="6" spans="1:69" hidden="1" x14ac:dyDescent="0.3">
      <c r="A6" s="147"/>
      <c r="B6" s="147"/>
      <c r="C6" s="434"/>
      <c r="D6" s="370" t="s">
        <v>7</v>
      </c>
      <c r="E6" s="370"/>
      <c r="F6" s="171"/>
      <c r="G6" s="176"/>
      <c r="H6" s="637"/>
      <c r="I6" s="183"/>
      <c r="J6" s="173"/>
      <c r="K6" s="183"/>
      <c r="L6" s="173"/>
      <c r="M6" s="174"/>
      <c r="N6" s="173"/>
      <c r="O6" s="174"/>
      <c r="P6" s="183"/>
      <c r="Q6" s="173"/>
      <c r="R6" s="183"/>
      <c r="S6" s="148"/>
      <c r="T6" s="183"/>
      <c r="U6" s="183"/>
      <c r="V6" s="648"/>
      <c r="W6" s="649"/>
      <c r="X6" s="178"/>
      <c r="Y6" s="177"/>
      <c r="Z6" s="178"/>
      <c r="AA6" s="176"/>
      <c r="AB6" s="178"/>
      <c r="AC6" s="176"/>
      <c r="AD6" s="178"/>
      <c r="AE6" s="176"/>
      <c r="AF6" s="178"/>
      <c r="AG6" s="178"/>
      <c r="AH6" s="178"/>
      <c r="AI6" s="178"/>
      <c r="AJ6" s="178"/>
      <c r="AK6" s="176"/>
      <c r="AL6" s="184"/>
      <c r="AM6" s="184"/>
    </row>
    <row r="7" spans="1:69" x14ac:dyDescent="0.3">
      <c r="A7" s="147"/>
      <c r="B7" s="147"/>
      <c r="C7" s="170"/>
      <c r="D7" s="179"/>
      <c r="E7" s="179"/>
      <c r="F7" s="179"/>
      <c r="G7" s="176"/>
      <c r="H7" s="637"/>
      <c r="I7" s="183"/>
      <c r="J7" s="173"/>
      <c r="K7" s="183"/>
      <c r="L7" s="173"/>
      <c r="M7" s="174"/>
      <c r="N7" s="173"/>
      <c r="O7" s="174"/>
      <c r="P7" s="183"/>
      <c r="Q7" s="173"/>
      <c r="R7" s="183"/>
      <c r="S7" s="148"/>
      <c r="T7" s="183"/>
      <c r="U7" s="183"/>
      <c r="V7" s="648"/>
      <c r="W7" s="649"/>
      <c r="X7" s="178"/>
      <c r="Y7" s="177"/>
      <c r="Z7" s="178"/>
      <c r="AA7" s="176"/>
      <c r="AB7" s="178"/>
      <c r="AC7" s="176"/>
      <c r="AD7" s="178"/>
      <c r="AE7" s="176"/>
      <c r="AF7" s="178"/>
      <c r="AG7" s="178"/>
      <c r="AH7" s="178"/>
      <c r="AI7" s="178"/>
      <c r="AJ7" s="178"/>
      <c r="AK7" s="176"/>
      <c r="AL7" s="184"/>
      <c r="AM7" s="184"/>
    </row>
    <row r="8" spans="1:69" x14ac:dyDescent="0.3">
      <c r="A8" s="147"/>
      <c r="B8" s="147"/>
      <c r="C8" s="170"/>
      <c r="D8" s="370" t="s">
        <v>8</v>
      </c>
      <c r="E8" s="431"/>
      <c r="F8" s="171" t="s">
        <v>9</v>
      </c>
      <c r="G8" s="369" t="s">
        <v>10</v>
      </c>
      <c r="H8" s="370"/>
      <c r="I8" s="185" t="s">
        <v>11</v>
      </c>
      <c r="J8" s="173"/>
      <c r="K8" s="183"/>
      <c r="L8" s="173"/>
      <c r="M8" s="174"/>
      <c r="N8" s="173"/>
      <c r="O8" s="174"/>
      <c r="P8" s="183"/>
      <c r="Q8" s="173"/>
      <c r="R8" s="183"/>
      <c r="S8" s="148"/>
      <c r="T8" s="183"/>
      <c r="U8" s="183"/>
      <c r="V8" s="648"/>
      <c r="W8" s="649"/>
      <c r="X8" s="178"/>
      <c r="Y8" s="177"/>
      <c r="Z8" s="178"/>
      <c r="AA8" s="176"/>
      <c r="AB8" s="178"/>
      <c r="AC8" s="176"/>
      <c r="AD8" s="178"/>
      <c r="AE8" s="176"/>
      <c r="AF8" s="178"/>
      <c r="AG8" s="178"/>
      <c r="AH8" s="178"/>
      <c r="AI8" s="178"/>
      <c r="AJ8" s="178"/>
      <c r="AK8" s="176"/>
      <c r="AL8" s="184"/>
      <c r="AM8" s="184"/>
    </row>
    <row r="9" spans="1:69" x14ac:dyDescent="0.3">
      <c r="A9" s="147"/>
      <c r="B9" s="147"/>
      <c r="C9" s="186"/>
      <c r="D9" s="178"/>
      <c r="E9" s="178"/>
      <c r="F9" s="178"/>
      <c r="G9" s="176"/>
      <c r="H9" s="178"/>
      <c r="I9" s="182"/>
      <c r="J9" s="170"/>
      <c r="K9" s="187"/>
      <c r="L9" s="184"/>
      <c r="M9" s="188"/>
      <c r="N9" s="184"/>
      <c r="O9" s="188"/>
      <c r="P9" s="187"/>
      <c r="Q9" s="184"/>
      <c r="R9" s="187"/>
      <c r="S9" s="184"/>
      <c r="T9" s="187"/>
      <c r="U9" s="187"/>
      <c r="V9" s="184"/>
      <c r="W9" s="188"/>
      <c r="X9" s="178"/>
      <c r="Y9" s="177"/>
      <c r="Z9" s="178"/>
      <c r="AA9" s="176"/>
      <c r="AB9" s="178"/>
      <c r="AC9" s="176"/>
      <c r="AD9" s="178"/>
      <c r="AE9" s="176"/>
      <c r="AF9" s="184"/>
      <c r="AG9" s="184"/>
      <c r="AH9" s="184"/>
      <c r="AI9" s="184"/>
      <c r="AJ9" s="184"/>
      <c r="AK9" s="176"/>
      <c r="AL9" s="184"/>
      <c r="AM9" s="184"/>
    </row>
    <row r="10" spans="1:69" s="134" customFormat="1" x14ac:dyDescent="0.35">
      <c r="A10" s="189"/>
      <c r="B10" s="189"/>
      <c r="C10" s="190" t="s">
        <v>12</v>
      </c>
      <c r="D10" s="688"/>
      <c r="E10" s="688"/>
      <c r="F10" s="191">
        <v>45777</v>
      </c>
      <c r="G10" s="432" t="s">
        <v>13</v>
      </c>
      <c r="H10" s="432"/>
      <c r="I10" s="172">
        <v>14</v>
      </c>
      <c r="J10" s="157"/>
      <c r="K10" s="192"/>
      <c r="L10" s="184"/>
      <c r="M10" s="188"/>
      <c r="N10" s="184"/>
      <c r="O10" s="188"/>
      <c r="P10" s="192"/>
      <c r="Q10" s="184"/>
      <c r="R10" s="192"/>
      <c r="S10" s="184"/>
      <c r="T10" s="187"/>
      <c r="U10" s="184"/>
      <c r="V10" s="428"/>
      <c r="W10" s="428"/>
      <c r="X10" s="428"/>
      <c r="Y10" s="428"/>
      <c r="Z10" s="428"/>
      <c r="AA10" s="428"/>
      <c r="AB10" s="428"/>
      <c r="AC10" s="428"/>
      <c r="AD10" s="428"/>
      <c r="AE10" s="428"/>
      <c r="AF10" s="428"/>
      <c r="AG10" s="428"/>
      <c r="AH10" s="428"/>
      <c r="AI10" s="428"/>
      <c r="AJ10" s="428"/>
      <c r="AK10" s="184"/>
      <c r="AL10" s="184"/>
      <c r="AM10" s="184"/>
      <c r="AN10" s="24"/>
      <c r="AO10" s="684"/>
      <c r="AP10" s="24"/>
      <c r="AQ10" s="24"/>
      <c r="AS10" s="24"/>
      <c r="AT10" s="24"/>
      <c r="AV10" s="24"/>
      <c r="AW10" s="24"/>
      <c r="AY10" s="24"/>
      <c r="AZ10" s="24"/>
      <c r="BB10" s="24"/>
      <c r="BC10" s="24"/>
      <c r="BE10" s="24"/>
      <c r="BF10" s="24"/>
    </row>
    <row r="11" spans="1:69" x14ac:dyDescent="0.3">
      <c r="A11" s="147"/>
      <c r="B11" s="147"/>
      <c r="C11" s="190"/>
      <c r="D11" s="157"/>
      <c r="E11" s="184"/>
      <c r="F11" s="184"/>
      <c r="G11" s="184"/>
      <c r="H11" s="184"/>
      <c r="I11" s="184"/>
      <c r="J11" s="184"/>
      <c r="K11" s="184"/>
      <c r="L11" s="184"/>
      <c r="M11" s="188"/>
      <c r="N11" s="184"/>
      <c r="O11" s="188"/>
      <c r="P11" s="184"/>
      <c r="Q11" s="184"/>
      <c r="R11" s="184"/>
      <c r="S11" s="184"/>
      <c r="T11" s="184"/>
      <c r="U11" s="184"/>
      <c r="V11" s="184"/>
      <c r="W11" s="188"/>
      <c r="X11" s="184"/>
      <c r="Y11" s="188"/>
      <c r="Z11" s="184"/>
      <c r="AA11" s="184"/>
      <c r="AB11" s="184"/>
      <c r="AC11" s="184"/>
      <c r="AD11" s="184"/>
      <c r="AE11" s="184"/>
      <c r="AF11" s="184"/>
      <c r="AG11" s="184"/>
      <c r="AH11" s="184"/>
      <c r="AI11" s="184"/>
      <c r="AJ11" s="184"/>
      <c r="AK11" s="184"/>
      <c r="AL11" s="184"/>
      <c r="AM11" s="184"/>
    </row>
    <row r="12" spans="1:69" ht="35" customHeight="1" x14ac:dyDescent="0.3">
      <c r="A12" s="433" t="s">
        <v>14</v>
      </c>
      <c r="B12" s="433"/>
      <c r="C12" s="433"/>
      <c r="D12" s="433"/>
      <c r="E12" s="433"/>
      <c r="F12" s="433"/>
      <c r="G12" s="433"/>
      <c r="H12" s="433"/>
      <c r="I12" s="433"/>
      <c r="J12" s="433"/>
      <c r="K12" s="433"/>
      <c r="L12" s="416" t="s">
        <v>15</v>
      </c>
      <c r="M12" s="416"/>
      <c r="N12" s="416"/>
      <c r="O12" s="416"/>
      <c r="P12" s="416"/>
      <c r="Q12" s="416"/>
      <c r="R12" s="413" t="s">
        <v>16</v>
      </c>
      <c r="S12" s="413"/>
      <c r="T12" s="413"/>
      <c r="U12" s="413"/>
      <c r="V12" s="413"/>
      <c r="W12" s="413"/>
      <c r="X12" s="413"/>
      <c r="Y12" s="413"/>
      <c r="Z12" s="413"/>
      <c r="AA12" s="413"/>
      <c r="AB12" s="413"/>
      <c r="AC12" s="413"/>
      <c r="AD12" s="413"/>
      <c r="AE12" s="413"/>
      <c r="AF12" s="412" t="s">
        <v>17</v>
      </c>
      <c r="AG12" s="412"/>
      <c r="AH12" s="412"/>
      <c r="AI12" s="412"/>
      <c r="AJ12" s="412"/>
      <c r="AK12" s="412"/>
      <c r="AL12" s="429" t="s">
        <v>18</v>
      </c>
      <c r="AM12" s="430" t="s">
        <v>19</v>
      </c>
      <c r="AN12" s="358" t="s">
        <v>20</v>
      </c>
      <c r="AO12" s="359"/>
      <c r="AP12" s="359"/>
      <c r="AQ12" s="359"/>
      <c r="AR12" s="359"/>
      <c r="AS12" s="359"/>
      <c r="AT12" s="359"/>
      <c r="AU12" s="359"/>
      <c r="AV12" s="359"/>
      <c r="AW12" s="359"/>
      <c r="AX12" s="359"/>
      <c r="AY12" s="359"/>
      <c r="AZ12" s="359"/>
      <c r="BA12" s="359"/>
      <c r="BB12" s="359"/>
      <c r="BC12" s="359"/>
      <c r="BD12" s="359"/>
      <c r="BE12" s="359"/>
      <c r="BF12" s="359"/>
      <c r="BG12" s="359"/>
      <c r="BH12" s="360"/>
      <c r="BI12" s="361" t="s">
        <v>21</v>
      </c>
    </row>
    <row r="13" spans="1:69" ht="29.25" customHeight="1" x14ac:dyDescent="0.3">
      <c r="A13" s="440" t="s">
        <v>22</v>
      </c>
      <c r="B13" s="440"/>
      <c r="C13" s="440" t="s">
        <v>23</v>
      </c>
      <c r="D13" s="433" t="s">
        <v>24</v>
      </c>
      <c r="E13" s="433" t="s">
        <v>25</v>
      </c>
      <c r="F13" s="433" t="s">
        <v>26</v>
      </c>
      <c r="G13" s="433" t="s">
        <v>27</v>
      </c>
      <c r="H13" s="444" t="s">
        <v>28</v>
      </c>
      <c r="I13" s="433" t="s">
        <v>29</v>
      </c>
      <c r="J13" s="433" t="s">
        <v>30</v>
      </c>
      <c r="K13" s="433" t="s">
        <v>31</v>
      </c>
      <c r="L13" s="416" t="s">
        <v>32</v>
      </c>
      <c r="M13" s="439" t="s">
        <v>33</v>
      </c>
      <c r="N13" s="416" t="s">
        <v>34</v>
      </c>
      <c r="O13" s="439" t="s">
        <v>35</v>
      </c>
      <c r="P13" s="416" t="s">
        <v>36</v>
      </c>
      <c r="Q13" s="441" t="s">
        <v>37</v>
      </c>
      <c r="R13" s="413" t="s">
        <v>38</v>
      </c>
      <c r="S13" s="442" t="s">
        <v>39</v>
      </c>
      <c r="T13" s="442"/>
      <c r="U13" s="413" t="s">
        <v>40</v>
      </c>
      <c r="V13" s="413" t="s">
        <v>41</v>
      </c>
      <c r="W13" s="413"/>
      <c r="X13" s="413" t="s">
        <v>42</v>
      </c>
      <c r="Y13" s="413"/>
      <c r="Z13" s="413" t="s">
        <v>43</v>
      </c>
      <c r="AA13" s="413"/>
      <c r="AB13" s="417" t="s">
        <v>44</v>
      </c>
      <c r="AC13" s="418"/>
      <c r="AD13" s="419"/>
      <c r="AE13" s="413" t="s">
        <v>45</v>
      </c>
      <c r="AF13" s="412" t="s">
        <v>32</v>
      </c>
      <c r="AG13" s="412" t="s">
        <v>33</v>
      </c>
      <c r="AH13" s="412" t="s">
        <v>34</v>
      </c>
      <c r="AI13" s="412" t="s">
        <v>35</v>
      </c>
      <c r="AJ13" s="415" t="s">
        <v>46</v>
      </c>
      <c r="AK13" s="415" t="s">
        <v>47</v>
      </c>
      <c r="AL13" s="429"/>
      <c r="AM13" s="430"/>
      <c r="AN13" s="362" t="s">
        <v>48</v>
      </c>
      <c r="AO13" s="359" t="s">
        <v>49</v>
      </c>
      <c r="AP13" s="359" t="s">
        <v>50</v>
      </c>
      <c r="AQ13" s="359"/>
      <c r="AR13" s="359"/>
      <c r="AS13" s="363" t="s">
        <v>51</v>
      </c>
      <c r="AT13" s="359"/>
      <c r="AU13" s="359"/>
      <c r="AV13" s="359" t="s">
        <v>52</v>
      </c>
      <c r="AW13" s="359"/>
      <c r="AX13" s="359"/>
      <c r="AY13" s="359" t="s">
        <v>53</v>
      </c>
      <c r="AZ13" s="359"/>
      <c r="BA13" s="359"/>
      <c r="BB13" s="359" t="s">
        <v>54</v>
      </c>
      <c r="BC13" s="359"/>
      <c r="BD13" s="359"/>
      <c r="BE13" s="359" t="s">
        <v>55</v>
      </c>
      <c r="BF13" s="359"/>
      <c r="BG13" s="359"/>
      <c r="BH13" s="360" t="s">
        <v>56</v>
      </c>
      <c r="BI13" s="361"/>
      <c r="BJ13" s="446"/>
      <c r="BK13" s="446"/>
      <c r="BL13" s="446"/>
      <c r="BM13" s="446"/>
      <c r="BN13" s="446"/>
      <c r="BO13" s="446"/>
      <c r="BP13" s="446"/>
      <c r="BQ13" s="446"/>
    </row>
    <row r="14" spans="1:69" s="24" customFormat="1" ht="70" x14ac:dyDescent="0.35">
      <c r="A14" s="193" t="s">
        <v>57</v>
      </c>
      <c r="B14" s="193" t="s">
        <v>58</v>
      </c>
      <c r="C14" s="440"/>
      <c r="D14" s="433"/>
      <c r="E14" s="433"/>
      <c r="F14" s="433"/>
      <c r="G14" s="433"/>
      <c r="H14" s="444"/>
      <c r="I14" s="433"/>
      <c r="J14" s="433"/>
      <c r="K14" s="433"/>
      <c r="L14" s="416"/>
      <c r="M14" s="439"/>
      <c r="N14" s="416"/>
      <c r="O14" s="439"/>
      <c r="P14" s="416"/>
      <c r="Q14" s="441"/>
      <c r="R14" s="413"/>
      <c r="S14" s="141" t="s">
        <v>59</v>
      </c>
      <c r="T14" s="141" t="s">
        <v>60</v>
      </c>
      <c r="U14" s="413"/>
      <c r="V14" s="414" t="s">
        <v>61</v>
      </c>
      <c r="W14" s="414"/>
      <c r="X14" s="414" t="s">
        <v>62</v>
      </c>
      <c r="Y14" s="414"/>
      <c r="Z14" s="141" t="s">
        <v>63</v>
      </c>
      <c r="AA14" s="141" t="s">
        <v>64</v>
      </c>
      <c r="AB14" s="141" t="s">
        <v>65</v>
      </c>
      <c r="AC14" s="141" t="s">
        <v>66</v>
      </c>
      <c r="AD14" s="141" t="s">
        <v>67</v>
      </c>
      <c r="AE14" s="413"/>
      <c r="AF14" s="412"/>
      <c r="AG14" s="412"/>
      <c r="AH14" s="412"/>
      <c r="AI14" s="412"/>
      <c r="AJ14" s="415"/>
      <c r="AK14" s="415"/>
      <c r="AL14" s="429"/>
      <c r="AM14" s="430"/>
      <c r="AN14" s="362" t="s">
        <v>48</v>
      </c>
      <c r="AO14" s="359"/>
      <c r="AP14" s="144" t="s">
        <v>68</v>
      </c>
      <c r="AQ14" s="144" t="s">
        <v>69</v>
      </c>
      <c r="AR14" s="144" t="s">
        <v>70</v>
      </c>
      <c r="AS14" s="144" t="s">
        <v>68</v>
      </c>
      <c r="AT14" s="144" t="s">
        <v>69</v>
      </c>
      <c r="AU14" s="144" t="s">
        <v>70</v>
      </c>
      <c r="AV14" s="144" t="s">
        <v>68</v>
      </c>
      <c r="AW14" s="144" t="s">
        <v>69</v>
      </c>
      <c r="AX14" s="144" t="s">
        <v>70</v>
      </c>
      <c r="AY14" s="144" t="s">
        <v>68</v>
      </c>
      <c r="AZ14" s="144" t="s">
        <v>69</v>
      </c>
      <c r="BA14" s="144" t="s">
        <v>70</v>
      </c>
      <c r="BB14" s="144" t="s">
        <v>68</v>
      </c>
      <c r="BC14" s="144" t="s">
        <v>69</v>
      </c>
      <c r="BD14" s="144" t="s">
        <v>70</v>
      </c>
      <c r="BE14" s="144" t="s">
        <v>68</v>
      </c>
      <c r="BF14" s="144" t="s">
        <v>69</v>
      </c>
      <c r="BG14" s="144" t="s">
        <v>70</v>
      </c>
      <c r="BH14" s="360"/>
      <c r="BI14" s="361"/>
      <c r="BJ14" s="227"/>
      <c r="BK14" s="227"/>
      <c r="BL14" s="227"/>
      <c r="BM14" s="227"/>
      <c r="BN14" s="446"/>
      <c r="BO14" s="227"/>
      <c r="BP14" s="227"/>
      <c r="BQ14" s="227"/>
    </row>
    <row r="15" spans="1:69" ht="68" customHeight="1" x14ac:dyDescent="0.3">
      <c r="A15" s="382" t="s">
        <v>9</v>
      </c>
      <c r="B15" s="379"/>
      <c r="C15" s="399" t="s">
        <v>71</v>
      </c>
      <c r="D15" s="634" t="s">
        <v>72</v>
      </c>
      <c r="E15" s="634" t="s">
        <v>73</v>
      </c>
      <c r="F15" s="195" t="s">
        <v>74</v>
      </c>
      <c r="G15" s="196" t="s">
        <v>75</v>
      </c>
      <c r="H15" s="634" t="s">
        <v>76</v>
      </c>
      <c r="I15" s="371" t="s">
        <v>77</v>
      </c>
      <c r="J15" s="634" t="s">
        <v>78</v>
      </c>
      <c r="K15" s="371" t="s">
        <v>79</v>
      </c>
      <c r="L15" s="634" t="s">
        <v>80</v>
      </c>
      <c r="M15" s="642">
        <f>VLOOKUP(L15,'[2]Datos Validacion'!$C$6:$D$10,2,0)</f>
        <v>0.4</v>
      </c>
      <c r="N15" s="643" t="s">
        <v>81</v>
      </c>
      <c r="O15" s="365">
        <f>VLOOKUP(N15,'[2]Datos Validacion'!$E$6:$F$15,2,0)</f>
        <v>0.8</v>
      </c>
      <c r="P15" s="371" t="s">
        <v>82</v>
      </c>
      <c r="Q15" s="646" t="s">
        <v>83</v>
      </c>
      <c r="R15" s="198" t="s">
        <v>84</v>
      </c>
      <c r="S15" s="151" t="s">
        <v>85</v>
      </c>
      <c r="T15" s="197" t="s">
        <v>73</v>
      </c>
      <c r="U15" s="211" t="s">
        <v>86</v>
      </c>
      <c r="V15" s="151" t="s">
        <v>87</v>
      </c>
      <c r="W15" s="200">
        <f>VLOOKUP(V15,'[2]Datos Validacion'!$K$6:$L$8,2,0)</f>
        <v>0.25</v>
      </c>
      <c r="X15" s="145" t="s">
        <v>88</v>
      </c>
      <c r="Y15" s="229">
        <f>VLOOKUP(X15,'[2]Datos Validacion'!$M$6:$N$7,2,0)</f>
        <v>0.15</v>
      </c>
      <c r="Z15" s="151" t="s">
        <v>89</v>
      </c>
      <c r="AA15" s="197" t="s">
        <v>90</v>
      </c>
      <c r="AB15" s="151" t="s">
        <v>91</v>
      </c>
      <c r="AC15" s="197" t="s">
        <v>92</v>
      </c>
      <c r="AD15" s="197"/>
      <c r="AE15" s="231">
        <f t="shared" ref="AE15:AE66" si="0">+W15+Y15</f>
        <v>0.4</v>
      </c>
      <c r="AF15" s="201" t="str">
        <f t="shared" ref="AF15:AF66" si="1">IF(AG15&lt;=20%,"MUY BAJA",IF(AG15&lt;=40%,"BAJA",IF(AG15&lt;=60%,"MEDIA",IF(AG15&lt;=80%,"ALTA","MUY ALTA"))))</f>
        <v>BAJA</v>
      </c>
      <c r="AG15" s="201">
        <f t="shared" ref="AG15:AG45" si="2">IF(OR(V15="prevenir",V15="detectar"),(M15-(M15*AE15)), M15)</f>
        <v>0.24</v>
      </c>
      <c r="AH15" s="655" t="str">
        <f t="shared" ref="AH15:AH45" si="3">IF(AI15&lt;=20%,"LEVE",IF(AI15&lt;=40%,"MENOR",IF(AI15&lt;=60%,"MODERADO",IF(AI15&lt;=80%,"MAYOR","CATASTROFICO"))))</f>
        <v>MAYOR</v>
      </c>
      <c r="AI15" s="655">
        <f t="shared" ref="AI15:AI45" si="4">IF(V15="corregir",(O15-(O15*AE15)), O15)</f>
        <v>0.8</v>
      </c>
      <c r="AJ15" s="646" t="s">
        <v>93</v>
      </c>
      <c r="AK15" s="317" t="s">
        <v>94</v>
      </c>
      <c r="AL15" s="388" t="s">
        <v>95</v>
      </c>
      <c r="AM15" s="381"/>
      <c r="AN15" s="465">
        <v>45782</v>
      </c>
      <c r="AO15" s="455" t="s">
        <v>96</v>
      </c>
      <c r="AP15" s="674" t="s">
        <v>97</v>
      </c>
      <c r="AQ15" s="674" t="s">
        <v>9</v>
      </c>
      <c r="AR15" s="347" t="s">
        <v>98</v>
      </c>
      <c r="AS15" s="674" t="s">
        <v>9</v>
      </c>
      <c r="AT15" s="674" t="s">
        <v>97</v>
      </c>
      <c r="AU15" s="347" t="s">
        <v>99</v>
      </c>
      <c r="AV15" s="674" t="s">
        <v>9</v>
      </c>
      <c r="AW15" s="674" t="s">
        <v>97</v>
      </c>
      <c r="AX15" s="347" t="s">
        <v>100</v>
      </c>
      <c r="AY15" s="674" t="s">
        <v>9</v>
      </c>
      <c r="AZ15" s="674" t="s">
        <v>97</v>
      </c>
      <c r="BA15" s="347" t="s">
        <v>101</v>
      </c>
      <c r="BB15" s="674" t="s">
        <v>97</v>
      </c>
      <c r="BC15" s="674" t="s">
        <v>9</v>
      </c>
      <c r="BD15" s="347" t="s">
        <v>102</v>
      </c>
      <c r="BE15" s="455"/>
      <c r="BF15" s="521" t="s">
        <v>9</v>
      </c>
      <c r="BG15" s="347" t="s">
        <v>103</v>
      </c>
      <c r="BH15" s="350" t="s">
        <v>104</v>
      </c>
      <c r="BI15" s="319" t="s">
        <v>105</v>
      </c>
      <c r="BJ15" s="314"/>
      <c r="BK15" s="314"/>
      <c r="BL15" s="314"/>
      <c r="BM15" s="314"/>
      <c r="BN15" s="314"/>
      <c r="BO15" s="314"/>
      <c r="BP15" s="445"/>
      <c r="BQ15" s="445"/>
    </row>
    <row r="16" spans="1:69" ht="46.5" customHeight="1" x14ac:dyDescent="0.3">
      <c r="A16" s="382"/>
      <c r="B16" s="379"/>
      <c r="C16" s="399"/>
      <c r="D16" s="634"/>
      <c r="E16" s="634"/>
      <c r="F16" s="195" t="s">
        <v>106</v>
      </c>
      <c r="G16" s="196" t="s">
        <v>107</v>
      </c>
      <c r="H16" s="634"/>
      <c r="I16" s="371"/>
      <c r="J16" s="634"/>
      <c r="K16" s="371"/>
      <c r="L16" s="634"/>
      <c r="M16" s="642"/>
      <c r="N16" s="643"/>
      <c r="O16" s="365"/>
      <c r="P16" s="371"/>
      <c r="Q16" s="646"/>
      <c r="R16" s="388" t="s">
        <v>108</v>
      </c>
      <c r="S16" s="379" t="s">
        <v>85</v>
      </c>
      <c r="T16" s="371" t="s">
        <v>73</v>
      </c>
      <c r="U16" s="329" t="s">
        <v>86</v>
      </c>
      <c r="V16" s="379" t="s">
        <v>87</v>
      </c>
      <c r="W16" s="642">
        <f>VLOOKUP(V16,'[2]Datos Validacion'!$K$6:$L$8,2,0)</f>
        <v>0.25</v>
      </c>
      <c r="X16" s="650" t="s">
        <v>88</v>
      </c>
      <c r="Y16" s="364">
        <f>VLOOKUP(X16,'[2]Datos Validacion'!$M$6:$N$7,2,0)</f>
        <v>0.15</v>
      </c>
      <c r="Z16" s="379" t="s">
        <v>89</v>
      </c>
      <c r="AA16" s="371" t="s">
        <v>109</v>
      </c>
      <c r="AB16" s="379" t="s">
        <v>91</v>
      </c>
      <c r="AC16" s="371" t="s">
        <v>110</v>
      </c>
      <c r="AD16" s="336"/>
      <c r="AE16" s="383">
        <f t="shared" si="0"/>
        <v>0.4</v>
      </c>
      <c r="AF16" s="655" t="str">
        <f t="shared" si="1"/>
        <v>MUY BAJA</v>
      </c>
      <c r="AG16" s="656">
        <f>+AG15-(AG15*AE16)</f>
        <v>0.14399999999999999</v>
      </c>
      <c r="AH16" s="655"/>
      <c r="AI16" s="655"/>
      <c r="AJ16" s="646"/>
      <c r="AK16" s="317"/>
      <c r="AL16" s="388"/>
      <c r="AM16" s="381"/>
      <c r="AN16" s="522"/>
      <c r="AO16" s="456"/>
      <c r="AP16" s="667"/>
      <c r="AQ16" s="667"/>
      <c r="AR16" s="348"/>
      <c r="AS16" s="667"/>
      <c r="AT16" s="667"/>
      <c r="AU16" s="348"/>
      <c r="AV16" s="667"/>
      <c r="AW16" s="667"/>
      <c r="AX16" s="348"/>
      <c r="AY16" s="667"/>
      <c r="AZ16" s="667"/>
      <c r="BA16" s="348"/>
      <c r="BB16" s="667"/>
      <c r="BC16" s="667"/>
      <c r="BD16" s="348"/>
      <c r="BE16" s="456"/>
      <c r="BF16" s="522"/>
      <c r="BG16" s="348"/>
      <c r="BH16" s="351"/>
      <c r="BI16" s="329"/>
      <c r="BJ16" s="314"/>
      <c r="BK16" s="314"/>
      <c r="BL16" s="314"/>
      <c r="BM16" s="314"/>
      <c r="BN16" s="314"/>
      <c r="BO16" s="314"/>
      <c r="BP16" s="445"/>
      <c r="BQ16" s="445"/>
    </row>
    <row r="17" spans="1:69" ht="199.5" customHeight="1" x14ac:dyDescent="0.3">
      <c r="A17" s="382"/>
      <c r="B17" s="379"/>
      <c r="C17" s="399"/>
      <c r="D17" s="634"/>
      <c r="E17" s="634"/>
      <c r="F17" s="195" t="s">
        <v>74</v>
      </c>
      <c r="G17" s="196" t="s">
        <v>111</v>
      </c>
      <c r="H17" s="634"/>
      <c r="I17" s="371"/>
      <c r="J17" s="634"/>
      <c r="K17" s="371"/>
      <c r="L17" s="634"/>
      <c r="M17" s="642"/>
      <c r="N17" s="643"/>
      <c r="O17" s="365"/>
      <c r="P17" s="371"/>
      <c r="Q17" s="646"/>
      <c r="R17" s="388"/>
      <c r="S17" s="379"/>
      <c r="T17" s="371"/>
      <c r="U17" s="329"/>
      <c r="V17" s="379"/>
      <c r="W17" s="642"/>
      <c r="X17" s="650"/>
      <c r="Y17" s="364"/>
      <c r="Z17" s="379"/>
      <c r="AA17" s="371"/>
      <c r="AB17" s="379"/>
      <c r="AC17" s="371"/>
      <c r="AD17" s="338"/>
      <c r="AE17" s="383"/>
      <c r="AF17" s="655"/>
      <c r="AG17" s="656"/>
      <c r="AH17" s="655"/>
      <c r="AI17" s="655"/>
      <c r="AJ17" s="646"/>
      <c r="AK17" s="317"/>
      <c r="AL17" s="388"/>
      <c r="AM17" s="381"/>
      <c r="AN17" s="529"/>
      <c r="AO17" s="664"/>
      <c r="AP17" s="675"/>
      <c r="AQ17" s="675"/>
      <c r="AR17" s="355"/>
      <c r="AS17" s="675"/>
      <c r="AT17" s="675"/>
      <c r="AU17" s="355"/>
      <c r="AV17" s="675"/>
      <c r="AW17" s="675"/>
      <c r="AX17" s="355"/>
      <c r="AY17" s="675"/>
      <c r="AZ17" s="675"/>
      <c r="BA17" s="355"/>
      <c r="BB17" s="675"/>
      <c r="BC17" s="675"/>
      <c r="BD17" s="355"/>
      <c r="BE17" s="664"/>
      <c r="BF17" s="529"/>
      <c r="BG17" s="355"/>
      <c r="BH17" s="354"/>
      <c r="BI17" s="329"/>
      <c r="BJ17" s="314"/>
      <c r="BK17" s="314"/>
      <c r="BL17" s="314"/>
      <c r="BM17" s="314"/>
      <c r="BN17" s="314"/>
      <c r="BO17" s="314"/>
      <c r="BP17" s="445"/>
      <c r="BQ17" s="445"/>
    </row>
    <row r="18" spans="1:69" ht="54.5" customHeight="1" x14ac:dyDescent="0.3">
      <c r="A18" s="382" t="s">
        <v>9</v>
      </c>
      <c r="B18" s="379"/>
      <c r="C18" s="380" t="s">
        <v>112</v>
      </c>
      <c r="D18" s="650" t="s">
        <v>113</v>
      </c>
      <c r="E18" s="650" t="s">
        <v>114</v>
      </c>
      <c r="F18" s="195" t="s">
        <v>74</v>
      </c>
      <c r="G18" s="92" t="s">
        <v>115</v>
      </c>
      <c r="H18" s="634" t="s">
        <v>116</v>
      </c>
      <c r="I18" s="388" t="s">
        <v>117</v>
      </c>
      <c r="J18" s="634" t="s">
        <v>78</v>
      </c>
      <c r="K18" s="317" t="s">
        <v>118</v>
      </c>
      <c r="L18" s="634" t="s">
        <v>119</v>
      </c>
      <c r="M18" s="642">
        <f>VLOOKUP(L18,'[2]Datos Validacion'!$C$6:$D$10,2,0)</f>
        <v>0.6</v>
      </c>
      <c r="N18" s="643" t="s">
        <v>81</v>
      </c>
      <c r="O18" s="365">
        <f>VLOOKUP(N18,'[2]Datos Validacion'!$E$6:$F$15,2,0)</f>
        <v>0.8</v>
      </c>
      <c r="P18" s="371" t="s">
        <v>82</v>
      </c>
      <c r="Q18" s="646" t="s">
        <v>83</v>
      </c>
      <c r="R18" s="202" t="s">
        <v>120</v>
      </c>
      <c r="S18" s="151" t="s">
        <v>85</v>
      </c>
      <c r="T18" s="92" t="s">
        <v>121</v>
      </c>
      <c r="U18" s="211" t="s">
        <v>86</v>
      </c>
      <c r="V18" s="151" t="s">
        <v>87</v>
      </c>
      <c r="W18" s="200">
        <f>VLOOKUP(V18,'[2]Datos Validacion'!$K$6:$L$8,2,0)</f>
        <v>0.25</v>
      </c>
      <c r="X18" s="145" t="s">
        <v>88</v>
      </c>
      <c r="Y18" s="229">
        <f>VLOOKUP(X18,'[2]Datos Validacion'!$M$6:$N$7,2,0)</f>
        <v>0.15</v>
      </c>
      <c r="Z18" s="151" t="s">
        <v>89</v>
      </c>
      <c r="AA18" s="319" t="s">
        <v>122</v>
      </c>
      <c r="AB18" s="151" t="s">
        <v>91</v>
      </c>
      <c r="AC18" s="92" t="s">
        <v>123</v>
      </c>
      <c r="AD18" s="234" t="s">
        <v>124</v>
      </c>
      <c r="AE18" s="231">
        <f t="shared" si="0"/>
        <v>0.4</v>
      </c>
      <c r="AF18" s="201" t="str">
        <f t="shared" si="1"/>
        <v>BAJA</v>
      </c>
      <c r="AG18" s="201">
        <f t="shared" si="2"/>
        <v>0.36</v>
      </c>
      <c r="AH18" s="655" t="str">
        <f t="shared" si="3"/>
        <v>MAYOR</v>
      </c>
      <c r="AI18" s="655">
        <f t="shared" si="4"/>
        <v>0.8</v>
      </c>
      <c r="AJ18" s="646" t="s">
        <v>93</v>
      </c>
      <c r="AK18" s="317" t="s">
        <v>94</v>
      </c>
      <c r="AL18" s="388" t="s">
        <v>125</v>
      </c>
      <c r="AM18" s="381"/>
      <c r="AN18" s="465">
        <v>45782</v>
      </c>
      <c r="AO18" s="530" t="s">
        <v>126</v>
      </c>
      <c r="AP18" s="521"/>
      <c r="AQ18" s="521" t="s">
        <v>9</v>
      </c>
      <c r="AR18" s="320" t="s">
        <v>127</v>
      </c>
      <c r="AS18" s="521" t="s">
        <v>128</v>
      </c>
      <c r="AT18" s="521"/>
      <c r="AU18" s="320" t="s">
        <v>129</v>
      </c>
      <c r="AV18" s="521" t="s">
        <v>128</v>
      </c>
      <c r="AW18" s="521"/>
      <c r="AX18" s="320" t="s">
        <v>130</v>
      </c>
      <c r="AY18" s="521" t="s">
        <v>128</v>
      </c>
      <c r="AZ18" s="521"/>
      <c r="BA18" s="320" t="s">
        <v>131</v>
      </c>
      <c r="BB18" s="521"/>
      <c r="BC18" s="521"/>
      <c r="BD18" s="331"/>
      <c r="BE18" s="530" t="s">
        <v>128</v>
      </c>
      <c r="BF18" s="521"/>
      <c r="BG18" s="320" t="s">
        <v>132</v>
      </c>
      <c r="BH18" s="325" t="s">
        <v>133</v>
      </c>
      <c r="BI18" s="319" t="s">
        <v>134</v>
      </c>
      <c r="BJ18" s="445"/>
      <c r="BK18" s="314"/>
      <c r="BL18" s="314"/>
      <c r="BM18" s="314"/>
      <c r="BN18" s="314"/>
      <c r="BO18" s="314"/>
      <c r="BP18" s="314"/>
      <c r="BQ18" s="314"/>
    </row>
    <row r="19" spans="1:69" ht="54.5" customHeight="1" x14ac:dyDescent="0.3">
      <c r="A19" s="382"/>
      <c r="B19" s="379"/>
      <c r="C19" s="380"/>
      <c r="D19" s="650"/>
      <c r="E19" s="650"/>
      <c r="F19" s="195" t="s">
        <v>74</v>
      </c>
      <c r="G19" s="92" t="s">
        <v>135</v>
      </c>
      <c r="H19" s="634"/>
      <c r="I19" s="388"/>
      <c r="J19" s="634"/>
      <c r="K19" s="317"/>
      <c r="L19" s="634"/>
      <c r="M19" s="642"/>
      <c r="N19" s="643"/>
      <c r="O19" s="365"/>
      <c r="P19" s="371"/>
      <c r="Q19" s="646"/>
      <c r="R19" s="202" t="s">
        <v>136</v>
      </c>
      <c r="S19" s="151" t="s">
        <v>85</v>
      </c>
      <c r="T19" s="92" t="s">
        <v>137</v>
      </c>
      <c r="U19" s="211" t="s">
        <v>86</v>
      </c>
      <c r="V19" s="151" t="s">
        <v>87</v>
      </c>
      <c r="W19" s="200">
        <f>VLOOKUP(V19,'[2]Datos Validacion'!$K$6:$L$8,2,0)</f>
        <v>0.25</v>
      </c>
      <c r="X19" s="145" t="s">
        <v>88</v>
      </c>
      <c r="Y19" s="229">
        <f>VLOOKUP(X19,'[2]Datos Validacion'!$M$6:$N$7,2,0)</f>
        <v>0.15</v>
      </c>
      <c r="Z19" s="151" t="s">
        <v>89</v>
      </c>
      <c r="AA19" s="319"/>
      <c r="AB19" s="151" t="s">
        <v>91</v>
      </c>
      <c r="AC19" s="92" t="s">
        <v>123</v>
      </c>
      <c r="AD19" s="235" t="s">
        <v>124</v>
      </c>
      <c r="AE19" s="231">
        <f t="shared" si="0"/>
        <v>0.4</v>
      </c>
      <c r="AF19" s="201" t="str">
        <f t="shared" si="1"/>
        <v>BAJA</v>
      </c>
      <c r="AG19" s="201">
        <f>+AG18-(AG18*AE19)</f>
        <v>0.216</v>
      </c>
      <c r="AH19" s="655"/>
      <c r="AI19" s="655"/>
      <c r="AJ19" s="646"/>
      <c r="AK19" s="317"/>
      <c r="AL19" s="388"/>
      <c r="AM19" s="381"/>
      <c r="AN19" s="522"/>
      <c r="AO19" s="666"/>
      <c r="AP19" s="522"/>
      <c r="AQ19" s="522"/>
      <c r="AR19" s="328"/>
      <c r="AS19" s="522"/>
      <c r="AT19" s="522"/>
      <c r="AU19" s="328"/>
      <c r="AV19" s="522"/>
      <c r="AW19" s="522"/>
      <c r="AX19" s="328"/>
      <c r="AY19" s="522"/>
      <c r="AZ19" s="522"/>
      <c r="BA19" s="328"/>
      <c r="BB19" s="522"/>
      <c r="BC19" s="522"/>
      <c r="BD19" s="339"/>
      <c r="BE19" s="666"/>
      <c r="BF19" s="522"/>
      <c r="BG19" s="328"/>
      <c r="BH19" s="330"/>
      <c r="BI19" s="329"/>
      <c r="BJ19" s="445"/>
      <c r="BK19" s="314"/>
      <c r="BL19" s="314"/>
      <c r="BM19" s="314"/>
      <c r="BN19" s="314"/>
      <c r="BO19" s="314"/>
      <c r="BP19" s="314"/>
      <c r="BQ19" s="314"/>
    </row>
    <row r="20" spans="1:69" ht="132.75" customHeight="1" x14ac:dyDescent="0.3">
      <c r="A20" s="382"/>
      <c r="B20" s="379"/>
      <c r="C20" s="380"/>
      <c r="D20" s="650"/>
      <c r="E20" s="650"/>
      <c r="F20" s="195" t="s">
        <v>74</v>
      </c>
      <c r="G20" s="197" t="s">
        <v>138</v>
      </c>
      <c r="H20" s="634"/>
      <c r="I20" s="410"/>
      <c r="J20" s="634"/>
      <c r="K20" s="317"/>
      <c r="L20" s="634"/>
      <c r="M20" s="642"/>
      <c r="N20" s="643"/>
      <c r="O20" s="365"/>
      <c r="P20" s="371"/>
      <c r="Q20" s="646"/>
      <c r="R20" s="202" t="s">
        <v>139</v>
      </c>
      <c r="S20" s="151" t="s">
        <v>85</v>
      </c>
      <c r="T20" s="92" t="s">
        <v>137</v>
      </c>
      <c r="U20" s="211" t="s">
        <v>86</v>
      </c>
      <c r="V20" s="151" t="s">
        <v>87</v>
      </c>
      <c r="W20" s="200">
        <f>VLOOKUP(V20,'[2]Datos Validacion'!$K$6:$L$8,2,0)</f>
        <v>0.25</v>
      </c>
      <c r="X20" s="145" t="s">
        <v>88</v>
      </c>
      <c r="Y20" s="229">
        <f>VLOOKUP(X20,'[2]Datos Validacion'!$M$6:$N$7,2,0)</f>
        <v>0.15</v>
      </c>
      <c r="Z20" s="151" t="s">
        <v>89</v>
      </c>
      <c r="AA20" s="92" t="s">
        <v>140</v>
      </c>
      <c r="AB20" s="151" t="s">
        <v>91</v>
      </c>
      <c r="AC20" s="92" t="s">
        <v>141</v>
      </c>
      <c r="AD20" s="236" t="s">
        <v>142</v>
      </c>
      <c r="AE20" s="231">
        <f t="shared" si="0"/>
        <v>0.4</v>
      </c>
      <c r="AF20" s="201" t="str">
        <f t="shared" si="1"/>
        <v>MUY BAJA</v>
      </c>
      <c r="AG20" s="657">
        <f>+AG19-(AG19*AE20)</f>
        <v>0.12959999999999999</v>
      </c>
      <c r="AH20" s="655"/>
      <c r="AI20" s="655"/>
      <c r="AJ20" s="646"/>
      <c r="AK20" s="317"/>
      <c r="AL20" s="388"/>
      <c r="AM20" s="381"/>
      <c r="AN20" s="529"/>
      <c r="AO20" s="531"/>
      <c r="AP20" s="529"/>
      <c r="AQ20" s="529"/>
      <c r="AR20" s="321"/>
      <c r="AS20" s="529"/>
      <c r="AT20" s="529"/>
      <c r="AU20" s="321"/>
      <c r="AV20" s="529"/>
      <c r="AW20" s="529"/>
      <c r="AX20" s="321"/>
      <c r="AY20" s="529"/>
      <c r="AZ20" s="529"/>
      <c r="BA20" s="321"/>
      <c r="BB20" s="529"/>
      <c r="BC20" s="529"/>
      <c r="BD20" s="332"/>
      <c r="BE20" s="531"/>
      <c r="BF20" s="529"/>
      <c r="BG20" s="321"/>
      <c r="BH20" s="326"/>
      <c r="BI20" s="329"/>
      <c r="BJ20" s="445"/>
      <c r="BK20" s="314"/>
      <c r="BL20" s="314"/>
      <c r="BM20" s="314"/>
      <c r="BN20" s="314"/>
      <c r="BO20" s="314"/>
      <c r="BP20" s="314"/>
      <c r="BQ20" s="314"/>
    </row>
    <row r="21" spans="1:69" ht="42" x14ac:dyDescent="0.3">
      <c r="A21" s="382" t="s">
        <v>9</v>
      </c>
      <c r="B21" s="379"/>
      <c r="C21" s="380" t="s">
        <v>112</v>
      </c>
      <c r="D21" s="634" t="s">
        <v>143</v>
      </c>
      <c r="E21" s="634" t="s">
        <v>144</v>
      </c>
      <c r="F21" s="195" t="s">
        <v>74</v>
      </c>
      <c r="G21" s="197" t="s">
        <v>145</v>
      </c>
      <c r="H21" s="638" t="s">
        <v>146</v>
      </c>
      <c r="I21" s="411" t="s">
        <v>147</v>
      </c>
      <c r="J21" s="687" t="s">
        <v>148</v>
      </c>
      <c r="K21" s="317" t="s">
        <v>149</v>
      </c>
      <c r="L21" s="634" t="s">
        <v>150</v>
      </c>
      <c r="M21" s="642">
        <f>VLOOKUP(L21,'[2]Datos Validacion'!$C$6:$D$10,2,0)</f>
        <v>0.8</v>
      </c>
      <c r="N21" s="643" t="s">
        <v>151</v>
      </c>
      <c r="O21" s="365">
        <f>VLOOKUP(N21,'[2]Datos Validacion'!$E$6:$F$15,2,0)</f>
        <v>0.6</v>
      </c>
      <c r="P21" s="371" t="s">
        <v>152</v>
      </c>
      <c r="Q21" s="646" t="s">
        <v>93</v>
      </c>
      <c r="R21" s="197" t="s">
        <v>153</v>
      </c>
      <c r="S21" s="151" t="s">
        <v>85</v>
      </c>
      <c r="T21" s="92" t="s">
        <v>154</v>
      </c>
      <c r="U21" s="211" t="s">
        <v>86</v>
      </c>
      <c r="V21" s="151" t="s">
        <v>87</v>
      </c>
      <c r="W21" s="200">
        <f>VLOOKUP(V21,'[2]Datos Validacion'!$K$6:$L$8,2,0)</f>
        <v>0.25</v>
      </c>
      <c r="X21" s="145" t="s">
        <v>88</v>
      </c>
      <c r="Y21" s="229">
        <f>VLOOKUP(X21,'[2]Datos Validacion'!$M$6:$N$7,2,0)</f>
        <v>0.15</v>
      </c>
      <c r="Z21" s="151" t="s">
        <v>89</v>
      </c>
      <c r="AA21" s="92" t="s">
        <v>155</v>
      </c>
      <c r="AB21" s="151" t="s">
        <v>91</v>
      </c>
      <c r="AC21" s="238" t="s">
        <v>156</v>
      </c>
      <c r="AD21" s="239" t="s">
        <v>157</v>
      </c>
      <c r="AE21" s="240">
        <f t="shared" si="0"/>
        <v>0.4</v>
      </c>
      <c r="AF21" s="201" t="str">
        <f t="shared" si="1"/>
        <v>MEDIA</v>
      </c>
      <c r="AG21" s="201">
        <f t="shared" si="2"/>
        <v>0.48</v>
      </c>
      <c r="AH21" s="655" t="str">
        <f t="shared" si="3"/>
        <v>MODERADO</v>
      </c>
      <c r="AI21" s="655">
        <f t="shared" si="4"/>
        <v>0.6</v>
      </c>
      <c r="AJ21" s="646" t="s">
        <v>158</v>
      </c>
      <c r="AK21" s="317" t="s">
        <v>94</v>
      </c>
      <c r="AL21" s="381"/>
      <c r="AM21" s="381"/>
      <c r="AN21" s="465">
        <v>45779</v>
      </c>
      <c r="AO21" s="530" t="s">
        <v>159</v>
      </c>
      <c r="AP21" s="521"/>
      <c r="AQ21" s="521" t="s">
        <v>9</v>
      </c>
      <c r="AR21" s="320" t="s">
        <v>160</v>
      </c>
      <c r="AS21" s="530" t="s">
        <v>9</v>
      </c>
      <c r="AT21" s="530"/>
      <c r="AU21" s="320" t="s">
        <v>161</v>
      </c>
      <c r="AV21" s="530" t="s">
        <v>9</v>
      </c>
      <c r="AW21" s="530"/>
      <c r="AX21" s="320" t="s">
        <v>162</v>
      </c>
      <c r="AY21" s="530" t="s">
        <v>9</v>
      </c>
      <c r="AZ21" s="530"/>
      <c r="BA21" s="320" t="s">
        <v>163</v>
      </c>
      <c r="BB21" s="530"/>
      <c r="BC21" s="530"/>
      <c r="BD21" s="320"/>
      <c r="BE21" s="530"/>
      <c r="BF21" s="530" t="s">
        <v>9</v>
      </c>
      <c r="BG21" s="320" t="s">
        <v>164</v>
      </c>
      <c r="BH21" s="325"/>
      <c r="BI21" s="319" t="s">
        <v>134</v>
      </c>
      <c r="BJ21" s="314"/>
      <c r="BK21" s="314"/>
      <c r="BL21" s="314"/>
      <c r="BM21" s="314"/>
      <c r="BN21" s="314"/>
      <c r="BO21" s="314"/>
      <c r="BP21" s="314"/>
      <c r="BQ21" s="314"/>
    </row>
    <row r="22" spans="1:69" ht="42" x14ac:dyDescent="0.3">
      <c r="A22" s="382"/>
      <c r="B22" s="379"/>
      <c r="C22" s="380"/>
      <c r="D22" s="634"/>
      <c r="E22" s="634"/>
      <c r="F22" s="195" t="s">
        <v>74</v>
      </c>
      <c r="G22" s="197" t="s">
        <v>165</v>
      </c>
      <c r="H22" s="638"/>
      <c r="I22" s="411"/>
      <c r="J22" s="687"/>
      <c r="K22" s="317"/>
      <c r="L22" s="634"/>
      <c r="M22" s="642"/>
      <c r="N22" s="643"/>
      <c r="O22" s="365"/>
      <c r="P22" s="371"/>
      <c r="Q22" s="646"/>
      <c r="R22" s="197" t="s">
        <v>166</v>
      </c>
      <c r="S22" s="151" t="s">
        <v>85</v>
      </c>
      <c r="T22" s="92" t="s">
        <v>154</v>
      </c>
      <c r="U22" s="211" t="s">
        <v>86</v>
      </c>
      <c r="V22" s="151" t="s">
        <v>167</v>
      </c>
      <c r="W22" s="200">
        <f>VLOOKUP(V22,'[2]Datos Validacion'!$K$6:$L$8,2,0)</f>
        <v>0.15</v>
      </c>
      <c r="X22" s="145" t="s">
        <v>88</v>
      </c>
      <c r="Y22" s="229">
        <f>VLOOKUP(X22,'[2]Datos Validacion'!$M$6:$N$7,2,0)</f>
        <v>0.15</v>
      </c>
      <c r="Z22" s="151" t="s">
        <v>89</v>
      </c>
      <c r="AA22" s="92" t="s">
        <v>155</v>
      </c>
      <c r="AB22" s="151" t="s">
        <v>91</v>
      </c>
      <c r="AC22" s="238" t="s">
        <v>168</v>
      </c>
      <c r="AD22" s="239" t="s">
        <v>157</v>
      </c>
      <c r="AE22" s="240">
        <f t="shared" si="0"/>
        <v>0.3</v>
      </c>
      <c r="AF22" s="201" t="str">
        <f t="shared" si="1"/>
        <v>BAJA</v>
      </c>
      <c r="AG22" s="201">
        <f>+AG21-(AG21*AE22)</f>
        <v>0.33599999999999997</v>
      </c>
      <c r="AH22" s="655"/>
      <c r="AI22" s="655"/>
      <c r="AJ22" s="646"/>
      <c r="AK22" s="317"/>
      <c r="AL22" s="381"/>
      <c r="AM22" s="381"/>
      <c r="AN22" s="522"/>
      <c r="AO22" s="666"/>
      <c r="AP22" s="522"/>
      <c r="AQ22" s="522"/>
      <c r="AR22" s="328"/>
      <c r="AS22" s="666"/>
      <c r="AT22" s="666"/>
      <c r="AU22" s="328"/>
      <c r="AV22" s="666"/>
      <c r="AW22" s="666"/>
      <c r="AX22" s="328"/>
      <c r="AY22" s="666"/>
      <c r="AZ22" s="666"/>
      <c r="BA22" s="328"/>
      <c r="BB22" s="666"/>
      <c r="BC22" s="666"/>
      <c r="BD22" s="328"/>
      <c r="BE22" s="666"/>
      <c r="BF22" s="666"/>
      <c r="BG22" s="328"/>
      <c r="BH22" s="330"/>
      <c r="BI22" s="319"/>
      <c r="BJ22" s="314"/>
      <c r="BK22" s="314"/>
      <c r="BL22" s="314"/>
      <c r="BM22" s="314"/>
      <c r="BN22" s="314"/>
      <c r="BO22" s="314"/>
      <c r="BP22" s="314"/>
      <c r="BQ22" s="314"/>
    </row>
    <row r="23" spans="1:69" ht="65.25" customHeight="1" x14ac:dyDescent="0.3">
      <c r="A23" s="382"/>
      <c r="B23" s="379"/>
      <c r="C23" s="380"/>
      <c r="D23" s="634"/>
      <c r="E23" s="634"/>
      <c r="F23" s="195" t="s">
        <v>169</v>
      </c>
      <c r="G23" s="197" t="s">
        <v>170</v>
      </c>
      <c r="H23" s="638"/>
      <c r="I23" s="411"/>
      <c r="J23" s="687"/>
      <c r="K23" s="317"/>
      <c r="L23" s="634"/>
      <c r="M23" s="642"/>
      <c r="N23" s="643"/>
      <c r="O23" s="365"/>
      <c r="P23" s="371"/>
      <c r="Q23" s="646"/>
      <c r="R23" s="197" t="s">
        <v>171</v>
      </c>
      <c r="S23" s="151" t="s">
        <v>85</v>
      </c>
      <c r="T23" s="92" t="s">
        <v>154</v>
      </c>
      <c r="U23" s="211" t="s">
        <v>86</v>
      </c>
      <c r="V23" s="151" t="s">
        <v>167</v>
      </c>
      <c r="W23" s="200">
        <f>VLOOKUP(V23,'[2]Datos Validacion'!$K$6:$L$8,2,0)</f>
        <v>0.15</v>
      </c>
      <c r="X23" s="145" t="s">
        <v>88</v>
      </c>
      <c r="Y23" s="229">
        <f>VLOOKUP(X23,'[2]Datos Validacion'!$M$6:$N$7,2,0)</f>
        <v>0.15</v>
      </c>
      <c r="Z23" s="151" t="s">
        <v>89</v>
      </c>
      <c r="AA23" s="92" t="s">
        <v>155</v>
      </c>
      <c r="AB23" s="151" t="s">
        <v>91</v>
      </c>
      <c r="AC23" s="238" t="s">
        <v>172</v>
      </c>
      <c r="AD23" s="239" t="s">
        <v>157</v>
      </c>
      <c r="AE23" s="240">
        <f t="shared" si="0"/>
        <v>0.3</v>
      </c>
      <c r="AF23" s="201" t="str">
        <f t="shared" si="1"/>
        <v>BAJA</v>
      </c>
      <c r="AG23" s="657">
        <f>+AG22-(AG22*AE23)</f>
        <v>0.23519999999999996</v>
      </c>
      <c r="AH23" s="655"/>
      <c r="AI23" s="655"/>
      <c r="AJ23" s="646"/>
      <c r="AK23" s="317"/>
      <c r="AL23" s="381"/>
      <c r="AM23" s="381"/>
      <c r="AN23" s="529"/>
      <c r="AO23" s="531"/>
      <c r="AP23" s="529"/>
      <c r="AQ23" s="529"/>
      <c r="AR23" s="321"/>
      <c r="AS23" s="531"/>
      <c r="AT23" s="531"/>
      <c r="AU23" s="321"/>
      <c r="AV23" s="531"/>
      <c r="AW23" s="531"/>
      <c r="AX23" s="321"/>
      <c r="AY23" s="531"/>
      <c r="AZ23" s="531"/>
      <c r="BA23" s="321"/>
      <c r="BB23" s="531"/>
      <c r="BC23" s="531"/>
      <c r="BD23" s="328"/>
      <c r="BE23" s="666"/>
      <c r="BF23" s="666"/>
      <c r="BG23" s="321"/>
      <c r="BH23" s="326"/>
      <c r="BI23" s="319"/>
      <c r="BJ23" s="314"/>
      <c r="BK23" s="314"/>
      <c r="BL23" s="314"/>
      <c r="BM23" s="314"/>
      <c r="BN23" s="314"/>
      <c r="BO23" s="314"/>
      <c r="BP23" s="314"/>
      <c r="BQ23" s="314"/>
    </row>
    <row r="24" spans="1:69" ht="48" customHeight="1" x14ac:dyDescent="0.3">
      <c r="A24" s="382" t="s">
        <v>9</v>
      </c>
      <c r="B24" s="379"/>
      <c r="C24" s="380" t="s">
        <v>173</v>
      </c>
      <c r="D24" s="634" t="s">
        <v>174</v>
      </c>
      <c r="E24" s="634" t="s">
        <v>175</v>
      </c>
      <c r="F24" s="634" t="s">
        <v>74</v>
      </c>
      <c r="G24" s="319" t="s">
        <v>176</v>
      </c>
      <c r="H24" s="634" t="s">
        <v>177</v>
      </c>
      <c r="I24" s="316" t="s">
        <v>178</v>
      </c>
      <c r="J24" s="634" t="s">
        <v>78</v>
      </c>
      <c r="K24" s="317" t="s">
        <v>179</v>
      </c>
      <c r="L24" s="634" t="s">
        <v>80</v>
      </c>
      <c r="M24" s="642">
        <f>VLOOKUP(L24,'[2]Datos Validacion'!$C$6:$D$10,2,0)</f>
        <v>0.4</v>
      </c>
      <c r="N24" s="643" t="s">
        <v>81</v>
      </c>
      <c r="O24" s="365">
        <f>VLOOKUP(N24,'[2]Datos Validacion'!$E$6:$F$15,2,0)</f>
        <v>0.8</v>
      </c>
      <c r="P24" s="371" t="s">
        <v>82</v>
      </c>
      <c r="Q24" s="646" t="s">
        <v>93</v>
      </c>
      <c r="R24" s="202" t="s">
        <v>180</v>
      </c>
      <c r="S24" s="151" t="s">
        <v>85</v>
      </c>
      <c r="T24" s="92" t="s">
        <v>181</v>
      </c>
      <c r="U24" s="211" t="s">
        <v>86</v>
      </c>
      <c r="V24" s="151" t="s">
        <v>87</v>
      </c>
      <c r="W24" s="200">
        <f>VLOOKUP(V24,'[2]Datos Validacion'!$K$6:$L$8,2,0)</f>
        <v>0.25</v>
      </c>
      <c r="X24" s="145" t="s">
        <v>88</v>
      </c>
      <c r="Y24" s="229">
        <f>VLOOKUP(X24,'[2]Datos Validacion'!$M$6:$N$7,2,0)</f>
        <v>0.15</v>
      </c>
      <c r="Z24" s="151" t="s">
        <v>89</v>
      </c>
      <c r="AA24" s="92" t="s">
        <v>182</v>
      </c>
      <c r="AB24" s="151" t="s">
        <v>91</v>
      </c>
      <c r="AC24" s="238" t="s">
        <v>183</v>
      </c>
      <c r="AD24" s="407" t="s">
        <v>184</v>
      </c>
      <c r="AE24" s="240">
        <f t="shared" si="0"/>
        <v>0.4</v>
      </c>
      <c r="AF24" s="201" t="str">
        <f t="shared" si="1"/>
        <v>BAJA</v>
      </c>
      <c r="AG24" s="201">
        <f t="shared" si="2"/>
        <v>0.24</v>
      </c>
      <c r="AH24" s="655" t="str">
        <f t="shared" si="3"/>
        <v>MAYOR</v>
      </c>
      <c r="AI24" s="655">
        <f t="shared" si="4"/>
        <v>0.8</v>
      </c>
      <c r="AJ24" s="646" t="s">
        <v>93</v>
      </c>
      <c r="AK24" s="317" t="s">
        <v>94</v>
      </c>
      <c r="AL24" s="388" t="s">
        <v>185</v>
      </c>
      <c r="AM24" s="381"/>
      <c r="AN24" s="465">
        <v>45779</v>
      </c>
      <c r="AO24" s="634" t="s">
        <v>186</v>
      </c>
      <c r="AP24" s="521"/>
      <c r="AQ24" s="521" t="s">
        <v>9</v>
      </c>
      <c r="AR24" s="317" t="s">
        <v>160</v>
      </c>
      <c r="AS24" s="521" t="s">
        <v>9</v>
      </c>
      <c r="AT24" s="521"/>
      <c r="AU24" s="317" t="s">
        <v>187</v>
      </c>
      <c r="AV24" s="521" t="s">
        <v>9</v>
      </c>
      <c r="AW24" s="521"/>
      <c r="AX24" s="317" t="s">
        <v>188</v>
      </c>
      <c r="AY24" s="521" t="s">
        <v>9</v>
      </c>
      <c r="AZ24" s="521"/>
      <c r="BA24" s="317" t="s">
        <v>189</v>
      </c>
      <c r="BB24" s="521"/>
      <c r="BC24" s="679"/>
      <c r="BD24" s="318"/>
      <c r="BE24" s="682" t="s">
        <v>9</v>
      </c>
      <c r="BF24" s="682"/>
      <c r="BG24" s="317" t="s">
        <v>190</v>
      </c>
      <c r="BH24" s="356" t="s">
        <v>191</v>
      </c>
      <c r="BI24" s="319" t="s">
        <v>192</v>
      </c>
      <c r="BJ24" s="314"/>
      <c r="BK24" s="314"/>
      <c r="BL24" s="314"/>
      <c r="BM24" s="314"/>
      <c r="BN24" s="314"/>
      <c r="BO24" s="314"/>
      <c r="BP24" s="314"/>
      <c r="BQ24" s="314"/>
    </row>
    <row r="25" spans="1:69" ht="48" customHeight="1" x14ac:dyDescent="0.3">
      <c r="A25" s="382"/>
      <c r="B25" s="379"/>
      <c r="C25" s="380"/>
      <c r="D25" s="634"/>
      <c r="E25" s="634"/>
      <c r="F25" s="634"/>
      <c r="G25" s="319"/>
      <c r="H25" s="634"/>
      <c r="I25" s="317"/>
      <c r="J25" s="634"/>
      <c r="K25" s="317"/>
      <c r="L25" s="634"/>
      <c r="M25" s="642"/>
      <c r="N25" s="643"/>
      <c r="O25" s="365"/>
      <c r="P25" s="371"/>
      <c r="Q25" s="646"/>
      <c r="R25" s="202" t="s">
        <v>193</v>
      </c>
      <c r="S25" s="151" t="s">
        <v>85</v>
      </c>
      <c r="T25" s="92" t="s">
        <v>194</v>
      </c>
      <c r="U25" s="211" t="s">
        <v>86</v>
      </c>
      <c r="V25" s="151" t="s">
        <v>87</v>
      </c>
      <c r="W25" s="200">
        <f>VLOOKUP(V25,'[2]Datos Validacion'!$K$6:$L$8,2,0)</f>
        <v>0.25</v>
      </c>
      <c r="X25" s="145" t="s">
        <v>88</v>
      </c>
      <c r="Y25" s="229">
        <f>VLOOKUP(X25,'[2]Datos Validacion'!$M$6:$N$7,2,0)</f>
        <v>0.15</v>
      </c>
      <c r="Z25" s="151" t="s">
        <v>89</v>
      </c>
      <c r="AA25" s="92" t="s">
        <v>182</v>
      </c>
      <c r="AB25" s="151" t="s">
        <v>91</v>
      </c>
      <c r="AC25" s="241" t="s">
        <v>195</v>
      </c>
      <c r="AD25" s="408"/>
      <c r="AE25" s="240">
        <f t="shared" si="0"/>
        <v>0.4</v>
      </c>
      <c r="AF25" s="201" t="str">
        <f t="shared" si="1"/>
        <v>MUY BAJA</v>
      </c>
      <c r="AG25" s="201">
        <f>+AG24-(AG24*AE25)</f>
        <v>0.14399999999999999</v>
      </c>
      <c r="AH25" s="655"/>
      <c r="AI25" s="655"/>
      <c r="AJ25" s="646"/>
      <c r="AK25" s="317"/>
      <c r="AL25" s="406"/>
      <c r="AM25" s="381"/>
      <c r="AN25" s="522"/>
      <c r="AO25" s="634"/>
      <c r="AP25" s="522"/>
      <c r="AQ25" s="522"/>
      <c r="AR25" s="317"/>
      <c r="AS25" s="522"/>
      <c r="AT25" s="522"/>
      <c r="AU25" s="317"/>
      <c r="AV25" s="522"/>
      <c r="AW25" s="522"/>
      <c r="AX25" s="317"/>
      <c r="AY25" s="522"/>
      <c r="AZ25" s="522"/>
      <c r="BA25" s="317"/>
      <c r="BB25" s="522"/>
      <c r="BC25" s="680"/>
      <c r="BD25" s="318"/>
      <c r="BE25" s="682"/>
      <c r="BF25" s="682"/>
      <c r="BG25" s="317"/>
      <c r="BH25" s="356"/>
      <c r="BI25" s="329"/>
      <c r="BJ25" s="314"/>
      <c r="BK25" s="314"/>
      <c r="BL25" s="314"/>
      <c r="BM25" s="314"/>
      <c r="BN25" s="314"/>
      <c r="BO25" s="314"/>
      <c r="BP25" s="314"/>
      <c r="BQ25" s="314"/>
    </row>
    <row r="26" spans="1:69" ht="48" customHeight="1" x14ac:dyDescent="0.3">
      <c r="A26" s="382"/>
      <c r="B26" s="379"/>
      <c r="C26" s="380"/>
      <c r="D26" s="634"/>
      <c r="E26" s="634"/>
      <c r="F26" s="634"/>
      <c r="G26" s="319"/>
      <c r="H26" s="634"/>
      <c r="I26" s="317"/>
      <c r="J26" s="634"/>
      <c r="K26" s="317"/>
      <c r="L26" s="634"/>
      <c r="M26" s="642"/>
      <c r="N26" s="643"/>
      <c r="O26" s="365"/>
      <c r="P26" s="371"/>
      <c r="Q26" s="646"/>
      <c r="R26" s="202" t="s">
        <v>196</v>
      </c>
      <c r="S26" s="151" t="s">
        <v>85</v>
      </c>
      <c r="T26" s="92" t="s">
        <v>197</v>
      </c>
      <c r="U26" s="211" t="s">
        <v>86</v>
      </c>
      <c r="V26" s="151" t="s">
        <v>87</v>
      </c>
      <c r="W26" s="200">
        <f>VLOOKUP(V26,'[2]Datos Validacion'!$K$6:$L$8,2,0)</f>
        <v>0.25</v>
      </c>
      <c r="X26" s="145" t="s">
        <v>88</v>
      </c>
      <c r="Y26" s="229">
        <f>VLOOKUP(X26,'[2]Datos Validacion'!$M$6:$N$7,2,0)</f>
        <v>0.15</v>
      </c>
      <c r="Z26" s="151" t="s">
        <v>89</v>
      </c>
      <c r="AA26" s="92" t="s">
        <v>198</v>
      </c>
      <c r="AB26" s="151" t="s">
        <v>91</v>
      </c>
      <c r="AC26" s="238" t="s">
        <v>199</v>
      </c>
      <c r="AD26" s="408"/>
      <c r="AE26" s="240">
        <f t="shared" si="0"/>
        <v>0.4</v>
      </c>
      <c r="AF26" s="201" t="str">
        <f t="shared" si="1"/>
        <v>MUY BAJA</v>
      </c>
      <c r="AG26" s="201">
        <f t="shared" ref="AG26:AG29" si="5">+AG25-(AG25*AE26)</f>
        <v>8.6399999999999991E-2</v>
      </c>
      <c r="AH26" s="655"/>
      <c r="AI26" s="655"/>
      <c r="AJ26" s="646"/>
      <c r="AK26" s="317"/>
      <c r="AL26" s="406"/>
      <c r="AM26" s="381"/>
      <c r="AN26" s="522"/>
      <c r="AO26" s="634"/>
      <c r="AP26" s="522"/>
      <c r="AQ26" s="522"/>
      <c r="AR26" s="317"/>
      <c r="AS26" s="522"/>
      <c r="AT26" s="522"/>
      <c r="AU26" s="317"/>
      <c r="AV26" s="522"/>
      <c r="AW26" s="522"/>
      <c r="AX26" s="317"/>
      <c r="AY26" s="522"/>
      <c r="AZ26" s="522"/>
      <c r="BA26" s="317"/>
      <c r="BB26" s="522"/>
      <c r="BC26" s="680"/>
      <c r="BD26" s="318"/>
      <c r="BE26" s="682"/>
      <c r="BF26" s="682"/>
      <c r="BG26" s="317"/>
      <c r="BH26" s="356"/>
      <c r="BI26" s="329"/>
      <c r="BJ26" s="314"/>
      <c r="BK26" s="314"/>
      <c r="BL26" s="314"/>
      <c r="BM26" s="314"/>
      <c r="BN26" s="314"/>
      <c r="BO26" s="314"/>
      <c r="BP26" s="314"/>
      <c r="BQ26" s="314"/>
    </row>
    <row r="27" spans="1:69" ht="48" customHeight="1" x14ac:dyDescent="0.3">
      <c r="A27" s="382"/>
      <c r="B27" s="379"/>
      <c r="C27" s="380"/>
      <c r="D27" s="634"/>
      <c r="E27" s="634"/>
      <c r="F27" s="634" t="s">
        <v>74</v>
      </c>
      <c r="G27" s="319" t="s">
        <v>200</v>
      </c>
      <c r="H27" s="634"/>
      <c r="I27" s="317"/>
      <c r="J27" s="634"/>
      <c r="K27" s="317"/>
      <c r="L27" s="634"/>
      <c r="M27" s="642"/>
      <c r="N27" s="643"/>
      <c r="O27" s="365"/>
      <c r="P27" s="371"/>
      <c r="Q27" s="646"/>
      <c r="R27" s="202" t="s">
        <v>201</v>
      </c>
      <c r="S27" s="151" t="s">
        <v>85</v>
      </c>
      <c r="T27" s="92" t="s">
        <v>202</v>
      </c>
      <c r="U27" s="211" t="s">
        <v>86</v>
      </c>
      <c r="V27" s="151" t="s">
        <v>87</v>
      </c>
      <c r="W27" s="200">
        <f>VLOOKUP(V27,'[2]Datos Validacion'!$K$6:$L$8,2,0)</f>
        <v>0.25</v>
      </c>
      <c r="X27" s="145" t="s">
        <v>88</v>
      </c>
      <c r="Y27" s="229">
        <f>VLOOKUP(X27,'[2]Datos Validacion'!$M$6:$N$7,2,0)</f>
        <v>0.15</v>
      </c>
      <c r="Z27" s="151" t="s">
        <v>89</v>
      </c>
      <c r="AA27" s="92" t="s">
        <v>182</v>
      </c>
      <c r="AB27" s="151" t="s">
        <v>91</v>
      </c>
      <c r="AC27" s="241" t="s">
        <v>203</v>
      </c>
      <c r="AD27" s="408"/>
      <c r="AE27" s="240">
        <f t="shared" si="0"/>
        <v>0.4</v>
      </c>
      <c r="AF27" s="201" t="str">
        <f t="shared" si="1"/>
        <v>MUY BAJA</v>
      </c>
      <c r="AG27" s="201">
        <f t="shared" si="5"/>
        <v>5.183999999999999E-2</v>
      </c>
      <c r="AH27" s="655"/>
      <c r="AI27" s="655"/>
      <c r="AJ27" s="646"/>
      <c r="AK27" s="317"/>
      <c r="AL27" s="406"/>
      <c r="AM27" s="381"/>
      <c r="AN27" s="522"/>
      <c r="AO27" s="634"/>
      <c r="AP27" s="522"/>
      <c r="AQ27" s="522"/>
      <c r="AR27" s="317"/>
      <c r="AS27" s="522"/>
      <c r="AT27" s="522"/>
      <c r="AU27" s="317"/>
      <c r="AV27" s="522"/>
      <c r="AW27" s="522"/>
      <c r="AX27" s="317"/>
      <c r="AY27" s="522"/>
      <c r="AZ27" s="522"/>
      <c r="BA27" s="317"/>
      <c r="BB27" s="522"/>
      <c r="BC27" s="680"/>
      <c r="BD27" s="318"/>
      <c r="BE27" s="682"/>
      <c r="BF27" s="682"/>
      <c r="BG27" s="317"/>
      <c r="BH27" s="356"/>
      <c r="BI27" s="329"/>
      <c r="BJ27" s="314"/>
      <c r="BK27" s="314"/>
      <c r="BL27" s="314"/>
      <c r="BM27" s="314"/>
      <c r="BN27" s="314"/>
      <c r="BO27" s="314"/>
      <c r="BP27" s="314"/>
      <c r="BQ27" s="314"/>
    </row>
    <row r="28" spans="1:69" ht="48" customHeight="1" x14ac:dyDescent="0.3">
      <c r="A28" s="382"/>
      <c r="B28" s="379"/>
      <c r="C28" s="380"/>
      <c r="D28" s="634"/>
      <c r="E28" s="634"/>
      <c r="F28" s="634"/>
      <c r="G28" s="319"/>
      <c r="H28" s="634"/>
      <c r="I28" s="317"/>
      <c r="J28" s="634"/>
      <c r="K28" s="317"/>
      <c r="L28" s="634"/>
      <c r="M28" s="642"/>
      <c r="N28" s="643"/>
      <c r="O28" s="365"/>
      <c r="P28" s="371"/>
      <c r="Q28" s="646"/>
      <c r="R28" s="202" t="s">
        <v>204</v>
      </c>
      <c r="S28" s="151" t="s">
        <v>85</v>
      </c>
      <c r="T28" s="92" t="s">
        <v>197</v>
      </c>
      <c r="U28" s="211" t="s">
        <v>86</v>
      </c>
      <c r="V28" s="151" t="s">
        <v>87</v>
      </c>
      <c r="W28" s="200">
        <f>VLOOKUP(V28,'[2]Datos Validacion'!$K$6:$L$8,2,0)</f>
        <v>0.25</v>
      </c>
      <c r="X28" s="145" t="s">
        <v>88</v>
      </c>
      <c r="Y28" s="229">
        <f>VLOOKUP(X28,'[2]Datos Validacion'!$M$6:$N$7,2,0)</f>
        <v>0.15</v>
      </c>
      <c r="Z28" s="151" t="s">
        <v>89</v>
      </c>
      <c r="AA28" s="92" t="s">
        <v>182</v>
      </c>
      <c r="AB28" s="151" t="s">
        <v>91</v>
      </c>
      <c r="AC28" s="241" t="s">
        <v>205</v>
      </c>
      <c r="AD28" s="408"/>
      <c r="AE28" s="240">
        <f t="shared" si="0"/>
        <v>0.4</v>
      </c>
      <c r="AF28" s="201" t="str">
        <f t="shared" si="1"/>
        <v>MUY BAJA</v>
      </c>
      <c r="AG28" s="201">
        <f t="shared" si="5"/>
        <v>3.1103999999999993E-2</v>
      </c>
      <c r="AH28" s="655"/>
      <c r="AI28" s="655"/>
      <c r="AJ28" s="646"/>
      <c r="AK28" s="317"/>
      <c r="AL28" s="406"/>
      <c r="AM28" s="381"/>
      <c r="AN28" s="522"/>
      <c r="AO28" s="634"/>
      <c r="AP28" s="522"/>
      <c r="AQ28" s="522"/>
      <c r="AR28" s="317"/>
      <c r="AS28" s="522"/>
      <c r="AT28" s="522"/>
      <c r="AU28" s="317"/>
      <c r="AV28" s="522"/>
      <c r="AW28" s="522"/>
      <c r="AX28" s="317"/>
      <c r="AY28" s="522"/>
      <c r="AZ28" s="522"/>
      <c r="BA28" s="317"/>
      <c r="BB28" s="522"/>
      <c r="BC28" s="680"/>
      <c r="BD28" s="318"/>
      <c r="BE28" s="682"/>
      <c r="BF28" s="682"/>
      <c r="BG28" s="317"/>
      <c r="BH28" s="356"/>
      <c r="BI28" s="329"/>
      <c r="BJ28" s="314"/>
      <c r="BK28" s="314"/>
      <c r="BL28" s="314"/>
      <c r="BM28" s="314"/>
      <c r="BN28" s="314"/>
      <c r="BO28" s="314"/>
      <c r="BP28" s="314"/>
      <c r="BQ28" s="314"/>
    </row>
    <row r="29" spans="1:69" ht="59.25" customHeight="1" x14ac:dyDescent="0.3">
      <c r="A29" s="382"/>
      <c r="B29" s="379"/>
      <c r="C29" s="380"/>
      <c r="D29" s="634"/>
      <c r="E29" s="634"/>
      <c r="F29" s="634"/>
      <c r="G29" s="319"/>
      <c r="H29" s="634"/>
      <c r="I29" s="317"/>
      <c r="J29" s="634"/>
      <c r="K29" s="317"/>
      <c r="L29" s="634"/>
      <c r="M29" s="642"/>
      <c r="N29" s="643"/>
      <c r="O29" s="365"/>
      <c r="P29" s="371"/>
      <c r="Q29" s="646"/>
      <c r="R29" s="202" t="s">
        <v>206</v>
      </c>
      <c r="S29" s="151" t="s">
        <v>85</v>
      </c>
      <c r="T29" s="92" t="s">
        <v>197</v>
      </c>
      <c r="U29" s="211" t="s">
        <v>86</v>
      </c>
      <c r="V29" s="151" t="s">
        <v>87</v>
      </c>
      <c r="W29" s="200">
        <f>VLOOKUP(V29,'[2]Datos Validacion'!$K$6:$L$8,2,0)</f>
        <v>0.25</v>
      </c>
      <c r="X29" s="145" t="s">
        <v>88</v>
      </c>
      <c r="Y29" s="229">
        <f>VLOOKUP(X29,'[2]Datos Validacion'!$M$6:$N$7,2,0)</f>
        <v>0.15</v>
      </c>
      <c r="Z29" s="151" t="s">
        <v>89</v>
      </c>
      <c r="AA29" s="92" t="s">
        <v>182</v>
      </c>
      <c r="AB29" s="151" t="s">
        <v>91</v>
      </c>
      <c r="AC29" s="241" t="s">
        <v>205</v>
      </c>
      <c r="AD29" s="409"/>
      <c r="AE29" s="240">
        <f t="shared" si="0"/>
        <v>0.4</v>
      </c>
      <c r="AF29" s="201" t="str">
        <f t="shared" si="1"/>
        <v>MUY BAJA</v>
      </c>
      <c r="AG29" s="657">
        <f t="shared" si="5"/>
        <v>1.8662399999999996E-2</v>
      </c>
      <c r="AH29" s="655"/>
      <c r="AI29" s="655"/>
      <c r="AJ29" s="646"/>
      <c r="AK29" s="317"/>
      <c r="AL29" s="406"/>
      <c r="AM29" s="381"/>
      <c r="AN29" s="529"/>
      <c r="AO29" s="634"/>
      <c r="AP29" s="529"/>
      <c r="AQ29" s="529"/>
      <c r="AR29" s="317"/>
      <c r="AS29" s="529"/>
      <c r="AT29" s="529"/>
      <c r="AU29" s="317"/>
      <c r="AV29" s="529"/>
      <c r="AW29" s="529"/>
      <c r="AX29" s="317"/>
      <c r="AY29" s="529"/>
      <c r="AZ29" s="529"/>
      <c r="BA29" s="317"/>
      <c r="BB29" s="529"/>
      <c r="BC29" s="681"/>
      <c r="BD29" s="318"/>
      <c r="BE29" s="682"/>
      <c r="BF29" s="682"/>
      <c r="BG29" s="317"/>
      <c r="BH29" s="356"/>
      <c r="BI29" s="329"/>
      <c r="BJ29" s="314"/>
      <c r="BK29" s="314"/>
      <c r="BL29" s="314"/>
      <c r="BM29" s="314"/>
      <c r="BN29" s="314"/>
      <c r="BO29" s="314"/>
      <c r="BP29" s="314"/>
      <c r="BQ29" s="314"/>
    </row>
    <row r="30" spans="1:69" ht="72.5" customHeight="1" x14ac:dyDescent="0.3">
      <c r="A30" s="382" t="s">
        <v>9</v>
      </c>
      <c r="B30" s="379"/>
      <c r="C30" s="380" t="s">
        <v>173</v>
      </c>
      <c r="D30" s="634" t="s">
        <v>174</v>
      </c>
      <c r="E30" s="634" t="s">
        <v>175</v>
      </c>
      <c r="F30" s="634" t="s">
        <v>74</v>
      </c>
      <c r="G30" s="319" t="s">
        <v>207</v>
      </c>
      <c r="H30" s="634" t="s">
        <v>208</v>
      </c>
      <c r="I30" s="317" t="s">
        <v>209</v>
      </c>
      <c r="J30" s="634" t="s">
        <v>78</v>
      </c>
      <c r="K30" s="317" t="s">
        <v>210</v>
      </c>
      <c r="L30" s="634" t="s">
        <v>211</v>
      </c>
      <c r="M30" s="642">
        <f>VLOOKUP(L30,'[2]Datos Validacion'!$C$6:$D$10,2,0)</f>
        <v>0.2</v>
      </c>
      <c r="N30" s="643" t="s">
        <v>81</v>
      </c>
      <c r="O30" s="365">
        <f>VLOOKUP(N30,'[2]Datos Validacion'!$E$6:$F$15,2,0)</f>
        <v>0.8</v>
      </c>
      <c r="P30" s="371" t="s">
        <v>82</v>
      </c>
      <c r="Q30" s="646" t="s">
        <v>93</v>
      </c>
      <c r="R30" s="202" t="s">
        <v>212</v>
      </c>
      <c r="S30" s="151" t="s">
        <v>85</v>
      </c>
      <c r="T30" s="211" t="s">
        <v>213</v>
      </c>
      <c r="U30" s="211" t="s">
        <v>86</v>
      </c>
      <c r="V30" s="151" t="s">
        <v>87</v>
      </c>
      <c r="W30" s="200">
        <f>VLOOKUP(V30,'[2]Datos Validacion'!$K$6:$L$8,2,0)</f>
        <v>0.25</v>
      </c>
      <c r="X30" s="145" t="s">
        <v>88</v>
      </c>
      <c r="Y30" s="229">
        <f>VLOOKUP(X30,'[2]Datos Validacion'!$M$6:$N$7,2,0)</f>
        <v>0.15</v>
      </c>
      <c r="Z30" s="151" t="s">
        <v>89</v>
      </c>
      <c r="AA30" s="92" t="s">
        <v>214</v>
      </c>
      <c r="AB30" s="151" t="s">
        <v>91</v>
      </c>
      <c r="AC30" s="92" t="s">
        <v>215</v>
      </c>
      <c r="AD30" s="237"/>
      <c r="AE30" s="231">
        <f t="shared" si="0"/>
        <v>0.4</v>
      </c>
      <c r="AF30" s="201" t="str">
        <f t="shared" si="1"/>
        <v>MUY BAJA</v>
      </c>
      <c r="AG30" s="201">
        <f t="shared" si="2"/>
        <v>0.12</v>
      </c>
      <c r="AH30" s="655" t="str">
        <f t="shared" si="3"/>
        <v>MAYOR</v>
      </c>
      <c r="AI30" s="655">
        <f t="shared" si="4"/>
        <v>0.8</v>
      </c>
      <c r="AJ30" s="646" t="s">
        <v>93</v>
      </c>
      <c r="AK30" s="317" t="s">
        <v>94</v>
      </c>
      <c r="AL30" s="317" t="s">
        <v>216</v>
      </c>
      <c r="AM30" s="381"/>
      <c r="AN30" s="662">
        <v>45777</v>
      </c>
      <c r="AO30" s="634" t="s">
        <v>217</v>
      </c>
      <c r="AP30" s="634" t="s">
        <v>97</v>
      </c>
      <c r="AQ30" s="634" t="s">
        <v>9</v>
      </c>
      <c r="AR30" s="317" t="s">
        <v>218</v>
      </c>
      <c r="AS30" s="634" t="s">
        <v>9</v>
      </c>
      <c r="AT30" s="634" t="s">
        <v>97</v>
      </c>
      <c r="AU30" s="317" t="s">
        <v>219</v>
      </c>
      <c r="AV30" s="634" t="s">
        <v>9</v>
      </c>
      <c r="AW30" s="634" t="s">
        <v>97</v>
      </c>
      <c r="AX30" s="317" t="s">
        <v>220</v>
      </c>
      <c r="AY30" s="634" t="s">
        <v>97</v>
      </c>
      <c r="AZ30" s="634" t="s">
        <v>9</v>
      </c>
      <c r="BA30" s="317" t="s">
        <v>221</v>
      </c>
      <c r="BB30" s="634" t="s">
        <v>9</v>
      </c>
      <c r="BC30" s="638" t="s">
        <v>97</v>
      </c>
      <c r="BD30" s="316" t="s">
        <v>189</v>
      </c>
      <c r="BE30" s="683"/>
      <c r="BF30" s="634" t="s">
        <v>9</v>
      </c>
      <c r="BG30" s="357" t="s">
        <v>222</v>
      </c>
      <c r="BH30" s="356" t="s">
        <v>223</v>
      </c>
      <c r="BI30" s="317" t="s">
        <v>224</v>
      </c>
      <c r="BJ30" s="314"/>
      <c r="BK30" s="314"/>
      <c r="BL30" s="314"/>
      <c r="BM30" s="314"/>
      <c r="BN30" s="314"/>
      <c r="BO30" s="314"/>
      <c r="BP30" s="314"/>
      <c r="BQ30" s="314"/>
    </row>
    <row r="31" spans="1:69" x14ac:dyDescent="0.3">
      <c r="A31" s="382"/>
      <c r="B31" s="379"/>
      <c r="C31" s="380"/>
      <c r="D31" s="634"/>
      <c r="E31" s="634"/>
      <c r="F31" s="634"/>
      <c r="G31" s="319"/>
      <c r="H31" s="634"/>
      <c r="I31" s="317"/>
      <c r="J31" s="634"/>
      <c r="K31" s="317"/>
      <c r="L31" s="634"/>
      <c r="M31" s="642"/>
      <c r="N31" s="643"/>
      <c r="O31" s="365"/>
      <c r="P31" s="371"/>
      <c r="Q31" s="646"/>
      <c r="R31" s="384" t="s">
        <v>225</v>
      </c>
      <c r="S31" s="379" t="s">
        <v>85</v>
      </c>
      <c r="T31" s="329" t="s">
        <v>213</v>
      </c>
      <c r="U31" s="329" t="s">
        <v>86</v>
      </c>
      <c r="V31" s="379" t="s">
        <v>87</v>
      </c>
      <c r="W31" s="642">
        <f>VLOOKUP(V31,'[2]Datos Validacion'!$K$6:$L$8,2,0)</f>
        <v>0.25</v>
      </c>
      <c r="X31" s="650" t="s">
        <v>88</v>
      </c>
      <c r="Y31" s="364">
        <f>VLOOKUP(X31,'[2]Datos Validacion'!$M$6:$N$7,2,0)</f>
        <v>0.15</v>
      </c>
      <c r="Z31" s="379" t="s">
        <v>89</v>
      </c>
      <c r="AA31" s="319" t="s">
        <v>226</v>
      </c>
      <c r="AB31" s="379" t="s">
        <v>91</v>
      </c>
      <c r="AC31" s="319" t="s">
        <v>215</v>
      </c>
      <c r="AD31" s="320" t="s">
        <v>227</v>
      </c>
      <c r="AE31" s="231">
        <f t="shared" si="0"/>
        <v>0.4</v>
      </c>
      <c r="AF31" s="201" t="str">
        <f t="shared" si="1"/>
        <v>MUY BAJA</v>
      </c>
      <c r="AG31" s="658">
        <f t="shared" ref="AG31" si="6">+AG30-(AG30*AE31)</f>
        <v>7.1999999999999995E-2</v>
      </c>
      <c r="AH31" s="655"/>
      <c r="AI31" s="655"/>
      <c r="AJ31" s="646"/>
      <c r="AK31" s="317"/>
      <c r="AL31" s="317"/>
      <c r="AM31" s="381"/>
      <c r="AN31" s="634"/>
      <c r="AO31" s="634"/>
      <c r="AP31" s="634"/>
      <c r="AQ31" s="634"/>
      <c r="AR31" s="317"/>
      <c r="AS31" s="634"/>
      <c r="AT31" s="634"/>
      <c r="AU31" s="317"/>
      <c r="AV31" s="634"/>
      <c r="AW31" s="634"/>
      <c r="AX31" s="317"/>
      <c r="AY31" s="634"/>
      <c r="AZ31" s="634"/>
      <c r="BA31" s="317"/>
      <c r="BB31" s="634"/>
      <c r="BC31" s="638"/>
      <c r="BD31" s="317"/>
      <c r="BE31" s="682"/>
      <c r="BF31" s="634"/>
      <c r="BG31" s="357"/>
      <c r="BH31" s="356"/>
      <c r="BI31" s="317"/>
      <c r="BJ31" s="314"/>
      <c r="BK31" s="314"/>
      <c r="BL31" s="314"/>
      <c r="BM31" s="314"/>
      <c r="BN31" s="314"/>
      <c r="BO31" s="314"/>
      <c r="BP31" s="314"/>
      <c r="BQ31" s="314"/>
    </row>
    <row r="32" spans="1:69" ht="171.75" customHeight="1" x14ac:dyDescent="0.3">
      <c r="A32" s="382"/>
      <c r="B32" s="379"/>
      <c r="C32" s="380"/>
      <c r="D32" s="634"/>
      <c r="E32" s="634"/>
      <c r="F32" s="634"/>
      <c r="G32" s="319"/>
      <c r="H32" s="634"/>
      <c r="I32" s="317"/>
      <c r="J32" s="634"/>
      <c r="K32" s="317"/>
      <c r="L32" s="634"/>
      <c r="M32" s="642"/>
      <c r="N32" s="643"/>
      <c r="O32" s="365"/>
      <c r="P32" s="371"/>
      <c r="Q32" s="646"/>
      <c r="R32" s="384"/>
      <c r="S32" s="379"/>
      <c r="T32" s="329"/>
      <c r="U32" s="329"/>
      <c r="V32" s="379"/>
      <c r="W32" s="642"/>
      <c r="X32" s="650"/>
      <c r="Y32" s="364"/>
      <c r="Z32" s="379"/>
      <c r="AA32" s="319"/>
      <c r="AB32" s="379"/>
      <c r="AC32" s="319"/>
      <c r="AD32" s="321"/>
      <c r="AE32" s="231">
        <f t="shared" si="0"/>
        <v>0</v>
      </c>
      <c r="AF32" s="201" t="str">
        <f t="shared" si="1"/>
        <v>MUY BAJA</v>
      </c>
      <c r="AG32" s="658"/>
      <c r="AH32" s="655"/>
      <c r="AI32" s="655"/>
      <c r="AJ32" s="646"/>
      <c r="AK32" s="317"/>
      <c r="AL32" s="317"/>
      <c r="AM32" s="381"/>
      <c r="AN32" s="634"/>
      <c r="AO32" s="634"/>
      <c r="AP32" s="634"/>
      <c r="AQ32" s="634"/>
      <c r="AR32" s="317"/>
      <c r="AS32" s="634"/>
      <c r="AT32" s="634"/>
      <c r="AU32" s="317"/>
      <c r="AV32" s="634"/>
      <c r="AW32" s="634"/>
      <c r="AX32" s="317"/>
      <c r="AY32" s="634"/>
      <c r="AZ32" s="634"/>
      <c r="BA32" s="317"/>
      <c r="BB32" s="634"/>
      <c r="BC32" s="638"/>
      <c r="BD32" s="317"/>
      <c r="BE32" s="682"/>
      <c r="BF32" s="634"/>
      <c r="BG32" s="357"/>
      <c r="BH32" s="356"/>
      <c r="BI32" s="317"/>
      <c r="BJ32" s="314"/>
      <c r="BK32" s="314"/>
      <c r="BL32" s="314"/>
      <c r="BM32" s="314"/>
      <c r="BN32" s="314"/>
      <c r="BO32" s="314"/>
      <c r="BP32" s="314"/>
      <c r="BQ32" s="314"/>
    </row>
    <row r="33" spans="1:69" ht="55.5" customHeight="1" x14ac:dyDescent="0.3">
      <c r="A33" s="382" t="s">
        <v>9</v>
      </c>
      <c r="B33" s="379"/>
      <c r="C33" s="380" t="s">
        <v>173</v>
      </c>
      <c r="D33" s="634" t="s">
        <v>228</v>
      </c>
      <c r="E33" s="634" t="s">
        <v>229</v>
      </c>
      <c r="F33" s="195" t="s">
        <v>74</v>
      </c>
      <c r="G33" s="92" t="s">
        <v>230</v>
      </c>
      <c r="H33" s="634" t="s">
        <v>231</v>
      </c>
      <c r="I33" s="317" t="s">
        <v>232</v>
      </c>
      <c r="J33" s="634" t="s">
        <v>78</v>
      </c>
      <c r="K33" s="317" t="s">
        <v>233</v>
      </c>
      <c r="L33" s="634" t="s">
        <v>80</v>
      </c>
      <c r="M33" s="642">
        <f>VLOOKUP(L33,'[2]Datos Validacion'!$C$6:$D$10,2,0)</f>
        <v>0.4</v>
      </c>
      <c r="N33" s="643" t="s">
        <v>81</v>
      </c>
      <c r="O33" s="365">
        <f>VLOOKUP(N33,'[2]Datos Validacion'!$E$6:$F$15,2,0)</f>
        <v>0.8</v>
      </c>
      <c r="P33" s="371" t="s">
        <v>234</v>
      </c>
      <c r="Q33" s="646" t="s">
        <v>93</v>
      </c>
      <c r="R33" s="196" t="s">
        <v>235</v>
      </c>
      <c r="S33" s="151" t="s">
        <v>85</v>
      </c>
      <c r="T33" s="92" t="s">
        <v>236</v>
      </c>
      <c r="U33" s="211" t="s">
        <v>86</v>
      </c>
      <c r="V33" s="151" t="s">
        <v>87</v>
      </c>
      <c r="W33" s="200">
        <f>VLOOKUP(V33,'[2]Datos Validacion'!$K$6:$L$8,2,0)</f>
        <v>0.25</v>
      </c>
      <c r="X33" s="145" t="s">
        <v>88</v>
      </c>
      <c r="Y33" s="229">
        <f>VLOOKUP(X33,'[2]Datos Validacion'!$M$6:$N$7,2,0)</f>
        <v>0.15</v>
      </c>
      <c r="Z33" s="151" t="s">
        <v>89</v>
      </c>
      <c r="AA33" s="92" t="s">
        <v>237</v>
      </c>
      <c r="AB33" s="151" t="s">
        <v>91</v>
      </c>
      <c r="AC33" s="92" t="s">
        <v>238</v>
      </c>
      <c r="AD33" s="242" t="s">
        <v>239</v>
      </c>
      <c r="AE33" s="231">
        <f t="shared" si="0"/>
        <v>0.4</v>
      </c>
      <c r="AF33" s="201" t="str">
        <f t="shared" si="1"/>
        <v>BAJA</v>
      </c>
      <c r="AG33" s="201">
        <f t="shared" ref="AG33:AG38" si="7">IF(OR(V33="prevenir",V33="detectar"),(M33-(M33*AE33)), M33)</f>
        <v>0.24</v>
      </c>
      <c r="AH33" s="655" t="str">
        <f t="shared" ref="AH33:AH38" si="8">IF(AI33&lt;=20%,"LEVE",IF(AI33&lt;=40%,"MENOR",IF(AI33&lt;=60%,"MODERADO",IF(AI33&lt;=80%,"MAYOR","CATASTROFICO"))))</f>
        <v>MAYOR</v>
      </c>
      <c r="AI33" s="655">
        <f t="shared" ref="AI33:AI38" si="9">IF(V33="corregir",(O33-(O33*AE33)), O33)</f>
        <v>0.8</v>
      </c>
      <c r="AJ33" s="646" t="s">
        <v>93</v>
      </c>
      <c r="AK33" s="317" t="s">
        <v>94</v>
      </c>
      <c r="AL33" s="388" t="s">
        <v>240</v>
      </c>
      <c r="AM33" s="381"/>
      <c r="AN33" s="663">
        <v>45779</v>
      </c>
      <c r="AO33" s="455" t="s">
        <v>241</v>
      </c>
      <c r="AP33" s="455" t="s">
        <v>97</v>
      </c>
      <c r="AQ33" s="455" t="s">
        <v>9</v>
      </c>
      <c r="AR33" s="347" t="s">
        <v>242</v>
      </c>
      <c r="AS33" s="455" t="s">
        <v>9</v>
      </c>
      <c r="AT33" s="455" t="s">
        <v>97</v>
      </c>
      <c r="AU33" s="347" t="s">
        <v>243</v>
      </c>
      <c r="AV33" s="455" t="s">
        <v>9</v>
      </c>
      <c r="AW33" s="455" t="s">
        <v>97</v>
      </c>
      <c r="AX33" s="347" t="s">
        <v>244</v>
      </c>
      <c r="AY33" s="455" t="s">
        <v>9</v>
      </c>
      <c r="AZ33" s="455" t="s">
        <v>97</v>
      </c>
      <c r="BA33" s="347" t="s">
        <v>245</v>
      </c>
      <c r="BB33" s="455" t="s">
        <v>97</v>
      </c>
      <c r="BC33" s="455" t="s">
        <v>9</v>
      </c>
      <c r="BD33" s="347" t="s">
        <v>246</v>
      </c>
      <c r="BE33" s="455"/>
      <c r="BF33" s="455" t="s">
        <v>9</v>
      </c>
      <c r="BG33" s="347" t="s">
        <v>246</v>
      </c>
      <c r="BH33" s="350" t="s">
        <v>247</v>
      </c>
      <c r="BI33" s="319" t="s">
        <v>248</v>
      </c>
      <c r="BJ33" s="314"/>
      <c r="BK33" s="314"/>
      <c r="BL33" s="314"/>
      <c r="BM33" s="314"/>
      <c r="BN33" s="314"/>
      <c r="BO33" s="314"/>
      <c r="BP33" s="314"/>
      <c r="BQ33" s="314"/>
    </row>
    <row r="34" spans="1:69" ht="61" customHeight="1" x14ac:dyDescent="0.3">
      <c r="A34" s="382"/>
      <c r="B34" s="379"/>
      <c r="C34" s="380"/>
      <c r="D34" s="634"/>
      <c r="E34" s="634"/>
      <c r="F34" s="195" t="s">
        <v>74</v>
      </c>
      <c r="G34" s="92" t="s">
        <v>249</v>
      </c>
      <c r="H34" s="634"/>
      <c r="I34" s="317"/>
      <c r="J34" s="634"/>
      <c r="K34" s="317"/>
      <c r="L34" s="634"/>
      <c r="M34" s="642"/>
      <c r="N34" s="643"/>
      <c r="O34" s="365"/>
      <c r="P34" s="371"/>
      <c r="Q34" s="646"/>
      <c r="R34" s="196" t="s">
        <v>250</v>
      </c>
      <c r="S34" s="151" t="s">
        <v>85</v>
      </c>
      <c r="T34" s="92" t="s">
        <v>251</v>
      </c>
      <c r="U34" s="211" t="s">
        <v>86</v>
      </c>
      <c r="V34" s="151" t="s">
        <v>87</v>
      </c>
      <c r="W34" s="200">
        <f>VLOOKUP(V34,'[2]Datos Validacion'!$K$6:$L$8,2,0)</f>
        <v>0.25</v>
      </c>
      <c r="X34" s="145" t="s">
        <v>88</v>
      </c>
      <c r="Y34" s="229">
        <f>VLOOKUP(X34,'[2]Datos Validacion'!$M$6:$N$7,2,0)</f>
        <v>0.15</v>
      </c>
      <c r="Z34" s="151" t="s">
        <v>89</v>
      </c>
      <c r="AA34" s="92" t="s">
        <v>252</v>
      </c>
      <c r="AB34" s="151" t="s">
        <v>91</v>
      </c>
      <c r="AC34" s="92" t="s">
        <v>253</v>
      </c>
      <c r="AD34" s="242" t="s">
        <v>239</v>
      </c>
      <c r="AE34" s="231">
        <f t="shared" si="0"/>
        <v>0.4</v>
      </c>
      <c r="AF34" s="201" t="str">
        <f t="shared" si="1"/>
        <v>MUY BAJA</v>
      </c>
      <c r="AG34" s="201">
        <f>+AG33-(AG33*AE34)</f>
        <v>0.14399999999999999</v>
      </c>
      <c r="AH34" s="655"/>
      <c r="AI34" s="655"/>
      <c r="AJ34" s="646"/>
      <c r="AK34" s="317"/>
      <c r="AL34" s="406"/>
      <c r="AM34" s="381"/>
      <c r="AN34" s="456"/>
      <c r="AO34" s="456"/>
      <c r="AP34" s="456"/>
      <c r="AQ34" s="456"/>
      <c r="AR34" s="348"/>
      <c r="AS34" s="456"/>
      <c r="AT34" s="456"/>
      <c r="AU34" s="348"/>
      <c r="AV34" s="456"/>
      <c r="AW34" s="456"/>
      <c r="AX34" s="348"/>
      <c r="AY34" s="456"/>
      <c r="AZ34" s="456"/>
      <c r="BA34" s="348"/>
      <c r="BB34" s="456"/>
      <c r="BC34" s="456"/>
      <c r="BD34" s="348"/>
      <c r="BE34" s="456"/>
      <c r="BF34" s="456"/>
      <c r="BG34" s="348"/>
      <c r="BH34" s="351"/>
      <c r="BI34" s="319"/>
      <c r="BJ34" s="314"/>
      <c r="BK34" s="314"/>
      <c r="BL34" s="314"/>
      <c r="BM34" s="314"/>
      <c r="BN34" s="314"/>
      <c r="BO34" s="314"/>
      <c r="BP34" s="314"/>
      <c r="BQ34" s="314"/>
    </row>
    <row r="35" spans="1:69" ht="85" customHeight="1" x14ac:dyDescent="0.3">
      <c r="A35" s="382"/>
      <c r="B35" s="379"/>
      <c r="C35" s="380"/>
      <c r="D35" s="634"/>
      <c r="E35" s="634"/>
      <c r="F35" s="634" t="s">
        <v>74</v>
      </c>
      <c r="G35" s="319" t="s">
        <v>254</v>
      </c>
      <c r="H35" s="634"/>
      <c r="I35" s="317"/>
      <c r="J35" s="634"/>
      <c r="K35" s="317"/>
      <c r="L35" s="634"/>
      <c r="M35" s="642"/>
      <c r="N35" s="643"/>
      <c r="O35" s="365"/>
      <c r="P35" s="371"/>
      <c r="Q35" s="646"/>
      <c r="R35" s="196" t="s">
        <v>255</v>
      </c>
      <c r="S35" s="151" t="s">
        <v>85</v>
      </c>
      <c r="T35" s="92" t="s">
        <v>251</v>
      </c>
      <c r="U35" s="211" t="s">
        <v>86</v>
      </c>
      <c r="V35" s="151" t="s">
        <v>87</v>
      </c>
      <c r="W35" s="200">
        <f>VLOOKUP(V35,'[2]Datos Validacion'!$K$6:$L$8,2,0)</f>
        <v>0.25</v>
      </c>
      <c r="X35" s="145" t="s">
        <v>88</v>
      </c>
      <c r="Y35" s="229">
        <f>VLOOKUP(X35,'[2]Datos Validacion'!$M$6:$N$7,2,0)</f>
        <v>0.15</v>
      </c>
      <c r="Z35" s="151" t="s">
        <v>89</v>
      </c>
      <c r="AA35" s="92" t="s">
        <v>256</v>
      </c>
      <c r="AB35" s="151" t="s">
        <v>91</v>
      </c>
      <c r="AC35" s="92" t="s">
        <v>257</v>
      </c>
      <c r="AD35" s="242" t="s">
        <v>258</v>
      </c>
      <c r="AE35" s="231">
        <f t="shared" si="0"/>
        <v>0.4</v>
      </c>
      <c r="AF35" s="201" t="str">
        <f t="shared" si="1"/>
        <v>MUY BAJA</v>
      </c>
      <c r="AG35" s="201">
        <f t="shared" ref="AG35:AG37" si="10">+AG34-(AG34*AE35)</f>
        <v>8.6399999999999991E-2</v>
      </c>
      <c r="AH35" s="655"/>
      <c r="AI35" s="655"/>
      <c r="AJ35" s="646"/>
      <c r="AK35" s="317"/>
      <c r="AL35" s="406"/>
      <c r="AM35" s="381"/>
      <c r="AN35" s="456"/>
      <c r="AO35" s="456"/>
      <c r="AP35" s="456"/>
      <c r="AQ35" s="456"/>
      <c r="AR35" s="348"/>
      <c r="AS35" s="456"/>
      <c r="AT35" s="456"/>
      <c r="AU35" s="348"/>
      <c r="AV35" s="456"/>
      <c r="AW35" s="456"/>
      <c r="AX35" s="348"/>
      <c r="AY35" s="456"/>
      <c r="AZ35" s="456"/>
      <c r="BA35" s="348"/>
      <c r="BB35" s="456"/>
      <c r="BC35" s="456"/>
      <c r="BD35" s="348"/>
      <c r="BE35" s="456"/>
      <c r="BF35" s="456"/>
      <c r="BG35" s="348"/>
      <c r="BH35" s="351"/>
      <c r="BI35" s="319"/>
      <c r="BJ35" s="314"/>
      <c r="BK35" s="314"/>
      <c r="BL35" s="314"/>
      <c r="BM35" s="314"/>
      <c r="BN35" s="314"/>
      <c r="BO35" s="314"/>
      <c r="BP35" s="314"/>
      <c r="BQ35" s="314"/>
    </row>
    <row r="36" spans="1:69" ht="53" customHeight="1" x14ac:dyDescent="0.3">
      <c r="A36" s="382"/>
      <c r="B36" s="379"/>
      <c r="C36" s="380"/>
      <c r="D36" s="634"/>
      <c r="E36" s="634"/>
      <c r="F36" s="634"/>
      <c r="G36" s="319"/>
      <c r="H36" s="634"/>
      <c r="I36" s="317"/>
      <c r="J36" s="634"/>
      <c r="K36" s="317"/>
      <c r="L36" s="634"/>
      <c r="M36" s="642"/>
      <c r="N36" s="643"/>
      <c r="O36" s="365"/>
      <c r="P36" s="371"/>
      <c r="Q36" s="646"/>
      <c r="R36" s="196" t="s">
        <v>259</v>
      </c>
      <c r="S36" s="151" t="s">
        <v>85</v>
      </c>
      <c r="T36" s="92" t="s">
        <v>260</v>
      </c>
      <c r="U36" s="211" t="s">
        <v>86</v>
      </c>
      <c r="V36" s="151" t="s">
        <v>87</v>
      </c>
      <c r="W36" s="200">
        <f>VLOOKUP(V36,'[2]Datos Validacion'!$K$6:$L$8,2,0)</f>
        <v>0.25</v>
      </c>
      <c r="X36" s="145" t="s">
        <v>88</v>
      </c>
      <c r="Y36" s="229">
        <f>VLOOKUP(X36,'[2]Datos Validacion'!$M$6:$N$7,2,0)</f>
        <v>0.15</v>
      </c>
      <c r="Z36" s="151" t="s">
        <v>89</v>
      </c>
      <c r="AA36" s="92" t="s">
        <v>261</v>
      </c>
      <c r="AB36" s="151" t="s">
        <v>91</v>
      </c>
      <c r="AC36" s="92" t="s">
        <v>262</v>
      </c>
      <c r="AD36" s="242" t="s">
        <v>258</v>
      </c>
      <c r="AE36" s="231">
        <f t="shared" si="0"/>
        <v>0.4</v>
      </c>
      <c r="AF36" s="201" t="str">
        <f t="shared" si="1"/>
        <v>MUY BAJA</v>
      </c>
      <c r="AG36" s="201">
        <f t="shared" si="10"/>
        <v>5.183999999999999E-2</v>
      </c>
      <c r="AH36" s="655"/>
      <c r="AI36" s="655"/>
      <c r="AJ36" s="646"/>
      <c r="AK36" s="317"/>
      <c r="AL36" s="406"/>
      <c r="AM36" s="381"/>
      <c r="AN36" s="456"/>
      <c r="AO36" s="456"/>
      <c r="AP36" s="456"/>
      <c r="AQ36" s="456"/>
      <c r="AR36" s="348"/>
      <c r="AS36" s="456"/>
      <c r="AT36" s="456"/>
      <c r="AU36" s="348"/>
      <c r="AV36" s="456"/>
      <c r="AW36" s="456"/>
      <c r="AX36" s="348"/>
      <c r="AY36" s="456"/>
      <c r="AZ36" s="456"/>
      <c r="BA36" s="348"/>
      <c r="BB36" s="456"/>
      <c r="BC36" s="456"/>
      <c r="BD36" s="348"/>
      <c r="BE36" s="456"/>
      <c r="BF36" s="456"/>
      <c r="BG36" s="348"/>
      <c r="BH36" s="351"/>
      <c r="BI36" s="319"/>
      <c r="BJ36" s="314"/>
      <c r="BK36" s="314"/>
      <c r="BL36" s="314"/>
      <c r="BM36" s="314"/>
      <c r="BN36" s="314"/>
      <c r="BO36" s="314"/>
      <c r="BP36" s="314"/>
      <c r="BQ36" s="314"/>
    </row>
    <row r="37" spans="1:69" ht="53" customHeight="1" x14ac:dyDescent="0.3">
      <c r="A37" s="382"/>
      <c r="B37" s="379"/>
      <c r="C37" s="380"/>
      <c r="D37" s="634"/>
      <c r="E37" s="634"/>
      <c r="F37" s="634"/>
      <c r="G37" s="319"/>
      <c r="H37" s="634"/>
      <c r="I37" s="317"/>
      <c r="J37" s="634"/>
      <c r="K37" s="317"/>
      <c r="L37" s="634"/>
      <c r="M37" s="642"/>
      <c r="N37" s="643"/>
      <c r="O37" s="365"/>
      <c r="P37" s="371"/>
      <c r="Q37" s="646"/>
      <c r="R37" s="196" t="s">
        <v>263</v>
      </c>
      <c r="S37" s="151" t="s">
        <v>85</v>
      </c>
      <c r="T37" s="92" t="s">
        <v>264</v>
      </c>
      <c r="U37" s="211" t="s">
        <v>86</v>
      </c>
      <c r="V37" s="151" t="s">
        <v>87</v>
      </c>
      <c r="W37" s="200">
        <f>VLOOKUP(V37,'[2]Datos Validacion'!$K$6:$L$8,2,0)</f>
        <v>0.25</v>
      </c>
      <c r="X37" s="145" t="s">
        <v>88</v>
      </c>
      <c r="Y37" s="229">
        <f>VLOOKUP(X37,'[2]Datos Validacion'!$M$6:$N$7,2,0)</f>
        <v>0.15</v>
      </c>
      <c r="Z37" s="151" t="s">
        <v>89</v>
      </c>
      <c r="AA37" s="92" t="s">
        <v>265</v>
      </c>
      <c r="AB37" s="151" t="s">
        <v>91</v>
      </c>
      <c r="AC37" s="92" t="s">
        <v>266</v>
      </c>
      <c r="AD37" s="243" t="s">
        <v>267</v>
      </c>
      <c r="AE37" s="231">
        <f t="shared" si="0"/>
        <v>0.4</v>
      </c>
      <c r="AF37" s="201" t="str">
        <f t="shared" si="1"/>
        <v>MUY BAJA</v>
      </c>
      <c r="AG37" s="657">
        <f t="shared" si="10"/>
        <v>3.1103999999999993E-2</v>
      </c>
      <c r="AH37" s="655"/>
      <c r="AI37" s="655"/>
      <c r="AJ37" s="646"/>
      <c r="AK37" s="317"/>
      <c r="AL37" s="406"/>
      <c r="AM37" s="381"/>
      <c r="AN37" s="664"/>
      <c r="AO37" s="664"/>
      <c r="AP37" s="664"/>
      <c r="AQ37" s="664"/>
      <c r="AR37" s="355"/>
      <c r="AS37" s="664"/>
      <c r="AT37" s="664"/>
      <c r="AU37" s="355"/>
      <c r="AV37" s="664"/>
      <c r="AW37" s="664"/>
      <c r="AX37" s="355"/>
      <c r="AY37" s="664"/>
      <c r="AZ37" s="664"/>
      <c r="BA37" s="355"/>
      <c r="BB37" s="664"/>
      <c r="BC37" s="664"/>
      <c r="BD37" s="355"/>
      <c r="BE37" s="664"/>
      <c r="BF37" s="664"/>
      <c r="BG37" s="355"/>
      <c r="BH37" s="354"/>
      <c r="BI37" s="319"/>
      <c r="BJ37" s="314"/>
      <c r="BK37" s="314"/>
      <c r="BL37" s="314"/>
      <c r="BM37" s="314"/>
      <c r="BN37" s="314"/>
      <c r="BO37" s="314"/>
      <c r="BP37" s="314"/>
      <c r="BQ37" s="314"/>
    </row>
    <row r="38" spans="1:69" ht="56" x14ac:dyDescent="0.3">
      <c r="A38" s="382" t="s">
        <v>9</v>
      </c>
      <c r="B38" s="379"/>
      <c r="C38" s="380" t="s">
        <v>173</v>
      </c>
      <c r="D38" s="634" t="s">
        <v>268</v>
      </c>
      <c r="E38" s="634" t="s">
        <v>269</v>
      </c>
      <c r="F38" s="195" t="s">
        <v>74</v>
      </c>
      <c r="G38" s="92" t="s">
        <v>270</v>
      </c>
      <c r="H38" s="634" t="s">
        <v>271</v>
      </c>
      <c r="I38" s="317" t="s">
        <v>272</v>
      </c>
      <c r="J38" s="634" t="s">
        <v>78</v>
      </c>
      <c r="K38" s="317" t="s">
        <v>273</v>
      </c>
      <c r="L38" s="634" t="s">
        <v>211</v>
      </c>
      <c r="M38" s="642">
        <f>VLOOKUP(L38,'[2]Datos Validacion'!$C$6:$D$10,2,0)</f>
        <v>0.2</v>
      </c>
      <c r="N38" s="643" t="s">
        <v>151</v>
      </c>
      <c r="O38" s="365">
        <f>VLOOKUP(N38,'[2]Datos Validacion'!$E$6:$F$15,2,0)</f>
        <v>0.6</v>
      </c>
      <c r="P38" s="371" t="s">
        <v>152</v>
      </c>
      <c r="Q38" s="646" t="s">
        <v>158</v>
      </c>
      <c r="R38" s="371" t="s">
        <v>274</v>
      </c>
      <c r="S38" s="379" t="s">
        <v>85</v>
      </c>
      <c r="T38" s="319" t="s">
        <v>275</v>
      </c>
      <c r="U38" s="329" t="s">
        <v>86</v>
      </c>
      <c r="V38" s="379" t="s">
        <v>87</v>
      </c>
      <c r="W38" s="642">
        <f>VLOOKUP(V38,'[2]Datos Validacion'!$K$6:$L$8,2,0)</f>
        <v>0.25</v>
      </c>
      <c r="X38" s="650" t="s">
        <v>88</v>
      </c>
      <c r="Y38" s="364">
        <f>VLOOKUP(X38,'[2]Datos Validacion'!$M$6:$N$7,2,0)</f>
        <v>0.15</v>
      </c>
      <c r="Z38" s="379" t="s">
        <v>89</v>
      </c>
      <c r="AA38" s="319" t="s">
        <v>276</v>
      </c>
      <c r="AB38" s="379" t="s">
        <v>91</v>
      </c>
      <c r="AC38" s="319" t="s">
        <v>277</v>
      </c>
      <c r="AD38" s="333" t="s">
        <v>278</v>
      </c>
      <c r="AE38" s="383">
        <f t="shared" si="0"/>
        <v>0.4</v>
      </c>
      <c r="AF38" s="655" t="str">
        <f t="shared" si="1"/>
        <v>MUY BAJA</v>
      </c>
      <c r="AG38" s="655">
        <f t="shared" si="7"/>
        <v>0.12</v>
      </c>
      <c r="AH38" s="655" t="str">
        <f t="shared" si="8"/>
        <v>MODERADO</v>
      </c>
      <c r="AI38" s="655">
        <f t="shared" si="9"/>
        <v>0.6</v>
      </c>
      <c r="AJ38" s="646" t="s">
        <v>158</v>
      </c>
      <c r="AK38" s="317" t="s">
        <v>94</v>
      </c>
      <c r="AL38" s="381"/>
      <c r="AM38" s="329"/>
      <c r="AN38" s="665">
        <v>45777</v>
      </c>
      <c r="AO38" s="530" t="s">
        <v>279</v>
      </c>
      <c r="AP38" s="676"/>
      <c r="AQ38" s="676" t="s">
        <v>9</v>
      </c>
      <c r="AR38" s="320" t="s">
        <v>280</v>
      </c>
      <c r="AS38" s="530"/>
      <c r="AT38" s="530" t="s">
        <v>9</v>
      </c>
      <c r="AU38" s="244" t="s">
        <v>281</v>
      </c>
      <c r="AV38" s="521" t="s">
        <v>9</v>
      </c>
      <c r="AW38" s="678"/>
      <c r="AX38" s="331"/>
      <c r="AY38" s="521" t="s">
        <v>9</v>
      </c>
      <c r="AZ38" s="521"/>
      <c r="BA38" s="320" t="s">
        <v>282</v>
      </c>
      <c r="BB38" s="521" t="s">
        <v>9</v>
      </c>
      <c r="BC38" s="521"/>
      <c r="BD38" s="331"/>
      <c r="BE38" s="521" t="s">
        <v>9</v>
      </c>
      <c r="BF38" s="521"/>
      <c r="BG38" s="320" t="s">
        <v>283</v>
      </c>
      <c r="BH38" s="325" t="s">
        <v>284</v>
      </c>
      <c r="BI38" s="319" t="s">
        <v>285</v>
      </c>
      <c r="BJ38" s="134"/>
      <c r="BK38" s="134"/>
      <c r="BL38" s="134"/>
      <c r="BM38" s="134"/>
      <c r="BN38" s="134"/>
      <c r="BO38" s="134"/>
      <c r="BP38" s="134"/>
      <c r="BQ38" s="134"/>
    </row>
    <row r="39" spans="1:69" ht="37.5" customHeight="1" x14ac:dyDescent="0.3">
      <c r="A39" s="382"/>
      <c r="B39" s="379"/>
      <c r="C39" s="380"/>
      <c r="D39" s="634"/>
      <c r="E39" s="634"/>
      <c r="F39" s="195" t="s">
        <v>74</v>
      </c>
      <c r="G39" s="92" t="s">
        <v>286</v>
      </c>
      <c r="H39" s="634"/>
      <c r="I39" s="317"/>
      <c r="J39" s="634"/>
      <c r="K39" s="317"/>
      <c r="L39" s="634"/>
      <c r="M39" s="642"/>
      <c r="N39" s="643"/>
      <c r="O39" s="365"/>
      <c r="P39" s="371"/>
      <c r="Q39" s="646"/>
      <c r="R39" s="371"/>
      <c r="S39" s="379"/>
      <c r="T39" s="319"/>
      <c r="U39" s="329"/>
      <c r="V39" s="379"/>
      <c r="W39" s="642"/>
      <c r="X39" s="650"/>
      <c r="Y39" s="364"/>
      <c r="Z39" s="379"/>
      <c r="AA39" s="319"/>
      <c r="AB39" s="379"/>
      <c r="AC39" s="319"/>
      <c r="AD39" s="334"/>
      <c r="AE39" s="383"/>
      <c r="AF39" s="655"/>
      <c r="AG39" s="655"/>
      <c r="AH39" s="655"/>
      <c r="AI39" s="655"/>
      <c r="AJ39" s="646"/>
      <c r="AK39" s="317"/>
      <c r="AL39" s="381"/>
      <c r="AM39" s="329"/>
      <c r="AN39" s="666"/>
      <c r="AO39" s="666"/>
      <c r="AP39" s="666"/>
      <c r="AQ39" s="666"/>
      <c r="AR39" s="328"/>
      <c r="AS39" s="666"/>
      <c r="AT39" s="666"/>
      <c r="AU39" s="244"/>
      <c r="AV39" s="522"/>
      <c r="AW39" s="522"/>
      <c r="AX39" s="339"/>
      <c r="AY39" s="522"/>
      <c r="AZ39" s="522"/>
      <c r="BA39" s="328"/>
      <c r="BB39" s="522"/>
      <c r="BC39" s="522"/>
      <c r="BD39" s="339"/>
      <c r="BE39" s="522"/>
      <c r="BF39" s="522"/>
      <c r="BG39" s="328"/>
      <c r="BH39" s="330"/>
      <c r="BI39" s="329"/>
      <c r="BJ39" s="134"/>
      <c r="BK39" s="134"/>
      <c r="BL39" s="134"/>
      <c r="BM39" s="134"/>
      <c r="BN39" s="134"/>
      <c r="BO39" s="134"/>
      <c r="BP39" s="134"/>
      <c r="BQ39" s="134"/>
    </row>
    <row r="40" spans="1:69" ht="78" customHeight="1" x14ac:dyDescent="0.3">
      <c r="A40" s="382"/>
      <c r="B40" s="379"/>
      <c r="C40" s="380"/>
      <c r="D40" s="634"/>
      <c r="E40" s="634"/>
      <c r="F40" s="195" t="s">
        <v>74</v>
      </c>
      <c r="G40" s="92" t="s">
        <v>287</v>
      </c>
      <c r="H40" s="634"/>
      <c r="I40" s="317"/>
      <c r="J40" s="634"/>
      <c r="K40" s="317"/>
      <c r="L40" s="634"/>
      <c r="M40" s="642"/>
      <c r="N40" s="643"/>
      <c r="O40" s="365"/>
      <c r="P40" s="371"/>
      <c r="Q40" s="646"/>
      <c r="R40" s="92" t="s">
        <v>288</v>
      </c>
      <c r="S40" s="151" t="s">
        <v>85</v>
      </c>
      <c r="T40" s="92" t="s">
        <v>289</v>
      </c>
      <c r="U40" s="211" t="s">
        <v>86</v>
      </c>
      <c r="V40" s="151" t="s">
        <v>87</v>
      </c>
      <c r="W40" s="200">
        <f>VLOOKUP(V40,'[2]Datos Validacion'!$K$6:$L$8,2,0)</f>
        <v>0.25</v>
      </c>
      <c r="X40" s="145" t="s">
        <v>88</v>
      </c>
      <c r="Y40" s="229">
        <f>VLOOKUP(X40,'[2]Datos Validacion'!$M$6:$N$7,2,0)</f>
        <v>0.15</v>
      </c>
      <c r="Z40" s="151" t="s">
        <v>89</v>
      </c>
      <c r="AA40" s="92" t="s">
        <v>290</v>
      </c>
      <c r="AB40" s="151" t="s">
        <v>91</v>
      </c>
      <c r="AC40" s="92" t="s">
        <v>291</v>
      </c>
      <c r="AD40" s="335"/>
      <c r="AE40" s="231">
        <f t="shared" si="0"/>
        <v>0.4</v>
      </c>
      <c r="AF40" s="201" t="str">
        <f t="shared" si="1"/>
        <v>MUY BAJA</v>
      </c>
      <c r="AG40" s="657">
        <f>+AG38-(AG38*AE40)</f>
        <v>7.1999999999999995E-2</v>
      </c>
      <c r="AH40" s="655"/>
      <c r="AI40" s="655"/>
      <c r="AJ40" s="646"/>
      <c r="AK40" s="317"/>
      <c r="AL40" s="381"/>
      <c r="AM40" s="329"/>
      <c r="AN40" s="531"/>
      <c r="AO40" s="531"/>
      <c r="AP40" s="531"/>
      <c r="AQ40" s="531"/>
      <c r="AR40" s="321"/>
      <c r="AS40" s="531"/>
      <c r="AT40" s="531"/>
      <c r="AU40" s="244" t="s">
        <v>292</v>
      </c>
      <c r="AV40" s="529"/>
      <c r="AW40" s="529"/>
      <c r="AX40" s="332"/>
      <c r="AY40" s="529"/>
      <c r="AZ40" s="529"/>
      <c r="BA40" s="321"/>
      <c r="BB40" s="529"/>
      <c r="BC40" s="529"/>
      <c r="BD40" s="332"/>
      <c r="BE40" s="529"/>
      <c r="BF40" s="529"/>
      <c r="BG40" s="321"/>
      <c r="BH40" s="326"/>
      <c r="BI40" s="329"/>
      <c r="BJ40" s="134"/>
      <c r="BK40" s="134"/>
      <c r="BL40" s="134"/>
      <c r="BM40" s="134"/>
      <c r="BN40" s="134"/>
      <c r="BO40" s="134"/>
      <c r="BP40" s="134"/>
      <c r="BQ40" s="134"/>
    </row>
    <row r="41" spans="1:69" ht="56" x14ac:dyDescent="0.3">
      <c r="A41" s="382" t="s">
        <v>9</v>
      </c>
      <c r="B41" s="379"/>
      <c r="C41" s="399" t="s">
        <v>293</v>
      </c>
      <c r="D41" s="634" t="s">
        <v>294</v>
      </c>
      <c r="E41" s="634" t="s">
        <v>295</v>
      </c>
      <c r="F41" s="634" t="s">
        <v>74</v>
      </c>
      <c r="G41" s="405" t="s">
        <v>296</v>
      </c>
      <c r="H41" s="634" t="s">
        <v>297</v>
      </c>
      <c r="I41" s="405" t="s">
        <v>298</v>
      </c>
      <c r="J41" s="634" t="s">
        <v>78</v>
      </c>
      <c r="K41" s="405" t="s">
        <v>299</v>
      </c>
      <c r="L41" s="634" t="s">
        <v>80</v>
      </c>
      <c r="M41" s="642">
        <f>VLOOKUP(L41,'[2]Datos Validacion'!$C$6:$D$10,2,0)</f>
        <v>0.4</v>
      </c>
      <c r="N41" s="643" t="s">
        <v>151</v>
      </c>
      <c r="O41" s="365">
        <f>VLOOKUP(N41,'[2]Datos Validacion'!$E$6:$F$15,2,0)</f>
        <v>0.6</v>
      </c>
      <c r="P41" s="371" t="s">
        <v>152</v>
      </c>
      <c r="Q41" s="646" t="s">
        <v>158</v>
      </c>
      <c r="R41" s="206" t="s">
        <v>300</v>
      </c>
      <c r="S41" s="151" t="s">
        <v>85</v>
      </c>
      <c r="T41" s="92" t="s">
        <v>301</v>
      </c>
      <c r="U41" s="211" t="s">
        <v>86</v>
      </c>
      <c r="V41" s="151" t="s">
        <v>87</v>
      </c>
      <c r="W41" s="200">
        <f>VLOOKUP(V41,'[2]Datos Validacion'!$K$6:$L$8,2,0)</f>
        <v>0.25</v>
      </c>
      <c r="X41" s="145" t="s">
        <v>88</v>
      </c>
      <c r="Y41" s="229">
        <f>VLOOKUP(X41,'[2]Datos Validacion'!$M$6:$N$7,2,0)</f>
        <v>0.15</v>
      </c>
      <c r="Z41" s="151" t="s">
        <v>89</v>
      </c>
      <c r="AA41" s="92" t="s">
        <v>302</v>
      </c>
      <c r="AB41" s="151" t="s">
        <v>91</v>
      </c>
      <c r="AC41" s="92" t="s">
        <v>303</v>
      </c>
      <c r="AD41" s="92" t="s">
        <v>304</v>
      </c>
      <c r="AE41" s="231">
        <f t="shared" si="0"/>
        <v>0.4</v>
      </c>
      <c r="AF41" s="201" t="str">
        <f t="shared" si="1"/>
        <v>BAJA</v>
      </c>
      <c r="AG41" s="201">
        <f t="shared" si="2"/>
        <v>0.24</v>
      </c>
      <c r="AH41" s="655" t="str">
        <f t="shared" si="3"/>
        <v>MODERADO</v>
      </c>
      <c r="AI41" s="655">
        <f t="shared" si="4"/>
        <v>0.6</v>
      </c>
      <c r="AJ41" s="646" t="s">
        <v>158</v>
      </c>
      <c r="AK41" s="317" t="s">
        <v>94</v>
      </c>
      <c r="AL41" s="381"/>
      <c r="AM41" s="317" t="s">
        <v>305</v>
      </c>
      <c r="AN41" s="465">
        <v>45782</v>
      </c>
      <c r="AO41" s="530" t="s">
        <v>306</v>
      </c>
      <c r="AP41" s="521"/>
      <c r="AQ41" s="521" t="s">
        <v>128</v>
      </c>
      <c r="AR41" s="320" t="s">
        <v>307</v>
      </c>
      <c r="AS41" s="521" t="s">
        <v>128</v>
      </c>
      <c r="AT41" s="521"/>
      <c r="AU41" s="320" t="s">
        <v>308</v>
      </c>
      <c r="AV41" s="521" t="s">
        <v>128</v>
      </c>
      <c r="AW41" s="521"/>
      <c r="AX41" s="320" t="s">
        <v>308</v>
      </c>
      <c r="AY41" s="521" t="s">
        <v>128</v>
      </c>
      <c r="AZ41" s="521"/>
      <c r="BA41" s="320" t="s">
        <v>309</v>
      </c>
      <c r="BB41" s="521"/>
      <c r="BC41" s="521"/>
      <c r="BD41" s="331"/>
      <c r="BE41" s="521" t="s">
        <v>128</v>
      </c>
      <c r="BF41" s="530"/>
      <c r="BG41" s="320" t="s">
        <v>310</v>
      </c>
      <c r="BH41" s="325" t="s">
        <v>311</v>
      </c>
      <c r="BI41" s="319" t="s">
        <v>312</v>
      </c>
      <c r="BJ41" s="314"/>
      <c r="BK41" s="314"/>
      <c r="BL41" s="314"/>
      <c r="BM41" s="314"/>
      <c r="BN41" s="314"/>
      <c r="BO41" s="314"/>
      <c r="BP41" s="314"/>
      <c r="BQ41" s="314"/>
    </row>
    <row r="42" spans="1:69" ht="195.75" customHeight="1" x14ac:dyDescent="0.3">
      <c r="A42" s="382"/>
      <c r="B42" s="379"/>
      <c r="C42" s="399"/>
      <c r="D42" s="634"/>
      <c r="E42" s="634"/>
      <c r="F42" s="634"/>
      <c r="G42" s="405"/>
      <c r="H42" s="634"/>
      <c r="I42" s="405"/>
      <c r="J42" s="634"/>
      <c r="K42" s="405"/>
      <c r="L42" s="634"/>
      <c r="M42" s="642"/>
      <c r="N42" s="643"/>
      <c r="O42" s="365"/>
      <c r="P42" s="371"/>
      <c r="Q42" s="646"/>
      <c r="R42" s="207" t="s">
        <v>313</v>
      </c>
      <c r="S42" s="208" t="s">
        <v>85</v>
      </c>
      <c r="T42" s="209" t="s">
        <v>314</v>
      </c>
      <c r="U42" s="245" t="s">
        <v>86</v>
      </c>
      <c r="V42" s="208" t="s">
        <v>167</v>
      </c>
      <c r="W42" s="651">
        <f>VLOOKUP(V42,'[3]Datos Validacion'!$K$6:$L$8,2,0)</f>
        <v>0.15</v>
      </c>
      <c r="X42" s="652" t="s">
        <v>88</v>
      </c>
      <c r="Y42" s="246">
        <f>VLOOKUP(X42,'[3]Datos Validacion'!$M$6:$N$7,2,0)</f>
        <v>0.15</v>
      </c>
      <c r="Z42" s="208" t="s">
        <v>89</v>
      </c>
      <c r="AA42" s="209" t="s">
        <v>315</v>
      </c>
      <c r="AB42" s="208" t="s">
        <v>91</v>
      </c>
      <c r="AC42" s="209" t="s">
        <v>316</v>
      </c>
      <c r="AD42" s="209" t="s">
        <v>304</v>
      </c>
      <c r="AE42" s="247">
        <f t="shared" si="0"/>
        <v>0.3</v>
      </c>
      <c r="AF42" s="201" t="str">
        <f t="shared" si="1"/>
        <v>MUY BAJA</v>
      </c>
      <c r="AG42" s="659">
        <f>+AG41-(AG41*AE42)</f>
        <v>0.16799999999999998</v>
      </c>
      <c r="AH42" s="655"/>
      <c r="AI42" s="655"/>
      <c r="AJ42" s="646"/>
      <c r="AK42" s="317"/>
      <c r="AL42" s="381"/>
      <c r="AM42" s="317"/>
      <c r="AN42" s="529"/>
      <c r="AO42" s="531"/>
      <c r="AP42" s="529"/>
      <c r="AQ42" s="529"/>
      <c r="AR42" s="321"/>
      <c r="AS42" s="529"/>
      <c r="AT42" s="529"/>
      <c r="AU42" s="321"/>
      <c r="AV42" s="529"/>
      <c r="AW42" s="529"/>
      <c r="AX42" s="321"/>
      <c r="AY42" s="529"/>
      <c r="AZ42" s="529"/>
      <c r="BA42" s="321"/>
      <c r="BB42" s="529"/>
      <c r="BC42" s="529"/>
      <c r="BD42" s="332"/>
      <c r="BE42" s="529"/>
      <c r="BF42" s="531"/>
      <c r="BG42" s="321"/>
      <c r="BH42" s="326"/>
      <c r="BI42" s="319"/>
      <c r="BJ42" s="314"/>
      <c r="BK42" s="314"/>
      <c r="BL42" s="314"/>
      <c r="BM42" s="314"/>
      <c r="BN42" s="314"/>
      <c r="BO42" s="314"/>
      <c r="BP42" s="314"/>
      <c r="BQ42" s="314"/>
    </row>
    <row r="43" spans="1:69" ht="44.5" customHeight="1" x14ac:dyDescent="0.3">
      <c r="A43" s="382" t="s">
        <v>9</v>
      </c>
      <c r="B43" s="379"/>
      <c r="C43" s="399" t="s">
        <v>293</v>
      </c>
      <c r="D43" s="634" t="s">
        <v>317</v>
      </c>
      <c r="E43" s="634" t="s">
        <v>318</v>
      </c>
      <c r="F43" s="195" t="s">
        <v>106</v>
      </c>
      <c r="G43" s="207" t="s">
        <v>319</v>
      </c>
      <c r="H43" s="634" t="s">
        <v>320</v>
      </c>
      <c r="I43" s="399" t="s">
        <v>321</v>
      </c>
      <c r="J43" s="634" t="s">
        <v>78</v>
      </c>
      <c r="K43" s="399" t="s">
        <v>322</v>
      </c>
      <c r="L43" s="634" t="s">
        <v>119</v>
      </c>
      <c r="M43" s="642">
        <f>VLOOKUP(L43,'[2]Datos Validacion'!$C$6:$D$10,2,0)</f>
        <v>0.6</v>
      </c>
      <c r="N43" s="643" t="s">
        <v>151</v>
      </c>
      <c r="O43" s="365">
        <f>VLOOKUP(N43,'[2]Datos Validacion'!$E$6:$F$15,2,0)</f>
        <v>0.6</v>
      </c>
      <c r="P43" s="371" t="s">
        <v>323</v>
      </c>
      <c r="Q43" s="646" t="s">
        <v>158</v>
      </c>
      <c r="R43" s="202" t="s">
        <v>324</v>
      </c>
      <c r="S43" s="151" t="s">
        <v>85</v>
      </c>
      <c r="T43" s="92" t="s">
        <v>325</v>
      </c>
      <c r="U43" s="211" t="s">
        <v>86</v>
      </c>
      <c r="V43" s="151" t="s">
        <v>87</v>
      </c>
      <c r="W43" s="200">
        <f>VLOOKUP(V43,'[2]Datos Validacion'!$K$6:$L$8,2,0)</f>
        <v>0.25</v>
      </c>
      <c r="X43" s="145" t="s">
        <v>326</v>
      </c>
      <c r="Y43" s="229">
        <f>VLOOKUP(X43,'[2]Datos Validacion'!$M$6:$N$7,2,0)</f>
        <v>0.25</v>
      </c>
      <c r="Z43" s="151" t="s">
        <v>89</v>
      </c>
      <c r="AA43" s="92" t="s">
        <v>327</v>
      </c>
      <c r="AB43" s="151" t="s">
        <v>91</v>
      </c>
      <c r="AC43" s="92" t="s">
        <v>328</v>
      </c>
      <c r="AD43" s="248" t="s">
        <v>329</v>
      </c>
      <c r="AE43" s="231">
        <f t="shared" si="0"/>
        <v>0.5</v>
      </c>
      <c r="AF43" s="201" t="str">
        <f t="shared" si="1"/>
        <v>BAJA</v>
      </c>
      <c r="AG43" s="201">
        <f t="shared" si="2"/>
        <v>0.3</v>
      </c>
      <c r="AH43" s="655" t="str">
        <f t="shared" si="3"/>
        <v>MODERADO</v>
      </c>
      <c r="AI43" s="655">
        <f t="shared" si="4"/>
        <v>0.6</v>
      </c>
      <c r="AJ43" s="646" t="s">
        <v>158</v>
      </c>
      <c r="AK43" s="317" t="s">
        <v>94</v>
      </c>
      <c r="AL43" s="381"/>
      <c r="AM43" s="381"/>
      <c r="AN43" s="521" t="s">
        <v>330</v>
      </c>
      <c r="AO43" s="530" t="s">
        <v>331</v>
      </c>
      <c r="AP43" s="521"/>
      <c r="AQ43" s="521" t="s">
        <v>128</v>
      </c>
      <c r="AR43" s="320" t="s">
        <v>332</v>
      </c>
      <c r="AS43" s="521" t="s">
        <v>128</v>
      </c>
      <c r="AT43" s="521"/>
      <c r="AU43" s="320" t="s">
        <v>333</v>
      </c>
      <c r="AV43" s="521" t="s">
        <v>128</v>
      </c>
      <c r="AW43" s="521"/>
      <c r="AX43" s="320" t="s">
        <v>334</v>
      </c>
      <c r="AY43" s="521"/>
      <c r="AZ43" s="521" t="s">
        <v>128</v>
      </c>
      <c r="BA43" s="320" t="s">
        <v>335</v>
      </c>
      <c r="BB43" s="521"/>
      <c r="BC43" s="521"/>
      <c r="BD43" s="331"/>
      <c r="BE43" s="521"/>
      <c r="BF43" s="521" t="s">
        <v>128</v>
      </c>
      <c r="BG43" s="331" t="s">
        <v>336</v>
      </c>
      <c r="BH43" s="325" t="s">
        <v>337</v>
      </c>
      <c r="BI43" s="319" t="s">
        <v>338</v>
      </c>
      <c r="BJ43" s="314"/>
      <c r="BK43" s="314"/>
      <c r="BL43" s="314"/>
      <c r="BM43" s="314"/>
      <c r="BN43" s="314"/>
      <c r="BO43" s="314"/>
      <c r="BP43" s="314"/>
      <c r="BQ43" s="314"/>
    </row>
    <row r="44" spans="1:69" ht="166.5" customHeight="1" x14ac:dyDescent="0.3">
      <c r="A44" s="382"/>
      <c r="B44" s="379"/>
      <c r="C44" s="399"/>
      <c r="D44" s="634"/>
      <c r="E44" s="634"/>
      <c r="F44" s="195" t="s">
        <v>106</v>
      </c>
      <c r="G44" s="92" t="s">
        <v>339</v>
      </c>
      <c r="H44" s="634"/>
      <c r="I44" s="399"/>
      <c r="J44" s="634"/>
      <c r="K44" s="399"/>
      <c r="L44" s="634"/>
      <c r="M44" s="642"/>
      <c r="N44" s="643"/>
      <c r="O44" s="365"/>
      <c r="P44" s="371"/>
      <c r="Q44" s="646"/>
      <c r="R44" s="202" t="s">
        <v>340</v>
      </c>
      <c r="S44" s="151" t="s">
        <v>85</v>
      </c>
      <c r="T44" s="92" t="s">
        <v>341</v>
      </c>
      <c r="U44" s="211" t="s">
        <v>86</v>
      </c>
      <c r="V44" s="151" t="s">
        <v>87</v>
      </c>
      <c r="W44" s="200">
        <f>VLOOKUP(V44,'[2]Datos Validacion'!$K$6:$L$8,2,0)</f>
        <v>0.25</v>
      </c>
      <c r="X44" s="145" t="s">
        <v>88</v>
      </c>
      <c r="Y44" s="229">
        <f>VLOOKUP(X44,'[2]Datos Validacion'!$M$6:$N$7,2,0)</f>
        <v>0.15</v>
      </c>
      <c r="Z44" s="151" t="s">
        <v>89</v>
      </c>
      <c r="AA44" s="92" t="s">
        <v>327</v>
      </c>
      <c r="AB44" s="151" t="s">
        <v>91</v>
      </c>
      <c r="AC44" s="92" t="s">
        <v>342</v>
      </c>
      <c r="AD44" s="92" t="s">
        <v>343</v>
      </c>
      <c r="AE44" s="231">
        <f t="shared" si="0"/>
        <v>0.4</v>
      </c>
      <c r="AF44" s="201" t="str">
        <f t="shared" si="1"/>
        <v>MUY BAJA</v>
      </c>
      <c r="AG44" s="659">
        <f>+AG43-(AG43*AE44)</f>
        <v>0.18</v>
      </c>
      <c r="AH44" s="655"/>
      <c r="AI44" s="655"/>
      <c r="AJ44" s="646"/>
      <c r="AK44" s="317"/>
      <c r="AL44" s="381"/>
      <c r="AM44" s="381"/>
      <c r="AN44" s="529"/>
      <c r="AO44" s="531"/>
      <c r="AP44" s="529"/>
      <c r="AQ44" s="529"/>
      <c r="AR44" s="321"/>
      <c r="AS44" s="529"/>
      <c r="AT44" s="529"/>
      <c r="AU44" s="321"/>
      <c r="AV44" s="529"/>
      <c r="AW44" s="529"/>
      <c r="AX44" s="321"/>
      <c r="AY44" s="529"/>
      <c r="AZ44" s="529"/>
      <c r="BA44" s="321"/>
      <c r="BB44" s="529"/>
      <c r="BC44" s="529"/>
      <c r="BD44" s="332"/>
      <c r="BE44" s="529"/>
      <c r="BF44" s="529"/>
      <c r="BG44" s="332"/>
      <c r="BH44" s="326"/>
      <c r="BI44" s="319"/>
      <c r="BJ44" s="314"/>
      <c r="BK44" s="314"/>
      <c r="BL44" s="314"/>
      <c r="BM44" s="314"/>
      <c r="BN44" s="314"/>
      <c r="BO44" s="314"/>
      <c r="BP44" s="314"/>
      <c r="BQ44" s="314"/>
    </row>
    <row r="45" spans="1:69" s="226" customFormat="1" ht="28" x14ac:dyDescent="0.35">
      <c r="A45" s="397" t="s">
        <v>9</v>
      </c>
      <c r="B45" s="398"/>
      <c r="C45" s="327" t="s">
        <v>344</v>
      </c>
      <c r="D45" s="639" t="s">
        <v>345</v>
      </c>
      <c r="E45" s="639" t="s">
        <v>346</v>
      </c>
      <c r="F45" s="635" t="s">
        <v>74</v>
      </c>
      <c r="G45" s="225" t="s">
        <v>347</v>
      </c>
      <c r="H45" s="639" t="s">
        <v>348</v>
      </c>
      <c r="I45" s="395" t="s">
        <v>349</v>
      </c>
      <c r="J45" s="639" t="s">
        <v>78</v>
      </c>
      <c r="K45" s="327" t="s">
        <v>350</v>
      </c>
      <c r="L45" s="639" t="s">
        <v>351</v>
      </c>
      <c r="M45" s="644">
        <f>VLOOKUP(L45,'[2]Datos Validacion'!$C$6:$D$10,2,0)</f>
        <v>1</v>
      </c>
      <c r="N45" s="645" t="s">
        <v>81</v>
      </c>
      <c r="O45" s="394">
        <f>VLOOKUP(N45,'[2]Datos Validacion'!$E$6:$F$15,2,0)</f>
        <v>0.8</v>
      </c>
      <c r="P45" s="327" t="s">
        <v>82</v>
      </c>
      <c r="Q45" s="647" t="s">
        <v>93</v>
      </c>
      <c r="R45" s="225" t="s">
        <v>352</v>
      </c>
      <c r="S45" s="159" t="s">
        <v>85</v>
      </c>
      <c r="T45" s="225" t="s">
        <v>353</v>
      </c>
      <c r="U45" s="250" t="s">
        <v>86</v>
      </c>
      <c r="V45" s="159" t="s">
        <v>167</v>
      </c>
      <c r="W45" s="653">
        <f>VLOOKUP(V45,'[2]Datos Validacion'!$K$6:$L$8,2,0)</f>
        <v>0.15</v>
      </c>
      <c r="X45" s="156" t="s">
        <v>326</v>
      </c>
      <c r="Y45" s="249">
        <f>VLOOKUP(X45,'[2]Datos Validacion'!$M$6:$N$7,2,0)</f>
        <v>0.25</v>
      </c>
      <c r="Z45" s="159" t="s">
        <v>89</v>
      </c>
      <c r="AA45" s="225" t="s">
        <v>354</v>
      </c>
      <c r="AB45" s="159" t="s">
        <v>91</v>
      </c>
      <c r="AC45" s="225" t="s">
        <v>355</v>
      </c>
      <c r="AD45" s="251" t="s">
        <v>356</v>
      </c>
      <c r="AE45" s="252">
        <f t="shared" si="0"/>
        <v>0.4</v>
      </c>
      <c r="AF45" s="660" t="str">
        <f t="shared" si="1"/>
        <v>MEDIA</v>
      </c>
      <c r="AG45" s="660">
        <f t="shared" si="2"/>
        <v>0.6</v>
      </c>
      <c r="AH45" s="661" t="str">
        <f t="shared" si="3"/>
        <v>MAYOR</v>
      </c>
      <c r="AI45" s="661">
        <f t="shared" si="4"/>
        <v>0.8</v>
      </c>
      <c r="AJ45" s="647" t="s">
        <v>93</v>
      </c>
      <c r="AK45" s="395" t="s">
        <v>94</v>
      </c>
      <c r="AL45" s="395" t="s">
        <v>357</v>
      </c>
      <c r="AM45" s="404"/>
      <c r="AN45" s="447">
        <v>45777</v>
      </c>
      <c r="AO45" s="455" t="s">
        <v>358</v>
      </c>
      <c r="AP45" s="674"/>
      <c r="AQ45" s="674" t="s">
        <v>9</v>
      </c>
      <c r="AR45" s="347" t="s">
        <v>359</v>
      </c>
      <c r="AS45" s="674" t="s">
        <v>9</v>
      </c>
      <c r="AT45" s="674"/>
      <c r="AU45" s="347" t="s">
        <v>360</v>
      </c>
      <c r="AV45" s="674" t="s">
        <v>9</v>
      </c>
      <c r="AW45" s="674"/>
      <c r="AX45" s="347" t="s">
        <v>361</v>
      </c>
      <c r="AY45" s="674" t="s">
        <v>9</v>
      </c>
      <c r="AZ45" s="674"/>
      <c r="BA45" s="347" t="s">
        <v>362</v>
      </c>
      <c r="BB45" s="674"/>
      <c r="BC45" s="674"/>
      <c r="BD45" s="344"/>
      <c r="BE45" s="674"/>
      <c r="BF45" s="674" t="s">
        <v>9</v>
      </c>
      <c r="BG45" s="347" t="s">
        <v>363</v>
      </c>
      <c r="BH45" s="350" t="s">
        <v>364</v>
      </c>
      <c r="BI45" s="327" t="s">
        <v>365</v>
      </c>
      <c r="BJ45" s="315"/>
      <c r="BK45" s="315"/>
      <c r="BL45" s="315"/>
      <c r="BM45" s="315"/>
      <c r="BN45" s="315"/>
      <c r="BO45" s="315"/>
      <c r="BP45" s="315"/>
      <c r="BQ45" s="315"/>
    </row>
    <row r="46" spans="1:69" s="226" customFormat="1" ht="43" customHeight="1" x14ac:dyDescent="0.35">
      <c r="A46" s="397"/>
      <c r="B46" s="398"/>
      <c r="C46" s="327"/>
      <c r="D46" s="639"/>
      <c r="E46" s="639"/>
      <c r="F46" s="635" t="s">
        <v>74</v>
      </c>
      <c r="G46" s="225" t="s">
        <v>366</v>
      </c>
      <c r="H46" s="639"/>
      <c r="I46" s="395"/>
      <c r="J46" s="639"/>
      <c r="K46" s="327"/>
      <c r="L46" s="639"/>
      <c r="M46" s="644"/>
      <c r="N46" s="645"/>
      <c r="O46" s="394"/>
      <c r="P46" s="327"/>
      <c r="Q46" s="647"/>
      <c r="R46" s="225" t="s">
        <v>367</v>
      </c>
      <c r="S46" s="159" t="s">
        <v>85</v>
      </c>
      <c r="T46" s="225" t="s">
        <v>353</v>
      </c>
      <c r="U46" s="250" t="s">
        <v>86</v>
      </c>
      <c r="V46" s="159" t="s">
        <v>167</v>
      </c>
      <c r="W46" s="653">
        <v>0.15</v>
      </c>
      <c r="X46" s="156" t="s">
        <v>326</v>
      </c>
      <c r="Y46" s="249">
        <v>0.25</v>
      </c>
      <c r="Z46" s="159" t="s">
        <v>89</v>
      </c>
      <c r="AA46" s="225" t="s">
        <v>354</v>
      </c>
      <c r="AB46" s="159" t="s">
        <v>91</v>
      </c>
      <c r="AC46" s="225" t="s">
        <v>355</v>
      </c>
      <c r="AD46" s="251" t="s">
        <v>356</v>
      </c>
      <c r="AE46" s="252">
        <f t="shared" si="0"/>
        <v>0.4</v>
      </c>
      <c r="AF46" s="660" t="str">
        <f t="shared" si="1"/>
        <v>BAJA</v>
      </c>
      <c r="AG46" s="660">
        <f>+AG45-(AG45*AE46)</f>
        <v>0.36</v>
      </c>
      <c r="AH46" s="661"/>
      <c r="AI46" s="661"/>
      <c r="AJ46" s="647"/>
      <c r="AK46" s="395"/>
      <c r="AL46" s="395"/>
      <c r="AM46" s="404"/>
      <c r="AN46" s="667"/>
      <c r="AO46" s="456"/>
      <c r="AP46" s="667"/>
      <c r="AQ46" s="667"/>
      <c r="AR46" s="348"/>
      <c r="AS46" s="667"/>
      <c r="AT46" s="667"/>
      <c r="AU46" s="348"/>
      <c r="AV46" s="667"/>
      <c r="AW46" s="667"/>
      <c r="AX46" s="348"/>
      <c r="AY46" s="667"/>
      <c r="AZ46" s="667"/>
      <c r="BA46" s="348"/>
      <c r="BB46" s="667"/>
      <c r="BC46" s="667"/>
      <c r="BD46" s="345"/>
      <c r="BE46" s="667"/>
      <c r="BF46" s="667"/>
      <c r="BG46" s="348"/>
      <c r="BH46" s="351"/>
      <c r="BI46" s="353"/>
      <c r="BJ46" s="315"/>
      <c r="BK46" s="315"/>
      <c r="BL46" s="315"/>
      <c r="BM46" s="315"/>
      <c r="BN46" s="315"/>
      <c r="BO46" s="315"/>
      <c r="BP46" s="315"/>
      <c r="BQ46" s="315"/>
    </row>
    <row r="47" spans="1:69" s="226" customFormat="1" ht="43" customHeight="1" x14ac:dyDescent="0.35">
      <c r="A47" s="397"/>
      <c r="B47" s="398"/>
      <c r="C47" s="327"/>
      <c r="D47" s="639"/>
      <c r="E47" s="639"/>
      <c r="F47" s="635" t="s">
        <v>74</v>
      </c>
      <c r="G47" s="225" t="s">
        <v>368</v>
      </c>
      <c r="H47" s="639"/>
      <c r="I47" s="395"/>
      <c r="J47" s="639"/>
      <c r="K47" s="327"/>
      <c r="L47" s="639"/>
      <c r="M47" s="644"/>
      <c r="N47" s="645"/>
      <c r="O47" s="394"/>
      <c r="P47" s="327"/>
      <c r="Q47" s="647"/>
      <c r="R47" s="327" t="s">
        <v>369</v>
      </c>
      <c r="S47" s="654" t="s">
        <v>85</v>
      </c>
      <c r="T47" s="327" t="s">
        <v>370</v>
      </c>
      <c r="U47" s="353" t="s">
        <v>86</v>
      </c>
      <c r="V47" s="654" t="s">
        <v>87</v>
      </c>
      <c r="W47" s="644">
        <f>VLOOKUP(V47,'[2]Datos Validacion'!$K$6:$L$8,2,0)</f>
        <v>0.25</v>
      </c>
      <c r="X47" s="647" t="s">
        <v>326</v>
      </c>
      <c r="Y47" s="396">
        <f>VLOOKUP(X47,'[2]Datos Validacion'!$M$6:$N$7,2,0)</f>
        <v>0.25</v>
      </c>
      <c r="Z47" s="654" t="s">
        <v>89</v>
      </c>
      <c r="AA47" s="327" t="s">
        <v>371</v>
      </c>
      <c r="AB47" s="654" t="s">
        <v>91</v>
      </c>
      <c r="AC47" s="327" t="s">
        <v>372</v>
      </c>
      <c r="AD47" s="401" t="s">
        <v>356</v>
      </c>
      <c r="AE47" s="400">
        <f t="shared" si="0"/>
        <v>0.5</v>
      </c>
      <c r="AF47" s="661" t="str">
        <f t="shared" si="1"/>
        <v>MUY BAJA</v>
      </c>
      <c r="AG47" s="661">
        <f>+AG46-(AG46*AE47)</f>
        <v>0.18</v>
      </c>
      <c r="AH47" s="661"/>
      <c r="AI47" s="661"/>
      <c r="AJ47" s="647"/>
      <c r="AK47" s="395"/>
      <c r="AL47" s="395"/>
      <c r="AM47" s="404"/>
      <c r="AN47" s="667"/>
      <c r="AO47" s="456"/>
      <c r="AP47" s="667"/>
      <c r="AQ47" s="667"/>
      <c r="AR47" s="348"/>
      <c r="AS47" s="667"/>
      <c r="AT47" s="667"/>
      <c r="AU47" s="348"/>
      <c r="AV47" s="667"/>
      <c r="AW47" s="667"/>
      <c r="AX47" s="348"/>
      <c r="AY47" s="667"/>
      <c r="AZ47" s="667"/>
      <c r="BA47" s="348"/>
      <c r="BB47" s="667"/>
      <c r="BC47" s="667"/>
      <c r="BD47" s="345"/>
      <c r="BE47" s="667"/>
      <c r="BF47" s="667"/>
      <c r="BG47" s="348"/>
      <c r="BH47" s="351"/>
      <c r="BI47" s="353"/>
      <c r="BJ47" s="315"/>
      <c r="BK47" s="315"/>
      <c r="BL47" s="315"/>
      <c r="BM47" s="315"/>
      <c r="BN47" s="315"/>
      <c r="BO47" s="315"/>
      <c r="BP47" s="315"/>
      <c r="BQ47" s="315"/>
    </row>
    <row r="48" spans="1:69" s="226" customFormat="1" ht="43" customHeight="1" x14ac:dyDescent="0.35">
      <c r="A48" s="397"/>
      <c r="B48" s="398"/>
      <c r="C48" s="327"/>
      <c r="D48" s="639"/>
      <c r="E48" s="639"/>
      <c r="F48" s="635" t="s">
        <v>74</v>
      </c>
      <c r="G48" s="225" t="s">
        <v>373</v>
      </c>
      <c r="H48" s="639"/>
      <c r="I48" s="395"/>
      <c r="J48" s="639"/>
      <c r="K48" s="327"/>
      <c r="L48" s="639"/>
      <c r="M48" s="644"/>
      <c r="N48" s="645"/>
      <c r="O48" s="394"/>
      <c r="P48" s="327"/>
      <c r="Q48" s="647"/>
      <c r="R48" s="327"/>
      <c r="S48" s="654"/>
      <c r="T48" s="327"/>
      <c r="U48" s="353"/>
      <c r="V48" s="654"/>
      <c r="W48" s="644"/>
      <c r="X48" s="647"/>
      <c r="Y48" s="396"/>
      <c r="Z48" s="654"/>
      <c r="AA48" s="327"/>
      <c r="AB48" s="654"/>
      <c r="AC48" s="327"/>
      <c r="AD48" s="402"/>
      <c r="AE48" s="400"/>
      <c r="AF48" s="661"/>
      <c r="AG48" s="661"/>
      <c r="AH48" s="661"/>
      <c r="AI48" s="661"/>
      <c r="AJ48" s="647"/>
      <c r="AK48" s="395"/>
      <c r="AL48" s="395"/>
      <c r="AM48" s="404"/>
      <c r="AN48" s="667"/>
      <c r="AO48" s="456"/>
      <c r="AP48" s="667"/>
      <c r="AQ48" s="667"/>
      <c r="AR48" s="348"/>
      <c r="AS48" s="667"/>
      <c r="AT48" s="667"/>
      <c r="AU48" s="348"/>
      <c r="AV48" s="667"/>
      <c r="AW48" s="667"/>
      <c r="AX48" s="348"/>
      <c r="AY48" s="667"/>
      <c r="AZ48" s="667"/>
      <c r="BA48" s="348"/>
      <c r="BB48" s="667"/>
      <c r="BC48" s="667"/>
      <c r="BD48" s="345"/>
      <c r="BE48" s="667"/>
      <c r="BF48" s="667"/>
      <c r="BG48" s="348"/>
      <c r="BH48" s="351"/>
      <c r="BI48" s="353"/>
      <c r="BJ48" s="315"/>
      <c r="BK48" s="315"/>
      <c r="BL48" s="315"/>
      <c r="BM48" s="315"/>
      <c r="BN48" s="315"/>
      <c r="BO48" s="315"/>
      <c r="BP48" s="315"/>
      <c r="BQ48" s="315"/>
    </row>
    <row r="49" spans="1:69" s="226" customFormat="1" ht="43" customHeight="1" x14ac:dyDescent="0.35">
      <c r="A49" s="397"/>
      <c r="B49" s="398"/>
      <c r="C49" s="327"/>
      <c r="D49" s="639"/>
      <c r="E49" s="639"/>
      <c r="F49" s="635" t="s">
        <v>74</v>
      </c>
      <c r="G49" s="225" t="s">
        <v>374</v>
      </c>
      <c r="H49" s="639"/>
      <c r="I49" s="395"/>
      <c r="J49" s="639"/>
      <c r="K49" s="327"/>
      <c r="L49" s="639"/>
      <c r="M49" s="644"/>
      <c r="N49" s="645"/>
      <c r="O49" s="394"/>
      <c r="P49" s="327"/>
      <c r="Q49" s="647"/>
      <c r="R49" s="327"/>
      <c r="S49" s="654"/>
      <c r="T49" s="327"/>
      <c r="U49" s="353"/>
      <c r="V49" s="654"/>
      <c r="W49" s="644"/>
      <c r="X49" s="647"/>
      <c r="Y49" s="396"/>
      <c r="Z49" s="654"/>
      <c r="AA49" s="327"/>
      <c r="AB49" s="654"/>
      <c r="AC49" s="327"/>
      <c r="AD49" s="403"/>
      <c r="AE49" s="400"/>
      <c r="AF49" s="661"/>
      <c r="AG49" s="661"/>
      <c r="AH49" s="661"/>
      <c r="AI49" s="661"/>
      <c r="AJ49" s="647"/>
      <c r="AK49" s="395"/>
      <c r="AL49" s="395"/>
      <c r="AM49" s="404"/>
      <c r="AN49" s="667"/>
      <c r="AO49" s="456"/>
      <c r="AP49" s="667"/>
      <c r="AQ49" s="667"/>
      <c r="AR49" s="348"/>
      <c r="AS49" s="667"/>
      <c r="AT49" s="667"/>
      <c r="AU49" s="348"/>
      <c r="AV49" s="667"/>
      <c r="AW49" s="667"/>
      <c r="AX49" s="348"/>
      <c r="AY49" s="667"/>
      <c r="AZ49" s="667"/>
      <c r="BA49" s="348"/>
      <c r="BB49" s="667"/>
      <c r="BC49" s="667"/>
      <c r="BD49" s="345"/>
      <c r="BE49" s="667"/>
      <c r="BF49" s="667"/>
      <c r="BG49" s="348"/>
      <c r="BH49" s="351"/>
      <c r="BI49" s="353"/>
      <c r="BJ49" s="315"/>
      <c r="BK49" s="315"/>
      <c r="BL49" s="315"/>
      <c r="BM49" s="315"/>
      <c r="BN49" s="315"/>
      <c r="BO49" s="315"/>
      <c r="BP49" s="315"/>
      <c r="BQ49" s="315"/>
    </row>
    <row r="50" spans="1:69" s="226" customFormat="1" ht="61.5" customHeight="1" x14ac:dyDescent="0.35">
      <c r="A50" s="397"/>
      <c r="B50" s="398"/>
      <c r="C50" s="327"/>
      <c r="D50" s="639"/>
      <c r="E50" s="639"/>
      <c r="F50" s="635" t="s">
        <v>74</v>
      </c>
      <c r="G50" s="225" t="s">
        <v>375</v>
      </c>
      <c r="H50" s="639"/>
      <c r="I50" s="395"/>
      <c r="J50" s="639"/>
      <c r="K50" s="327"/>
      <c r="L50" s="639"/>
      <c r="M50" s="644"/>
      <c r="N50" s="645"/>
      <c r="O50" s="394"/>
      <c r="P50" s="327"/>
      <c r="Q50" s="647"/>
      <c r="R50" s="225" t="s">
        <v>376</v>
      </c>
      <c r="S50" s="159" t="s">
        <v>85</v>
      </c>
      <c r="T50" s="225" t="s">
        <v>370</v>
      </c>
      <c r="U50" s="250" t="s">
        <v>86</v>
      </c>
      <c r="V50" s="159" t="s">
        <v>87</v>
      </c>
      <c r="W50" s="653">
        <f>VLOOKUP(V50,'[2]Datos Validacion'!$K$6:$L$8,2,0)</f>
        <v>0.25</v>
      </c>
      <c r="X50" s="156" t="s">
        <v>326</v>
      </c>
      <c r="Y50" s="249">
        <f>VLOOKUP(X50,'[2]Datos Validacion'!$M$6:$N$7,2,0)</f>
        <v>0.25</v>
      </c>
      <c r="Z50" s="159" t="s">
        <v>89</v>
      </c>
      <c r="AA50" s="225" t="s">
        <v>377</v>
      </c>
      <c r="AB50" s="159" t="s">
        <v>91</v>
      </c>
      <c r="AC50" s="250" t="s">
        <v>378</v>
      </c>
      <c r="AD50" s="251" t="s">
        <v>356</v>
      </c>
      <c r="AE50" s="252">
        <f t="shared" si="0"/>
        <v>0.5</v>
      </c>
      <c r="AF50" s="660" t="str">
        <f t="shared" si="1"/>
        <v>MUY BAJA</v>
      </c>
      <c r="AG50" s="660">
        <f>AG47-(AG47*AE50)</f>
        <v>0.09</v>
      </c>
      <c r="AH50" s="661"/>
      <c r="AI50" s="661"/>
      <c r="AJ50" s="647"/>
      <c r="AK50" s="395"/>
      <c r="AL50" s="395"/>
      <c r="AM50" s="404"/>
      <c r="AN50" s="668"/>
      <c r="AO50" s="457"/>
      <c r="AP50" s="668"/>
      <c r="AQ50" s="668"/>
      <c r="AR50" s="349"/>
      <c r="AS50" s="668"/>
      <c r="AT50" s="668"/>
      <c r="AU50" s="349"/>
      <c r="AV50" s="668"/>
      <c r="AW50" s="668"/>
      <c r="AX50" s="349"/>
      <c r="AY50" s="668"/>
      <c r="AZ50" s="668"/>
      <c r="BA50" s="349"/>
      <c r="BB50" s="668"/>
      <c r="BC50" s="668"/>
      <c r="BD50" s="346"/>
      <c r="BE50" s="668"/>
      <c r="BF50" s="668"/>
      <c r="BG50" s="349"/>
      <c r="BH50" s="352"/>
      <c r="BI50" s="353"/>
      <c r="BJ50" s="315"/>
      <c r="BK50" s="315"/>
      <c r="BL50" s="315"/>
      <c r="BM50" s="315"/>
      <c r="BN50" s="315"/>
      <c r="BO50" s="315"/>
      <c r="BP50" s="315"/>
      <c r="BQ50" s="315"/>
    </row>
    <row r="51" spans="1:69" x14ac:dyDescent="0.3">
      <c r="A51" s="382" t="s">
        <v>9</v>
      </c>
      <c r="B51" s="389"/>
      <c r="C51" s="393" t="s">
        <v>379</v>
      </c>
      <c r="D51" s="640" t="s">
        <v>380</v>
      </c>
      <c r="E51" s="640" t="s">
        <v>381</v>
      </c>
      <c r="F51" s="634" t="s">
        <v>74</v>
      </c>
      <c r="G51" s="319" t="s">
        <v>382</v>
      </c>
      <c r="H51" s="640" t="s">
        <v>383</v>
      </c>
      <c r="I51" s="317" t="s">
        <v>384</v>
      </c>
      <c r="J51" s="634" t="s">
        <v>78</v>
      </c>
      <c r="K51" s="392" t="s">
        <v>385</v>
      </c>
      <c r="L51" s="634" t="s">
        <v>119</v>
      </c>
      <c r="M51" s="642">
        <f>VLOOKUP(L51,'[2]Datos Validacion'!$C$6:$D$10,2,0)</f>
        <v>0.6</v>
      </c>
      <c r="N51" s="643" t="s">
        <v>386</v>
      </c>
      <c r="O51" s="365">
        <f>VLOOKUP(N51,'[2]Datos Validacion'!$E$6:$F$15,2,0)</f>
        <v>1</v>
      </c>
      <c r="P51" s="371" t="s">
        <v>387</v>
      </c>
      <c r="Q51" s="646" t="s">
        <v>388</v>
      </c>
      <c r="R51" s="317" t="s">
        <v>389</v>
      </c>
      <c r="S51" s="634" t="s">
        <v>85</v>
      </c>
      <c r="T51" s="317" t="s">
        <v>390</v>
      </c>
      <c r="U51" s="317" t="s">
        <v>86</v>
      </c>
      <c r="V51" s="634" t="s">
        <v>87</v>
      </c>
      <c r="W51" s="634">
        <f>VLOOKUP(V51,'[2]Datos Validacion'!$K$6:$L$8,2,0)</f>
        <v>0.25</v>
      </c>
      <c r="X51" s="634" t="s">
        <v>88</v>
      </c>
      <c r="Y51" s="317">
        <f>VLOOKUP(X51,'[2]Datos Validacion'!$M$6:$N$7,2,0)</f>
        <v>0.15</v>
      </c>
      <c r="Z51" s="634" t="s">
        <v>89</v>
      </c>
      <c r="AA51" s="317" t="s">
        <v>391</v>
      </c>
      <c r="AB51" s="634" t="s">
        <v>91</v>
      </c>
      <c r="AC51" s="317" t="s">
        <v>392</v>
      </c>
      <c r="AD51" s="322" t="s">
        <v>393</v>
      </c>
      <c r="AE51" s="383">
        <f t="shared" si="0"/>
        <v>0.4</v>
      </c>
      <c r="AF51" s="655" t="str">
        <f t="shared" si="1"/>
        <v>BAJA</v>
      </c>
      <c r="AG51" s="655">
        <f t="shared" ref="AG51:AG55" si="11">IF(OR(V51="prevenir",V51="detectar"),(M51-(M51*AE51)), M51)</f>
        <v>0.36</v>
      </c>
      <c r="AH51" s="655" t="str">
        <f t="shared" ref="AH51:AH55" si="12">IF(AI51&lt;=20%,"LEVE",IF(AI51&lt;=40%,"MENOR",IF(AI51&lt;=60%,"MODERADO",IF(AI51&lt;=80%,"MAYOR","CATASTROFICO"))))</f>
        <v>CATASTROFICO</v>
      </c>
      <c r="AI51" s="655">
        <f t="shared" ref="AI51:AI55" si="13">IF(V51="corregir",(O51-(O51*AE51)), O51)</f>
        <v>1</v>
      </c>
      <c r="AJ51" s="646" t="s">
        <v>388</v>
      </c>
      <c r="AK51" s="317" t="s">
        <v>94</v>
      </c>
      <c r="AL51" s="388" t="s">
        <v>394</v>
      </c>
      <c r="AM51" s="317"/>
      <c r="AN51" s="665">
        <v>45782</v>
      </c>
      <c r="AO51" s="530" t="s">
        <v>395</v>
      </c>
      <c r="AP51" s="530"/>
      <c r="AQ51" s="530" t="s">
        <v>9</v>
      </c>
      <c r="AR51" s="320" t="s">
        <v>396</v>
      </c>
      <c r="AS51" s="530" t="s">
        <v>9</v>
      </c>
      <c r="AT51" s="530"/>
      <c r="AU51" s="320" t="s">
        <v>397</v>
      </c>
      <c r="AV51" s="530" t="s">
        <v>9</v>
      </c>
      <c r="AW51" s="530"/>
      <c r="AX51" s="320" t="s">
        <v>398</v>
      </c>
      <c r="AY51" s="530"/>
      <c r="AZ51" s="530" t="s">
        <v>9</v>
      </c>
      <c r="BA51" s="320" t="s">
        <v>399</v>
      </c>
      <c r="BB51" s="530"/>
      <c r="BC51" s="530"/>
      <c r="BD51" s="320"/>
      <c r="BE51" s="530"/>
      <c r="BF51" s="530" t="s">
        <v>9</v>
      </c>
      <c r="BG51" s="320" t="s">
        <v>400</v>
      </c>
      <c r="BH51" s="325" t="s">
        <v>401</v>
      </c>
      <c r="BI51" s="327" t="s">
        <v>402</v>
      </c>
      <c r="BJ51" s="314"/>
      <c r="BK51" s="314"/>
      <c r="BL51" s="314"/>
      <c r="BM51" s="314"/>
      <c r="BN51" s="314"/>
      <c r="BO51" s="314"/>
      <c r="BP51" s="314"/>
      <c r="BQ51" s="314"/>
    </row>
    <row r="52" spans="1:69" ht="178.5" customHeight="1" x14ac:dyDescent="0.3">
      <c r="A52" s="382"/>
      <c r="B52" s="389"/>
      <c r="C52" s="393"/>
      <c r="D52" s="640"/>
      <c r="E52" s="640"/>
      <c r="F52" s="634"/>
      <c r="G52" s="319"/>
      <c r="H52" s="640"/>
      <c r="I52" s="317"/>
      <c r="J52" s="634"/>
      <c r="K52" s="392"/>
      <c r="L52" s="634"/>
      <c r="M52" s="642"/>
      <c r="N52" s="643"/>
      <c r="O52" s="365"/>
      <c r="P52" s="371"/>
      <c r="Q52" s="646"/>
      <c r="R52" s="317"/>
      <c r="S52" s="634"/>
      <c r="T52" s="317"/>
      <c r="U52" s="317"/>
      <c r="V52" s="634"/>
      <c r="W52" s="634"/>
      <c r="X52" s="634"/>
      <c r="Y52" s="317"/>
      <c r="Z52" s="634"/>
      <c r="AA52" s="317"/>
      <c r="AB52" s="634"/>
      <c r="AC52" s="317"/>
      <c r="AD52" s="323"/>
      <c r="AE52" s="383"/>
      <c r="AF52" s="655"/>
      <c r="AG52" s="655"/>
      <c r="AH52" s="655"/>
      <c r="AI52" s="655"/>
      <c r="AJ52" s="646"/>
      <c r="AK52" s="317"/>
      <c r="AL52" s="388"/>
      <c r="AM52" s="317"/>
      <c r="AN52" s="669"/>
      <c r="AO52" s="666"/>
      <c r="AP52" s="531"/>
      <c r="AQ52" s="531"/>
      <c r="AR52" s="321"/>
      <c r="AS52" s="531"/>
      <c r="AT52" s="531"/>
      <c r="AU52" s="321"/>
      <c r="AV52" s="531"/>
      <c r="AW52" s="531"/>
      <c r="AX52" s="321"/>
      <c r="AY52" s="531"/>
      <c r="AZ52" s="531"/>
      <c r="BA52" s="321"/>
      <c r="BB52" s="531"/>
      <c r="BC52" s="531"/>
      <c r="BD52" s="321"/>
      <c r="BE52" s="531"/>
      <c r="BF52" s="531"/>
      <c r="BG52" s="321"/>
      <c r="BH52" s="326"/>
      <c r="BI52" s="327"/>
      <c r="BJ52" s="314"/>
      <c r="BK52" s="314"/>
      <c r="BL52" s="314"/>
      <c r="BM52" s="314"/>
      <c r="BN52" s="314"/>
      <c r="BO52" s="314"/>
      <c r="BP52" s="314"/>
      <c r="BQ52" s="314"/>
    </row>
    <row r="53" spans="1:69" x14ac:dyDescent="0.3">
      <c r="A53" s="382" t="s">
        <v>9</v>
      </c>
      <c r="B53" s="389"/>
      <c r="C53" s="393" t="s">
        <v>379</v>
      </c>
      <c r="D53" s="640" t="s">
        <v>380</v>
      </c>
      <c r="E53" s="640" t="s">
        <v>381</v>
      </c>
      <c r="F53" s="634" t="s">
        <v>106</v>
      </c>
      <c r="G53" s="319" t="s">
        <v>403</v>
      </c>
      <c r="H53" s="640" t="s">
        <v>404</v>
      </c>
      <c r="I53" s="317" t="s">
        <v>405</v>
      </c>
      <c r="J53" s="634" t="s">
        <v>78</v>
      </c>
      <c r="K53" s="392" t="s">
        <v>406</v>
      </c>
      <c r="L53" s="634" t="s">
        <v>119</v>
      </c>
      <c r="M53" s="642">
        <f>VLOOKUP(L53,'[2]Datos Validacion'!$C$6:$D$10,2,0)</f>
        <v>0.6</v>
      </c>
      <c r="N53" s="643" t="s">
        <v>386</v>
      </c>
      <c r="O53" s="365">
        <f>VLOOKUP(N53,'[2]Datos Validacion'!$E$6:$F$15,2,0)</f>
        <v>1</v>
      </c>
      <c r="P53" s="319" t="s">
        <v>407</v>
      </c>
      <c r="Q53" s="646" t="s">
        <v>388</v>
      </c>
      <c r="R53" s="317" t="s">
        <v>408</v>
      </c>
      <c r="S53" s="634" t="s">
        <v>85</v>
      </c>
      <c r="T53" s="317" t="s">
        <v>409</v>
      </c>
      <c r="U53" s="317" t="s">
        <v>86</v>
      </c>
      <c r="V53" s="634" t="s">
        <v>87</v>
      </c>
      <c r="W53" s="634">
        <f>VLOOKUP(V53,'[2]Datos Validacion'!$K$6:$L$8,2,0)</f>
        <v>0.25</v>
      </c>
      <c r="X53" s="634" t="s">
        <v>88</v>
      </c>
      <c r="Y53" s="317">
        <f>VLOOKUP(X53,'[2]Datos Validacion'!$M$6:$N$7,2,0)</f>
        <v>0.15</v>
      </c>
      <c r="Z53" s="634" t="s">
        <v>89</v>
      </c>
      <c r="AA53" s="317" t="s">
        <v>410</v>
      </c>
      <c r="AB53" s="634" t="s">
        <v>91</v>
      </c>
      <c r="AC53" s="317" t="s">
        <v>411</v>
      </c>
      <c r="AD53" s="324" t="s">
        <v>412</v>
      </c>
      <c r="AE53" s="317">
        <f t="shared" si="0"/>
        <v>0.4</v>
      </c>
      <c r="AF53" s="655" t="str">
        <f t="shared" si="1"/>
        <v>BAJA</v>
      </c>
      <c r="AG53" s="655">
        <f t="shared" si="11"/>
        <v>0.36</v>
      </c>
      <c r="AH53" s="655" t="str">
        <f t="shared" si="12"/>
        <v>CATASTROFICO</v>
      </c>
      <c r="AI53" s="655">
        <f t="shared" si="13"/>
        <v>1</v>
      </c>
      <c r="AJ53" s="646" t="s">
        <v>388</v>
      </c>
      <c r="AK53" s="391" t="s">
        <v>94</v>
      </c>
      <c r="AL53" s="388" t="s">
        <v>394</v>
      </c>
      <c r="AM53" s="391"/>
      <c r="AN53" s="665">
        <v>45782</v>
      </c>
      <c r="AO53" s="530" t="s">
        <v>395</v>
      </c>
      <c r="AP53" s="530"/>
      <c r="AQ53" s="530" t="s">
        <v>9</v>
      </c>
      <c r="AR53" s="320" t="s">
        <v>413</v>
      </c>
      <c r="AS53" s="530" t="s">
        <v>9</v>
      </c>
      <c r="AT53" s="530"/>
      <c r="AU53" s="320" t="s">
        <v>414</v>
      </c>
      <c r="AV53" s="530" t="s">
        <v>9</v>
      </c>
      <c r="AW53" s="530"/>
      <c r="AX53" s="320" t="s">
        <v>398</v>
      </c>
      <c r="AY53" s="530"/>
      <c r="AZ53" s="530" t="s">
        <v>9</v>
      </c>
      <c r="BA53" s="320" t="s">
        <v>399</v>
      </c>
      <c r="BB53" s="530"/>
      <c r="BC53" s="530"/>
      <c r="BD53" s="320"/>
      <c r="BE53" s="530"/>
      <c r="BF53" s="530" t="s">
        <v>9</v>
      </c>
      <c r="BG53" s="320" t="s">
        <v>400</v>
      </c>
      <c r="BH53" s="325" t="s">
        <v>401</v>
      </c>
      <c r="BI53" s="327" t="s">
        <v>402</v>
      </c>
      <c r="BJ53" s="314"/>
      <c r="BK53" s="314"/>
      <c r="BL53" s="314"/>
      <c r="BM53" s="314"/>
      <c r="BN53" s="314"/>
      <c r="BO53" s="314"/>
      <c r="BP53" s="314"/>
      <c r="BQ53" s="314"/>
    </row>
    <row r="54" spans="1:69" ht="177" customHeight="1" x14ac:dyDescent="0.3">
      <c r="A54" s="382"/>
      <c r="B54" s="389"/>
      <c r="C54" s="393"/>
      <c r="D54" s="640"/>
      <c r="E54" s="640"/>
      <c r="F54" s="634"/>
      <c r="G54" s="319"/>
      <c r="H54" s="640"/>
      <c r="I54" s="317"/>
      <c r="J54" s="634"/>
      <c r="K54" s="392"/>
      <c r="L54" s="634"/>
      <c r="M54" s="642"/>
      <c r="N54" s="643"/>
      <c r="O54" s="365"/>
      <c r="P54" s="319"/>
      <c r="Q54" s="646"/>
      <c r="R54" s="317"/>
      <c r="S54" s="634"/>
      <c r="T54" s="317"/>
      <c r="U54" s="317"/>
      <c r="V54" s="634"/>
      <c r="W54" s="634"/>
      <c r="X54" s="634"/>
      <c r="Y54" s="317"/>
      <c r="Z54" s="634"/>
      <c r="AA54" s="317"/>
      <c r="AB54" s="634"/>
      <c r="AC54" s="317"/>
      <c r="AD54" s="316"/>
      <c r="AE54" s="317"/>
      <c r="AF54" s="655"/>
      <c r="AG54" s="655"/>
      <c r="AH54" s="655"/>
      <c r="AI54" s="655"/>
      <c r="AJ54" s="646"/>
      <c r="AK54" s="391"/>
      <c r="AL54" s="388"/>
      <c r="AM54" s="391"/>
      <c r="AN54" s="669"/>
      <c r="AO54" s="666"/>
      <c r="AP54" s="531"/>
      <c r="AQ54" s="531"/>
      <c r="AR54" s="321"/>
      <c r="AS54" s="531"/>
      <c r="AT54" s="531"/>
      <c r="AU54" s="321"/>
      <c r="AV54" s="531"/>
      <c r="AW54" s="531"/>
      <c r="AX54" s="321"/>
      <c r="AY54" s="531"/>
      <c r="AZ54" s="531"/>
      <c r="BA54" s="321"/>
      <c r="BB54" s="531"/>
      <c r="BC54" s="531"/>
      <c r="BD54" s="321"/>
      <c r="BE54" s="531"/>
      <c r="BF54" s="531"/>
      <c r="BG54" s="321"/>
      <c r="BH54" s="326"/>
      <c r="BI54" s="327"/>
      <c r="BJ54" s="314"/>
      <c r="BK54" s="314"/>
      <c r="BL54" s="314"/>
      <c r="BM54" s="314"/>
      <c r="BN54" s="314"/>
      <c r="BO54" s="314"/>
      <c r="BP54" s="314"/>
      <c r="BQ54" s="314"/>
    </row>
    <row r="55" spans="1:69" x14ac:dyDescent="0.3">
      <c r="A55" s="382" t="s">
        <v>9</v>
      </c>
      <c r="B55" s="389"/>
      <c r="C55" s="390" t="s">
        <v>379</v>
      </c>
      <c r="D55" s="634" t="s">
        <v>380</v>
      </c>
      <c r="E55" s="634" t="s">
        <v>381</v>
      </c>
      <c r="F55" s="634" t="s">
        <v>106</v>
      </c>
      <c r="G55" s="371" t="s">
        <v>415</v>
      </c>
      <c r="H55" s="634" t="s">
        <v>416</v>
      </c>
      <c r="I55" s="317" t="s">
        <v>417</v>
      </c>
      <c r="J55" s="634" t="s">
        <v>78</v>
      </c>
      <c r="K55" s="317" t="s">
        <v>418</v>
      </c>
      <c r="L55" s="634" t="s">
        <v>80</v>
      </c>
      <c r="M55" s="642">
        <f>VLOOKUP(L55,'[2]Datos Validacion'!$C$6:$D$10,2,0)</f>
        <v>0.4</v>
      </c>
      <c r="N55" s="643" t="s">
        <v>386</v>
      </c>
      <c r="O55" s="365">
        <f>VLOOKUP(N55,'[2]Datos Validacion'!$E$6:$F$15,2,0)</f>
        <v>1</v>
      </c>
      <c r="P55" s="319" t="s">
        <v>387</v>
      </c>
      <c r="Q55" s="646" t="s">
        <v>388</v>
      </c>
      <c r="R55" s="317" t="s">
        <v>419</v>
      </c>
      <c r="S55" s="379" t="s">
        <v>85</v>
      </c>
      <c r="T55" s="319" t="s">
        <v>420</v>
      </c>
      <c r="U55" s="329" t="s">
        <v>86</v>
      </c>
      <c r="V55" s="379" t="s">
        <v>87</v>
      </c>
      <c r="W55" s="642">
        <f>VLOOKUP(V55,'[2]Datos Validacion'!$K$6:$L$8,2,0)</f>
        <v>0.25</v>
      </c>
      <c r="X55" s="650" t="s">
        <v>88</v>
      </c>
      <c r="Y55" s="364">
        <f>VLOOKUP(X55,'[2]Datos Validacion'!$M$6:$N$7,2,0)</f>
        <v>0.15</v>
      </c>
      <c r="Z55" s="379" t="s">
        <v>89</v>
      </c>
      <c r="AA55" s="319" t="s">
        <v>421</v>
      </c>
      <c r="AB55" s="379" t="s">
        <v>91</v>
      </c>
      <c r="AC55" s="319" t="s">
        <v>422</v>
      </c>
      <c r="AD55" s="320" t="s">
        <v>423</v>
      </c>
      <c r="AE55" s="383">
        <f t="shared" si="0"/>
        <v>0.4</v>
      </c>
      <c r="AF55" s="655" t="str">
        <f t="shared" si="1"/>
        <v>BAJA</v>
      </c>
      <c r="AG55" s="655">
        <f t="shared" si="11"/>
        <v>0.24</v>
      </c>
      <c r="AH55" s="655" t="str">
        <f t="shared" si="12"/>
        <v>CATASTROFICO</v>
      </c>
      <c r="AI55" s="655">
        <f t="shared" si="13"/>
        <v>1</v>
      </c>
      <c r="AJ55" s="646" t="s">
        <v>388</v>
      </c>
      <c r="AK55" s="317" t="s">
        <v>94</v>
      </c>
      <c r="AL55" s="388" t="s">
        <v>394</v>
      </c>
      <c r="AM55" s="317"/>
      <c r="AN55" s="665">
        <v>45782</v>
      </c>
      <c r="AO55" s="530" t="s">
        <v>395</v>
      </c>
      <c r="AP55" s="530"/>
      <c r="AQ55" s="530" t="s">
        <v>9</v>
      </c>
      <c r="AR55" s="320" t="s">
        <v>424</v>
      </c>
      <c r="AS55" s="530" t="s">
        <v>9</v>
      </c>
      <c r="AT55" s="530"/>
      <c r="AU55" s="320" t="s">
        <v>425</v>
      </c>
      <c r="AV55" s="530" t="s">
        <v>9</v>
      </c>
      <c r="AW55" s="530"/>
      <c r="AX55" s="320" t="s">
        <v>398</v>
      </c>
      <c r="AY55" s="530"/>
      <c r="AZ55" s="530" t="s">
        <v>9</v>
      </c>
      <c r="BA55" s="320" t="s">
        <v>399</v>
      </c>
      <c r="BB55" s="530"/>
      <c r="BC55" s="530"/>
      <c r="BD55" s="320"/>
      <c r="BE55" s="530"/>
      <c r="BF55" s="530" t="s">
        <v>9</v>
      </c>
      <c r="BG55" s="320" t="s">
        <v>400</v>
      </c>
      <c r="BH55" s="325" t="s">
        <v>401</v>
      </c>
      <c r="BI55" s="327" t="s">
        <v>402</v>
      </c>
      <c r="BJ55" s="314"/>
      <c r="BK55" s="314"/>
      <c r="BL55" s="314"/>
      <c r="BM55" s="314"/>
      <c r="BN55" s="314"/>
      <c r="BO55" s="314"/>
      <c r="BP55" s="314"/>
      <c r="BQ55" s="314"/>
    </row>
    <row r="56" spans="1:69" ht="172.5" customHeight="1" x14ac:dyDescent="0.3">
      <c r="A56" s="382"/>
      <c r="B56" s="389"/>
      <c r="C56" s="390"/>
      <c r="D56" s="634"/>
      <c r="E56" s="634"/>
      <c r="F56" s="634"/>
      <c r="G56" s="371"/>
      <c r="H56" s="634"/>
      <c r="I56" s="317"/>
      <c r="J56" s="634"/>
      <c r="K56" s="317"/>
      <c r="L56" s="634"/>
      <c r="M56" s="642"/>
      <c r="N56" s="643"/>
      <c r="O56" s="365"/>
      <c r="P56" s="319"/>
      <c r="Q56" s="646"/>
      <c r="R56" s="317"/>
      <c r="S56" s="379"/>
      <c r="T56" s="319"/>
      <c r="U56" s="329"/>
      <c r="V56" s="379"/>
      <c r="W56" s="642"/>
      <c r="X56" s="650"/>
      <c r="Y56" s="364"/>
      <c r="Z56" s="379"/>
      <c r="AA56" s="319"/>
      <c r="AB56" s="379"/>
      <c r="AC56" s="319"/>
      <c r="AD56" s="321"/>
      <c r="AE56" s="383"/>
      <c r="AF56" s="655"/>
      <c r="AG56" s="655"/>
      <c r="AH56" s="655"/>
      <c r="AI56" s="655"/>
      <c r="AJ56" s="646"/>
      <c r="AK56" s="317"/>
      <c r="AL56" s="388"/>
      <c r="AM56" s="317"/>
      <c r="AN56" s="669"/>
      <c r="AO56" s="666"/>
      <c r="AP56" s="531"/>
      <c r="AQ56" s="531"/>
      <c r="AR56" s="321"/>
      <c r="AS56" s="531"/>
      <c r="AT56" s="531"/>
      <c r="AU56" s="321"/>
      <c r="AV56" s="531"/>
      <c r="AW56" s="531"/>
      <c r="AX56" s="321"/>
      <c r="AY56" s="531"/>
      <c r="AZ56" s="531"/>
      <c r="BA56" s="321"/>
      <c r="BB56" s="531"/>
      <c r="BC56" s="531"/>
      <c r="BD56" s="321"/>
      <c r="BE56" s="531"/>
      <c r="BF56" s="531"/>
      <c r="BG56" s="321"/>
      <c r="BH56" s="326"/>
      <c r="BI56" s="327"/>
      <c r="BJ56" s="314"/>
      <c r="BK56" s="314"/>
      <c r="BL56" s="314"/>
      <c r="BM56" s="314"/>
      <c r="BN56" s="314"/>
      <c r="BO56" s="314"/>
      <c r="BP56" s="314"/>
      <c r="BQ56" s="314"/>
    </row>
    <row r="57" spans="1:69" ht="46.5" customHeight="1" x14ac:dyDescent="0.3">
      <c r="A57" s="382" t="s">
        <v>9</v>
      </c>
      <c r="B57" s="379"/>
      <c r="C57" s="380" t="s">
        <v>426</v>
      </c>
      <c r="D57" s="634" t="s">
        <v>427</v>
      </c>
      <c r="E57" s="634" t="s">
        <v>428</v>
      </c>
      <c r="F57" s="195" t="s">
        <v>169</v>
      </c>
      <c r="G57" s="92" t="s">
        <v>429</v>
      </c>
      <c r="H57" s="634" t="s">
        <v>430</v>
      </c>
      <c r="I57" s="317" t="s">
        <v>431</v>
      </c>
      <c r="J57" s="634" t="s">
        <v>148</v>
      </c>
      <c r="K57" s="317" t="s">
        <v>432</v>
      </c>
      <c r="L57" s="634" t="s">
        <v>119</v>
      </c>
      <c r="M57" s="642">
        <f>VLOOKUP(L57,'[2]Datos Validacion'!$C$6:$D$10,2,0)</f>
        <v>0.6</v>
      </c>
      <c r="N57" s="643" t="s">
        <v>151</v>
      </c>
      <c r="O57" s="365">
        <f>VLOOKUP(N57,'[2]Datos Validacion'!$E$6:$F$15,2,0)</f>
        <v>0.6</v>
      </c>
      <c r="P57" s="371" t="s">
        <v>152</v>
      </c>
      <c r="Q57" s="646" t="s">
        <v>158</v>
      </c>
      <c r="R57" s="202" t="s">
        <v>433</v>
      </c>
      <c r="S57" s="151" t="s">
        <v>85</v>
      </c>
      <c r="T57" s="92" t="s">
        <v>434</v>
      </c>
      <c r="U57" s="211" t="s">
        <v>86</v>
      </c>
      <c r="V57" s="151" t="s">
        <v>167</v>
      </c>
      <c r="W57" s="200">
        <f>VLOOKUP(V57,'[2]Datos Validacion'!$K$6:$L$8,2,0)</f>
        <v>0.15</v>
      </c>
      <c r="X57" s="145" t="s">
        <v>88</v>
      </c>
      <c r="Y57" s="229">
        <f>VLOOKUP(X57,'[2]Datos Validacion'!$M$6:$N$7,2,0)</f>
        <v>0.15</v>
      </c>
      <c r="Z57" s="151" t="s">
        <v>89</v>
      </c>
      <c r="AA57" s="92" t="s">
        <v>435</v>
      </c>
      <c r="AB57" s="151" t="s">
        <v>91</v>
      </c>
      <c r="AC57" s="92" t="s">
        <v>436</v>
      </c>
      <c r="AD57" s="333" t="s">
        <v>437</v>
      </c>
      <c r="AE57" s="231">
        <f t="shared" si="0"/>
        <v>0.3</v>
      </c>
      <c r="AF57" s="201" t="str">
        <f t="shared" si="1"/>
        <v>MEDIA</v>
      </c>
      <c r="AG57" s="201">
        <f t="shared" ref="AG57:AG66" si="14">IF(OR(V57="prevenir",V57="detectar"),(M57-(M57*AE57)), M57)</f>
        <v>0.42</v>
      </c>
      <c r="AH57" s="655" t="str">
        <f t="shared" ref="AH57:AH66" si="15">IF(AI57&lt;=20%,"LEVE",IF(AI57&lt;=40%,"MENOR",IF(AI57&lt;=60%,"MODERADO",IF(AI57&lt;=80%,"MAYOR","CATASTROFICO"))))</f>
        <v>MODERADO</v>
      </c>
      <c r="AI57" s="655">
        <f t="shared" ref="AI57:AI66" si="16">IF(V57="corregir",(O57-(O57*AE57)), O57)</f>
        <v>0.6</v>
      </c>
      <c r="AJ57" s="646" t="s">
        <v>158</v>
      </c>
      <c r="AK57" s="317" t="s">
        <v>94</v>
      </c>
      <c r="AL57" s="381"/>
      <c r="AM57" s="385"/>
      <c r="AN57" s="670">
        <v>45779</v>
      </c>
      <c r="AO57" s="479" t="s">
        <v>438</v>
      </c>
      <c r="AP57" s="521"/>
      <c r="AQ57" s="479" t="s">
        <v>9</v>
      </c>
      <c r="AR57" s="336" t="s">
        <v>439</v>
      </c>
      <c r="AS57" s="479" t="s">
        <v>9</v>
      </c>
      <c r="AT57" s="479"/>
      <c r="AU57" s="336" t="s">
        <v>440</v>
      </c>
      <c r="AV57" s="479" t="s">
        <v>9</v>
      </c>
      <c r="AW57" s="479"/>
      <c r="AX57" s="336" t="s">
        <v>441</v>
      </c>
      <c r="AY57" s="521"/>
      <c r="AZ57" s="479" t="s">
        <v>9</v>
      </c>
      <c r="BA57" s="336" t="s">
        <v>442</v>
      </c>
      <c r="BB57" s="521"/>
      <c r="BC57" s="479" t="s">
        <v>9</v>
      </c>
      <c r="BD57" s="336" t="s">
        <v>443</v>
      </c>
      <c r="BE57" s="479" t="s">
        <v>9</v>
      </c>
      <c r="BF57" s="530"/>
      <c r="BG57" s="320" t="s">
        <v>444</v>
      </c>
      <c r="BH57" s="340" t="s">
        <v>445</v>
      </c>
      <c r="BI57" s="343" t="s">
        <v>446</v>
      </c>
      <c r="BJ57" s="314"/>
      <c r="BK57" s="134"/>
      <c r="BL57" s="134"/>
      <c r="BM57" s="134"/>
      <c r="BN57" s="134"/>
      <c r="BO57" s="314"/>
      <c r="BP57" s="134"/>
      <c r="BQ57" s="134"/>
    </row>
    <row r="58" spans="1:69" ht="72" customHeight="1" x14ac:dyDescent="0.3">
      <c r="A58" s="382"/>
      <c r="B58" s="379"/>
      <c r="C58" s="380"/>
      <c r="D58" s="634"/>
      <c r="E58" s="634"/>
      <c r="F58" s="195" t="s">
        <v>74</v>
      </c>
      <c r="G58" s="92" t="s">
        <v>447</v>
      </c>
      <c r="H58" s="634"/>
      <c r="I58" s="317"/>
      <c r="J58" s="634"/>
      <c r="K58" s="317"/>
      <c r="L58" s="634"/>
      <c r="M58" s="642"/>
      <c r="N58" s="643"/>
      <c r="O58" s="365"/>
      <c r="P58" s="371"/>
      <c r="Q58" s="646"/>
      <c r="R58" s="202" t="s">
        <v>448</v>
      </c>
      <c r="S58" s="151" t="s">
        <v>85</v>
      </c>
      <c r="T58" s="92" t="s">
        <v>434</v>
      </c>
      <c r="U58" s="211" t="s">
        <v>86</v>
      </c>
      <c r="V58" s="151" t="s">
        <v>87</v>
      </c>
      <c r="W58" s="200">
        <f>VLOOKUP(V58,'[2]Datos Validacion'!$K$6:$L$8,2,0)</f>
        <v>0.25</v>
      </c>
      <c r="X58" s="145" t="s">
        <v>88</v>
      </c>
      <c r="Y58" s="229">
        <f>VLOOKUP(X58,'[2]Datos Validacion'!$M$6:$N$7,2,0)</f>
        <v>0.15</v>
      </c>
      <c r="Z58" s="151" t="s">
        <v>89</v>
      </c>
      <c r="AA58" s="92" t="s">
        <v>449</v>
      </c>
      <c r="AB58" s="151" t="s">
        <v>91</v>
      </c>
      <c r="AC58" s="92" t="s">
        <v>450</v>
      </c>
      <c r="AD58" s="334"/>
      <c r="AE58" s="231">
        <f t="shared" si="0"/>
        <v>0.4</v>
      </c>
      <c r="AF58" s="201" t="str">
        <f t="shared" si="1"/>
        <v>BAJA</v>
      </c>
      <c r="AG58" s="201">
        <f>+AG57-(AG57*AE58)</f>
        <v>0.252</v>
      </c>
      <c r="AH58" s="655"/>
      <c r="AI58" s="655"/>
      <c r="AJ58" s="646"/>
      <c r="AK58" s="317"/>
      <c r="AL58" s="381"/>
      <c r="AM58" s="385"/>
      <c r="AN58" s="671"/>
      <c r="AO58" s="524"/>
      <c r="AP58" s="522"/>
      <c r="AQ58" s="524"/>
      <c r="AR58" s="337"/>
      <c r="AS58" s="524"/>
      <c r="AT58" s="524"/>
      <c r="AU58" s="337"/>
      <c r="AV58" s="524"/>
      <c r="AW58" s="524"/>
      <c r="AX58" s="337"/>
      <c r="AY58" s="522"/>
      <c r="AZ58" s="524"/>
      <c r="BA58" s="337"/>
      <c r="BB58" s="522"/>
      <c r="BC58" s="524"/>
      <c r="BD58" s="337"/>
      <c r="BE58" s="524"/>
      <c r="BF58" s="522"/>
      <c r="BG58" s="328"/>
      <c r="BH58" s="341"/>
      <c r="BI58" s="343"/>
      <c r="BJ58" s="314"/>
      <c r="BK58" s="134"/>
      <c r="BL58" s="134"/>
      <c r="BM58" s="134"/>
      <c r="BN58" s="134"/>
      <c r="BO58" s="314"/>
      <c r="BP58" s="134"/>
      <c r="BQ58" s="134"/>
    </row>
    <row r="59" spans="1:69" ht="330.75" customHeight="1" x14ac:dyDescent="0.3">
      <c r="A59" s="382"/>
      <c r="B59" s="379"/>
      <c r="C59" s="380"/>
      <c r="D59" s="634"/>
      <c r="E59" s="634"/>
      <c r="F59" s="195" t="s">
        <v>74</v>
      </c>
      <c r="G59" s="92" t="s">
        <v>451</v>
      </c>
      <c r="H59" s="634"/>
      <c r="I59" s="317"/>
      <c r="J59" s="634"/>
      <c r="K59" s="317"/>
      <c r="L59" s="634"/>
      <c r="M59" s="642"/>
      <c r="N59" s="643"/>
      <c r="O59" s="365"/>
      <c r="P59" s="371"/>
      <c r="Q59" s="646"/>
      <c r="R59" s="211" t="s">
        <v>452</v>
      </c>
      <c r="S59" s="151" t="s">
        <v>85</v>
      </c>
      <c r="T59" s="92" t="s">
        <v>434</v>
      </c>
      <c r="U59" s="211" t="s">
        <v>86</v>
      </c>
      <c r="V59" s="151" t="s">
        <v>87</v>
      </c>
      <c r="W59" s="200">
        <f>VLOOKUP(V59,'[2]Datos Validacion'!$K$6:$L$8,2,0)</f>
        <v>0.25</v>
      </c>
      <c r="X59" s="145" t="s">
        <v>88</v>
      </c>
      <c r="Y59" s="229">
        <f>VLOOKUP(X59,'[2]Datos Validacion'!$M$6:$N$7,2,0)</f>
        <v>0.15</v>
      </c>
      <c r="Z59" s="151" t="s">
        <v>89</v>
      </c>
      <c r="AA59" s="92" t="s">
        <v>453</v>
      </c>
      <c r="AB59" s="151" t="s">
        <v>91</v>
      </c>
      <c r="AC59" s="92" t="s">
        <v>454</v>
      </c>
      <c r="AD59" s="335"/>
      <c r="AE59" s="231">
        <f t="shared" si="0"/>
        <v>0.4</v>
      </c>
      <c r="AF59" s="201" t="str">
        <f t="shared" si="1"/>
        <v>MUY BAJA</v>
      </c>
      <c r="AG59" s="657">
        <f>+AG58-(AG58*AE59)</f>
        <v>0.1512</v>
      </c>
      <c r="AH59" s="655"/>
      <c r="AI59" s="655"/>
      <c r="AJ59" s="646"/>
      <c r="AK59" s="317"/>
      <c r="AL59" s="381"/>
      <c r="AM59" s="385"/>
      <c r="AN59" s="672"/>
      <c r="AO59" s="685"/>
      <c r="AP59" s="529"/>
      <c r="AQ59" s="480"/>
      <c r="AR59" s="338"/>
      <c r="AS59" s="480"/>
      <c r="AT59" s="480"/>
      <c r="AU59" s="338"/>
      <c r="AV59" s="480"/>
      <c r="AW59" s="480"/>
      <c r="AX59" s="338"/>
      <c r="AY59" s="529"/>
      <c r="AZ59" s="480"/>
      <c r="BA59" s="338"/>
      <c r="BB59" s="529"/>
      <c r="BC59" s="480"/>
      <c r="BD59" s="338"/>
      <c r="BE59" s="480"/>
      <c r="BF59" s="529"/>
      <c r="BG59" s="321"/>
      <c r="BH59" s="342"/>
      <c r="BI59" s="343"/>
      <c r="BJ59" s="314"/>
      <c r="BK59" s="134"/>
      <c r="BL59" s="134"/>
      <c r="BM59" s="134"/>
      <c r="BN59" s="134"/>
      <c r="BO59" s="314"/>
      <c r="BP59" s="134"/>
      <c r="BQ59" s="134"/>
    </row>
    <row r="60" spans="1:69" s="134" customFormat="1" ht="381" customHeight="1" x14ac:dyDescent="0.35">
      <c r="A60" s="194" t="s">
        <v>9</v>
      </c>
      <c r="B60" s="212"/>
      <c r="C60" s="209" t="s">
        <v>173</v>
      </c>
      <c r="D60" s="195" t="s">
        <v>174</v>
      </c>
      <c r="E60" s="195" t="s">
        <v>455</v>
      </c>
      <c r="F60" s="195" t="s">
        <v>74</v>
      </c>
      <c r="G60" s="92" t="s">
        <v>456</v>
      </c>
      <c r="H60" s="195" t="s">
        <v>457</v>
      </c>
      <c r="I60" s="196" t="s">
        <v>458</v>
      </c>
      <c r="J60" s="195" t="s">
        <v>78</v>
      </c>
      <c r="K60" s="196" t="s">
        <v>459</v>
      </c>
      <c r="L60" s="195" t="s">
        <v>119</v>
      </c>
      <c r="M60" s="200">
        <f>VLOOKUP(L60,'[2]Datos Validacion'!$C$6:$D$10,2,0)</f>
        <v>0.6</v>
      </c>
      <c r="N60" s="214" t="s">
        <v>81</v>
      </c>
      <c r="O60" s="230">
        <f>VLOOKUP(N60,'[2]Datos Validacion'!$E$6:$F$15,2,0)</f>
        <v>0.8</v>
      </c>
      <c r="P60" s="197" t="s">
        <v>82</v>
      </c>
      <c r="Q60" s="215" t="s">
        <v>93</v>
      </c>
      <c r="R60" s="202" t="s">
        <v>460</v>
      </c>
      <c r="S60" s="151" t="s">
        <v>85</v>
      </c>
      <c r="T60" s="211" t="s">
        <v>461</v>
      </c>
      <c r="U60" s="211" t="s">
        <v>86</v>
      </c>
      <c r="V60" s="151" t="s">
        <v>87</v>
      </c>
      <c r="W60" s="200">
        <f>VLOOKUP(V60,'[2]Datos Validacion'!$K$6:$L$8,2,0)</f>
        <v>0.25</v>
      </c>
      <c r="X60" s="145" t="s">
        <v>88</v>
      </c>
      <c r="Y60" s="229">
        <f>VLOOKUP(X60,'[2]Datos Validacion'!$M$6:$N$7,2,0)</f>
        <v>0.15</v>
      </c>
      <c r="Z60" s="151" t="s">
        <v>89</v>
      </c>
      <c r="AA60" s="92" t="s">
        <v>462</v>
      </c>
      <c r="AB60" s="151" t="s">
        <v>91</v>
      </c>
      <c r="AC60" s="211" t="s">
        <v>463</v>
      </c>
      <c r="AD60" s="235" t="s">
        <v>464</v>
      </c>
      <c r="AE60" s="231">
        <f t="shared" si="0"/>
        <v>0.4</v>
      </c>
      <c r="AF60" s="201" t="str">
        <f t="shared" si="1"/>
        <v>BAJA</v>
      </c>
      <c r="AG60" s="201">
        <f t="shared" ref="AG60:AG61" si="17">IF(OR(V60="prevenir",V60="detectar"),(M60-(M60*AE60)), M60)</f>
        <v>0.36</v>
      </c>
      <c r="AH60" s="201" t="str">
        <f t="shared" ref="AH60:AH61" si="18">IF(AI60&lt;=20%,"LEVE",IF(AI60&lt;=40%,"MENOR",IF(AI60&lt;=60%,"MODERADO",IF(AI60&lt;=80%,"MAYOR","CATASTROFICO"))))</f>
        <v>MAYOR</v>
      </c>
      <c r="AI60" s="201">
        <f t="shared" ref="AI60:AI61" si="19">IF(V60="corregir",(O60-(O60*AE60)), O60)</f>
        <v>0.8</v>
      </c>
      <c r="AJ60" s="215" t="s">
        <v>93</v>
      </c>
      <c r="AK60" s="196" t="s">
        <v>94</v>
      </c>
      <c r="AL60" s="198" t="s">
        <v>465</v>
      </c>
      <c r="AM60" s="232"/>
      <c r="AN60" s="160">
        <v>45777</v>
      </c>
      <c r="AO60" s="161" t="s">
        <v>466</v>
      </c>
      <c r="AP60" s="159"/>
      <c r="AQ60" s="159" t="s">
        <v>9</v>
      </c>
      <c r="AR60" s="253" t="s">
        <v>467</v>
      </c>
      <c r="AS60" s="159" t="s">
        <v>9</v>
      </c>
      <c r="AT60" s="159"/>
      <c r="AU60" s="253" t="s">
        <v>468</v>
      </c>
      <c r="AV60" s="159" t="s">
        <v>9</v>
      </c>
      <c r="AW60" s="159"/>
      <c r="AX60" s="253" t="s">
        <v>469</v>
      </c>
      <c r="AY60" s="159"/>
      <c r="AZ60" s="159" t="s">
        <v>9</v>
      </c>
      <c r="BA60" s="253" t="s">
        <v>470</v>
      </c>
      <c r="BB60" s="159" t="s">
        <v>9</v>
      </c>
      <c r="BC60" s="159"/>
      <c r="BD60" s="253" t="s">
        <v>471</v>
      </c>
      <c r="BE60" s="677" t="s">
        <v>128</v>
      </c>
      <c r="BF60" s="151"/>
      <c r="BG60" s="254" t="s">
        <v>472</v>
      </c>
      <c r="BH60" s="255" t="s">
        <v>473</v>
      </c>
      <c r="BI60" s="92" t="s">
        <v>474</v>
      </c>
    </row>
    <row r="61" spans="1:69" ht="39" customHeight="1" x14ac:dyDescent="0.3">
      <c r="A61" s="382" t="s">
        <v>9</v>
      </c>
      <c r="B61" s="379"/>
      <c r="C61" s="380" t="s">
        <v>475</v>
      </c>
      <c r="D61" s="634" t="s">
        <v>476</v>
      </c>
      <c r="E61" s="634" t="s">
        <v>477</v>
      </c>
      <c r="F61" s="195" t="s">
        <v>74</v>
      </c>
      <c r="G61" s="92" t="s">
        <v>478</v>
      </c>
      <c r="H61" s="634" t="s">
        <v>479</v>
      </c>
      <c r="I61" s="317" t="s">
        <v>480</v>
      </c>
      <c r="J61" s="634" t="s">
        <v>78</v>
      </c>
      <c r="K61" s="319" t="s">
        <v>481</v>
      </c>
      <c r="L61" s="634" t="s">
        <v>80</v>
      </c>
      <c r="M61" s="642">
        <f>VLOOKUP(L61,'[2]Datos Validacion'!$C$6:$D$10,2,0)</f>
        <v>0.4</v>
      </c>
      <c r="N61" s="643" t="s">
        <v>151</v>
      </c>
      <c r="O61" s="365">
        <f>VLOOKUP(N61,'[2]Datos Validacion'!$E$6:$F$15,2,0)</f>
        <v>0.6</v>
      </c>
      <c r="P61" s="371" t="s">
        <v>152</v>
      </c>
      <c r="Q61" s="646" t="s">
        <v>482</v>
      </c>
      <c r="R61" s="384" t="s">
        <v>483</v>
      </c>
      <c r="S61" s="379" t="s">
        <v>85</v>
      </c>
      <c r="T61" s="319" t="s">
        <v>484</v>
      </c>
      <c r="U61" s="329" t="s">
        <v>86</v>
      </c>
      <c r="V61" s="379" t="s">
        <v>167</v>
      </c>
      <c r="W61" s="642">
        <f>VLOOKUP(V61,'[2]Datos Validacion'!$K$6:$L$8,2,0)</f>
        <v>0.15</v>
      </c>
      <c r="X61" s="650" t="s">
        <v>88</v>
      </c>
      <c r="Y61" s="364">
        <f>VLOOKUP(X61,'[2]Datos Validacion'!$M$6:$N$7,2,0)</f>
        <v>0.15</v>
      </c>
      <c r="Z61" s="379" t="s">
        <v>89</v>
      </c>
      <c r="AA61" s="319" t="s">
        <v>485</v>
      </c>
      <c r="AB61" s="379" t="s">
        <v>91</v>
      </c>
      <c r="AC61" s="319" t="s">
        <v>486</v>
      </c>
      <c r="AD61" s="386" t="s">
        <v>487</v>
      </c>
      <c r="AE61" s="383">
        <f t="shared" si="0"/>
        <v>0.3</v>
      </c>
      <c r="AF61" s="655" t="str">
        <f t="shared" si="1"/>
        <v>BAJA</v>
      </c>
      <c r="AG61" s="655">
        <f t="shared" si="17"/>
        <v>0.28000000000000003</v>
      </c>
      <c r="AH61" s="655" t="str">
        <f t="shared" si="18"/>
        <v>MODERADO</v>
      </c>
      <c r="AI61" s="655">
        <f t="shared" si="19"/>
        <v>0.6</v>
      </c>
      <c r="AJ61" s="646" t="s">
        <v>158</v>
      </c>
      <c r="AK61" s="317" t="s">
        <v>94</v>
      </c>
      <c r="AL61" s="381"/>
      <c r="AM61" s="381"/>
      <c r="AN61" s="665">
        <v>45777</v>
      </c>
      <c r="AO61" s="530" t="s">
        <v>488</v>
      </c>
      <c r="AP61" s="530"/>
      <c r="AQ61" s="530" t="s">
        <v>9</v>
      </c>
      <c r="AR61" s="320" t="s">
        <v>489</v>
      </c>
      <c r="AS61" s="530" t="s">
        <v>9</v>
      </c>
      <c r="AT61" s="530"/>
      <c r="AU61" s="320" t="s">
        <v>490</v>
      </c>
      <c r="AV61" s="530" t="s">
        <v>9</v>
      </c>
      <c r="AW61" s="530"/>
      <c r="AX61" s="320" t="s">
        <v>491</v>
      </c>
      <c r="AY61" s="530" t="s">
        <v>9</v>
      </c>
      <c r="AZ61" s="530"/>
      <c r="BA61" s="320" t="s">
        <v>492</v>
      </c>
      <c r="BB61" s="530" t="s">
        <v>9</v>
      </c>
      <c r="BC61" s="530"/>
      <c r="BD61" s="320" t="s">
        <v>493</v>
      </c>
      <c r="BE61" s="530" t="s">
        <v>9</v>
      </c>
      <c r="BF61" s="530"/>
      <c r="BG61" s="320" t="s">
        <v>494</v>
      </c>
      <c r="BH61" s="325" t="s">
        <v>495</v>
      </c>
      <c r="BI61" s="319" t="s">
        <v>496</v>
      </c>
      <c r="BJ61" s="134"/>
      <c r="BK61" s="134"/>
      <c r="BL61" s="134"/>
      <c r="BM61" s="134"/>
      <c r="BN61" s="134"/>
      <c r="BO61" s="134"/>
      <c r="BP61" s="134"/>
      <c r="BQ61" s="134"/>
    </row>
    <row r="62" spans="1:69" ht="36" customHeight="1" x14ac:dyDescent="0.3">
      <c r="A62" s="382"/>
      <c r="B62" s="379"/>
      <c r="C62" s="380"/>
      <c r="D62" s="634"/>
      <c r="E62" s="634"/>
      <c r="F62" s="195" t="s">
        <v>106</v>
      </c>
      <c r="G62" s="92" t="s">
        <v>497</v>
      </c>
      <c r="H62" s="634"/>
      <c r="I62" s="317"/>
      <c r="J62" s="634"/>
      <c r="K62" s="319"/>
      <c r="L62" s="634"/>
      <c r="M62" s="642"/>
      <c r="N62" s="643"/>
      <c r="O62" s="365"/>
      <c r="P62" s="371"/>
      <c r="Q62" s="646"/>
      <c r="R62" s="384"/>
      <c r="S62" s="379"/>
      <c r="T62" s="319"/>
      <c r="U62" s="329"/>
      <c r="V62" s="379"/>
      <c r="W62" s="642"/>
      <c r="X62" s="650"/>
      <c r="Y62" s="364"/>
      <c r="Z62" s="379"/>
      <c r="AA62" s="319"/>
      <c r="AB62" s="379"/>
      <c r="AC62" s="319"/>
      <c r="AD62" s="387"/>
      <c r="AE62" s="383"/>
      <c r="AF62" s="655"/>
      <c r="AG62" s="655"/>
      <c r="AH62" s="655"/>
      <c r="AI62" s="655"/>
      <c r="AJ62" s="646"/>
      <c r="AK62" s="317"/>
      <c r="AL62" s="381"/>
      <c r="AM62" s="381"/>
      <c r="AN62" s="666"/>
      <c r="AO62" s="666"/>
      <c r="AP62" s="666"/>
      <c r="AQ62" s="666"/>
      <c r="AR62" s="328"/>
      <c r="AS62" s="666"/>
      <c r="AT62" s="666"/>
      <c r="AU62" s="328"/>
      <c r="AV62" s="666"/>
      <c r="AW62" s="666"/>
      <c r="AX62" s="328"/>
      <c r="AY62" s="666"/>
      <c r="AZ62" s="666"/>
      <c r="BA62" s="328"/>
      <c r="BB62" s="666"/>
      <c r="BC62" s="666"/>
      <c r="BD62" s="328"/>
      <c r="BE62" s="666"/>
      <c r="BF62" s="666"/>
      <c r="BG62" s="328"/>
      <c r="BH62" s="330"/>
      <c r="BI62" s="319"/>
      <c r="BJ62" s="134"/>
      <c r="BK62" s="134"/>
      <c r="BL62" s="134"/>
      <c r="BM62" s="134"/>
      <c r="BN62" s="134"/>
      <c r="BO62" s="134"/>
      <c r="BP62" s="134"/>
      <c r="BQ62" s="134"/>
    </row>
    <row r="63" spans="1:69" ht="307.5" customHeight="1" x14ac:dyDescent="0.3">
      <c r="A63" s="382"/>
      <c r="B63" s="379"/>
      <c r="C63" s="380"/>
      <c r="D63" s="634"/>
      <c r="E63" s="634"/>
      <c r="F63" s="195" t="s">
        <v>74</v>
      </c>
      <c r="G63" s="92" t="s">
        <v>498</v>
      </c>
      <c r="H63" s="634"/>
      <c r="I63" s="317"/>
      <c r="J63" s="634"/>
      <c r="K63" s="319"/>
      <c r="L63" s="634"/>
      <c r="M63" s="642"/>
      <c r="N63" s="643"/>
      <c r="O63" s="365"/>
      <c r="P63" s="371"/>
      <c r="Q63" s="646"/>
      <c r="R63" s="202" t="s">
        <v>499</v>
      </c>
      <c r="S63" s="151" t="s">
        <v>85</v>
      </c>
      <c r="T63" s="92" t="s">
        <v>500</v>
      </c>
      <c r="U63" s="211" t="s">
        <v>86</v>
      </c>
      <c r="V63" s="151" t="s">
        <v>87</v>
      </c>
      <c r="W63" s="200">
        <f>VLOOKUP(V63,'[2]Datos Validacion'!$K$6:$L$8,2,0)</f>
        <v>0.25</v>
      </c>
      <c r="X63" s="145" t="s">
        <v>88</v>
      </c>
      <c r="Y63" s="229">
        <f>VLOOKUP(X63,'[2]Datos Validacion'!$M$6:$N$7,2,0)</f>
        <v>0.15</v>
      </c>
      <c r="Z63" s="151" t="s">
        <v>89</v>
      </c>
      <c r="AA63" s="92" t="s">
        <v>501</v>
      </c>
      <c r="AB63" s="151" t="s">
        <v>91</v>
      </c>
      <c r="AC63" s="209" t="s">
        <v>502</v>
      </c>
      <c r="AD63" s="256" t="s">
        <v>487</v>
      </c>
      <c r="AE63" s="231">
        <f t="shared" si="0"/>
        <v>0.4</v>
      </c>
      <c r="AF63" s="201" t="str">
        <f t="shared" si="1"/>
        <v>MUY BAJA</v>
      </c>
      <c r="AG63" s="659">
        <f>+AG61-(AG61*AE63)</f>
        <v>0.16800000000000001</v>
      </c>
      <c r="AH63" s="655"/>
      <c r="AI63" s="655"/>
      <c r="AJ63" s="646"/>
      <c r="AK63" s="317"/>
      <c r="AL63" s="381"/>
      <c r="AM63" s="381"/>
      <c r="AN63" s="531"/>
      <c r="AO63" s="531"/>
      <c r="AP63" s="531"/>
      <c r="AQ63" s="531"/>
      <c r="AR63" s="321"/>
      <c r="AS63" s="531"/>
      <c r="AT63" s="531"/>
      <c r="AU63" s="321"/>
      <c r="AV63" s="531"/>
      <c r="AW63" s="531"/>
      <c r="AX63" s="321"/>
      <c r="AY63" s="531"/>
      <c r="AZ63" s="531"/>
      <c r="BA63" s="321"/>
      <c r="BB63" s="531"/>
      <c r="BC63" s="531"/>
      <c r="BD63" s="321"/>
      <c r="BE63" s="531"/>
      <c r="BF63" s="531"/>
      <c r="BG63" s="321"/>
      <c r="BH63" s="326"/>
      <c r="BI63" s="319"/>
      <c r="BJ63" s="134"/>
      <c r="BK63" s="134"/>
      <c r="BL63" s="134"/>
      <c r="BM63" s="134"/>
      <c r="BN63" s="134"/>
      <c r="BO63" s="134"/>
      <c r="BP63" s="134"/>
      <c r="BQ63" s="134"/>
    </row>
    <row r="64" spans="1:69" ht="84" x14ac:dyDescent="0.3">
      <c r="A64" s="382" t="s">
        <v>9</v>
      </c>
      <c r="B64" s="379"/>
      <c r="C64" s="380" t="s">
        <v>475</v>
      </c>
      <c r="D64" s="634" t="s">
        <v>476</v>
      </c>
      <c r="E64" s="634" t="s">
        <v>477</v>
      </c>
      <c r="F64" s="195" t="s">
        <v>74</v>
      </c>
      <c r="G64" s="92" t="s">
        <v>503</v>
      </c>
      <c r="H64" s="634" t="s">
        <v>504</v>
      </c>
      <c r="I64" s="317" t="s">
        <v>505</v>
      </c>
      <c r="J64" s="634" t="s">
        <v>148</v>
      </c>
      <c r="K64" s="319" t="s">
        <v>506</v>
      </c>
      <c r="L64" s="634" t="s">
        <v>80</v>
      </c>
      <c r="M64" s="642">
        <f>VLOOKUP(L64,'[2]Datos Validacion'!$C$6:$D$10,2,0)</f>
        <v>0.4</v>
      </c>
      <c r="N64" s="643" t="s">
        <v>151</v>
      </c>
      <c r="O64" s="365">
        <f>VLOOKUP(N64,'[2]Datos Validacion'!$E$6:$F$15,2,0)</f>
        <v>0.6</v>
      </c>
      <c r="P64" s="371" t="s">
        <v>152</v>
      </c>
      <c r="Q64" s="646" t="s">
        <v>158</v>
      </c>
      <c r="R64" s="202" t="s">
        <v>507</v>
      </c>
      <c r="S64" s="151" t="s">
        <v>85</v>
      </c>
      <c r="T64" s="92" t="s">
        <v>508</v>
      </c>
      <c r="U64" s="211" t="s">
        <v>86</v>
      </c>
      <c r="V64" s="151" t="s">
        <v>87</v>
      </c>
      <c r="W64" s="200">
        <f>VLOOKUP(V64,'[2]Datos Validacion'!$K$6:$L$8,2,0)</f>
        <v>0.25</v>
      </c>
      <c r="X64" s="145" t="s">
        <v>88</v>
      </c>
      <c r="Y64" s="229">
        <f>VLOOKUP(X64,'[2]Datos Validacion'!$M$6:$N$7,2,0)</f>
        <v>0.15</v>
      </c>
      <c r="Z64" s="151" t="s">
        <v>89</v>
      </c>
      <c r="AA64" s="92" t="s">
        <v>509</v>
      </c>
      <c r="AB64" s="151" t="s">
        <v>91</v>
      </c>
      <c r="AC64" s="92" t="s">
        <v>510</v>
      </c>
      <c r="AD64" s="257" t="s">
        <v>511</v>
      </c>
      <c r="AE64" s="231">
        <f t="shared" si="0"/>
        <v>0.4</v>
      </c>
      <c r="AF64" s="201" t="str">
        <f t="shared" si="1"/>
        <v>BAJA</v>
      </c>
      <c r="AG64" s="201">
        <f t="shared" si="14"/>
        <v>0.24</v>
      </c>
      <c r="AH64" s="655" t="str">
        <f t="shared" si="15"/>
        <v>MODERADO</v>
      </c>
      <c r="AI64" s="655">
        <f t="shared" si="16"/>
        <v>0.6</v>
      </c>
      <c r="AJ64" s="646" t="s">
        <v>158</v>
      </c>
      <c r="AK64" s="317" t="s">
        <v>94</v>
      </c>
      <c r="AL64" s="381"/>
      <c r="AM64" s="381"/>
      <c r="AN64" s="465">
        <v>45777</v>
      </c>
      <c r="AO64" s="530" t="s">
        <v>512</v>
      </c>
      <c r="AP64" s="521"/>
      <c r="AQ64" s="521" t="s">
        <v>9</v>
      </c>
      <c r="AR64" s="320" t="s">
        <v>489</v>
      </c>
      <c r="AS64" s="521" t="s">
        <v>9</v>
      </c>
      <c r="AT64" s="521"/>
      <c r="AU64" s="320" t="s">
        <v>490</v>
      </c>
      <c r="AV64" s="521" t="s">
        <v>9</v>
      </c>
      <c r="AW64" s="521"/>
      <c r="AX64" s="320" t="s">
        <v>491</v>
      </c>
      <c r="AY64" s="521" t="s">
        <v>9</v>
      </c>
      <c r="AZ64" s="521"/>
      <c r="BA64" s="320" t="s">
        <v>513</v>
      </c>
      <c r="BB64" s="521" t="s">
        <v>9</v>
      </c>
      <c r="BC64" s="521"/>
      <c r="BD64" s="320" t="s">
        <v>493</v>
      </c>
      <c r="BE64" s="521" t="s">
        <v>9</v>
      </c>
      <c r="BF64" s="521"/>
      <c r="BG64" s="320" t="s">
        <v>514</v>
      </c>
      <c r="BH64" s="325" t="s">
        <v>495</v>
      </c>
      <c r="BI64" s="319" t="s">
        <v>515</v>
      </c>
      <c r="BJ64" s="314"/>
      <c r="BK64" s="314"/>
      <c r="BL64" s="314"/>
      <c r="BM64" s="314"/>
      <c r="BN64" s="314"/>
      <c r="BO64" s="314"/>
      <c r="BP64" s="314"/>
      <c r="BQ64" s="314"/>
    </row>
    <row r="65" spans="1:69" ht="364.5" customHeight="1" x14ac:dyDescent="0.3">
      <c r="A65" s="382"/>
      <c r="B65" s="379"/>
      <c r="C65" s="380"/>
      <c r="D65" s="634"/>
      <c r="E65" s="634"/>
      <c r="F65" s="195" t="s">
        <v>106</v>
      </c>
      <c r="G65" s="92" t="s">
        <v>516</v>
      </c>
      <c r="H65" s="634"/>
      <c r="I65" s="317"/>
      <c r="J65" s="634"/>
      <c r="K65" s="319"/>
      <c r="L65" s="634"/>
      <c r="M65" s="642"/>
      <c r="N65" s="643"/>
      <c r="O65" s="365"/>
      <c r="P65" s="371"/>
      <c r="Q65" s="646"/>
      <c r="R65" s="202" t="s">
        <v>517</v>
      </c>
      <c r="S65" s="151" t="s">
        <v>85</v>
      </c>
      <c r="T65" s="92" t="s">
        <v>508</v>
      </c>
      <c r="U65" s="211" t="s">
        <v>86</v>
      </c>
      <c r="V65" s="151" t="s">
        <v>87</v>
      </c>
      <c r="W65" s="200">
        <f>VLOOKUP(V65,'[2]Datos Validacion'!$K$6:$L$8,2,0)</f>
        <v>0.25</v>
      </c>
      <c r="X65" s="145" t="s">
        <v>88</v>
      </c>
      <c r="Y65" s="229">
        <f>VLOOKUP(X65,'[2]Datos Validacion'!$M$6:$N$7,2,0)</f>
        <v>0.15</v>
      </c>
      <c r="Z65" s="151" t="s">
        <v>89</v>
      </c>
      <c r="AA65" s="211"/>
      <c r="AB65" s="151" t="s">
        <v>91</v>
      </c>
      <c r="AC65" s="209" t="s">
        <v>518</v>
      </c>
      <c r="AD65" s="258" t="s">
        <v>511</v>
      </c>
      <c r="AE65" s="231">
        <f t="shared" si="0"/>
        <v>0.4</v>
      </c>
      <c r="AF65" s="201" t="str">
        <f t="shared" si="1"/>
        <v>MUY BAJA</v>
      </c>
      <c r="AG65" s="659">
        <f>+AG63-(AG63*AE65)</f>
        <v>0.1008</v>
      </c>
      <c r="AH65" s="655"/>
      <c r="AI65" s="655"/>
      <c r="AJ65" s="646"/>
      <c r="AK65" s="317"/>
      <c r="AL65" s="381"/>
      <c r="AM65" s="381"/>
      <c r="AN65" s="529"/>
      <c r="AO65" s="531"/>
      <c r="AP65" s="529"/>
      <c r="AQ65" s="529"/>
      <c r="AR65" s="321"/>
      <c r="AS65" s="529"/>
      <c r="AT65" s="529"/>
      <c r="AU65" s="321"/>
      <c r="AV65" s="529"/>
      <c r="AW65" s="529"/>
      <c r="AX65" s="321"/>
      <c r="AY65" s="529"/>
      <c r="AZ65" s="529"/>
      <c r="BA65" s="321"/>
      <c r="BB65" s="529"/>
      <c r="BC65" s="529"/>
      <c r="BD65" s="321"/>
      <c r="BE65" s="529"/>
      <c r="BF65" s="529"/>
      <c r="BG65" s="321"/>
      <c r="BH65" s="326"/>
      <c r="BI65" s="329"/>
      <c r="BJ65" s="314"/>
      <c r="BK65" s="314"/>
      <c r="BL65" s="314"/>
      <c r="BM65" s="314"/>
      <c r="BN65" s="314"/>
      <c r="BO65" s="314"/>
      <c r="BP65" s="314"/>
      <c r="BQ65" s="314"/>
    </row>
    <row r="66" spans="1:69" ht="192.75" customHeight="1" x14ac:dyDescent="0.3">
      <c r="A66" s="208"/>
      <c r="B66" s="217" t="s">
        <v>9</v>
      </c>
      <c r="C66" s="207" t="s">
        <v>519</v>
      </c>
      <c r="D66" s="218" t="s">
        <v>520</v>
      </c>
      <c r="E66" s="218" t="s">
        <v>521</v>
      </c>
      <c r="F66" s="195" t="s">
        <v>106</v>
      </c>
      <c r="G66" s="209" t="s">
        <v>522</v>
      </c>
      <c r="H66" s="195" t="s">
        <v>523</v>
      </c>
      <c r="I66" s="219" t="s">
        <v>524</v>
      </c>
      <c r="J66" s="195" t="s">
        <v>78</v>
      </c>
      <c r="K66" s="219" t="s">
        <v>525</v>
      </c>
      <c r="L66" s="195" t="s">
        <v>119</v>
      </c>
      <c r="M66" s="200">
        <f>VLOOKUP(L66,'[2]Datos Validacion'!$C$6:$D$10,2,0)</f>
        <v>0.6</v>
      </c>
      <c r="N66" s="214" t="s">
        <v>81</v>
      </c>
      <c r="O66" s="230">
        <f>VLOOKUP(N66,'[2]Datos Validacion'!$E$6:$F$15,2,0)</f>
        <v>0.8</v>
      </c>
      <c r="P66" s="197" t="s">
        <v>526</v>
      </c>
      <c r="Q66" s="215" t="s">
        <v>93</v>
      </c>
      <c r="R66" s="202" t="s">
        <v>527</v>
      </c>
      <c r="S66" s="151" t="s">
        <v>85</v>
      </c>
      <c r="T66" s="211" t="s">
        <v>528</v>
      </c>
      <c r="U66" s="211" t="s">
        <v>86</v>
      </c>
      <c r="V66" s="151" t="s">
        <v>87</v>
      </c>
      <c r="W66" s="200">
        <f>VLOOKUP(V66,'[2]Datos Validacion'!$K$6:$L$8,2,0)</f>
        <v>0.25</v>
      </c>
      <c r="X66" s="145" t="s">
        <v>88</v>
      </c>
      <c r="Y66" s="229">
        <f>VLOOKUP(X66,'[2]Datos Validacion'!$M$6:$N$7,2,0)</f>
        <v>0.15</v>
      </c>
      <c r="Z66" s="151" t="s">
        <v>89</v>
      </c>
      <c r="AA66" s="92"/>
      <c r="AB66" s="151" t="s">
        <v>91</v>
      </c>
      <c r="AC66" s="211" t="s">
        <v>529</v>
      </c>
      <c r="AD66" s="248" t="s">
        <v>530</v>
      </c>
      <c r="AE66" s="231">
        <f t="shared" si="0"/>
        <v>0.4</v>
      </c>
      <c r="AF66" s="201" t="str">
        <f t="shared" si="1"/>
        <v>BAJA</v>
      </c>
      <c r="AG66" s="201">
        <f t="shared" si="14"/>
        <v>0.36</v>
      </c>
      <c r="AH66" s="201" t="str">
        <f t="shared" si="15"/>
        <v>MAYOR</v>
      </c>
      <c r="AI66" s="201">
        <f t="shared" si="16"/>
        <v>0.8</v>
      </c>
      <c r="AJ66" s="215" t="s">
        <v>93</v>
      </c>
      <c r="AK66" s="196" t="s">
        <v>94</v>
      </c>
      <c r="AL66" s="196" t="s">
        <v>531</v>
      </c>
      <c r="AM66" s="232"/>
      <c r="AN66" s="673">
        <v>45779</v>
      </c>
      <c r="AO66" s="686" t="s">
        <v>532</v>
      </c>
      <c r="AP66" s="677" t="s">
        <v>97</v>
      </c>
      <c r="AQ66" s="677" t="s">
        <v>9</v>
      </c>
      <c r="AR66" s="253" t="s">
        <v>533</v>
      </c>
      <c r="AS66" s="677" t="s">
        <v>9</v>
      </c>
      <c r="AT66" s="677" t="s">
        <v>97</v>
      </c>
      <c r="AU66" s="253" t="s">
        <v>534</v>
      </c>
      <c r="AV66" s="677" t="s">
        <v>9</v>
      </c>
      <c r="AW66" s="677" t="s">
        <v>97</v>
      </c>
      <c r="AX66" s="253" t="s">
        <v>535</v>
      </c>
      <c r="AY66" s="677" t="s">
        <v>9</v>
      </c>
      <c r="AZ66" s="677" t="s">
        <v>97</v>
      </c>
      <c r="BA66" s="253" t="s">
        <v>536</v>
      </c>
      <c r="BB66" s="151"/>
      <c r="BC66" s="151"/>
      <c r="BD66" s="211"/>
      <c r="BE66" s="151"/>
      <c r="BF66" s="677" t="s">
        <v>9</v>
      </c>
      <c r="BG66" s="253" t="s">
        <v>537</v>
      </c>
      <c r="BH66" s="259" t="s">
        <v>538</v>
      </c>
      <c r="BI66" s="92" t="s">
        <v>539</v>
      </c>
      <c r="BJ66" s="24"/>
      <c r="BK66" s="24"/>
      <c r="BL66" s="24"/>
      <c r="BM66" s="24"/>
      <c r="BN66" s="24"/>
      <c r="BO66" s="24"/>
      <c r="BP66" s="24"/>
      <c r="BQ66" s="24"/>
    </row>
    <row r="67" spans="1:69" x14ac:dyDescent="0.3">
      <c r="BI67" s="43"/>
    </row>
    <row r="68" spans="1:69" hidden="1" x14ac:dyDescent="0.3">
      <c r="B68" s="376" t="s">
        <v>540</v>
      </c>
      <c r="C68" s="377"/>
      <c r="D68" s="377"/>
      <c r="E68" s="377"/>
      <c r="F68" s="377"/>
      <c r="G68" s="377"/>
      <c r="H68" s="377"/>
      <c r="I68" s="377"/>
      <c r="J68" s="377"/>
      <c r="K68" s="377"/>
      <c r="L68" s="378"/>
    </row>
    <row r="69" spans="1:69" ht="28" hidden="1" x14ac:dyDescent="0.3">
      <c r="B69" s="220" t="s">
        <v>541</v>
      </c>
      <c r="C69" s="220" t="s">
        <v>48</v>
      </c>
      <c r="D69" s="376" t="s">
        <v>542</v>
      </c>
      <c r="E69" s="377"/>
      <c r="F69" s="377"/>
      <c r="G69" s="377"/>
      <c r="H69" s="377"/>
      <c r="I69" s="377"/>
      <c r="J69" s="221" t="s">
        <v>543</v>
      </c>
      <c r="K69" s="221" t="s">
        <v>544</v>
      </c>
      <c r="L69" s="221" t="s">
        <v>545</v>
      </c>
    </row>
    <row r="70" spans="1:69" ht="42" hidden="1" x14ac:dyDescent="0.3">
      <c r="A70" s="24"/>
      <c r="B70" s="222">
        <v>0</v>
      </c>
      <c r="C70" s="223">
        <v>43861</v>
      </c>
      <c r="D70" s="372" t="s">
        <v>546</v>
      </c>
      <c r="E70" s="373"/>
      <c r="F70" s="373"/>
      <c r="G70" s="373"/>
      <c r="H70" s="373"/>
      <c r="I70" s="374"/>
      <c r="J70" s="145" t="s">
        <v>547</v>
      </c>
      <c r="K70" s="145" t="s">
        <v>548</v>
      </c>
      <c r="L70" s="145" t="s">
        <v>548</v>
      </c>
    </row>
    <row r="71" spans="1:69" ht="42" hidden="1" x14ac:dyDescent="0.3">
      <c r="B71" s="222">
        <v>1</v>
      </c>
      <c r="C71" s="223">
        <v>43916</v>
      </c>
      <c r="D71" s="372" t="s">
        <v>549</v>
      </c>
      <c r="E71" s="373"/>
      <c r="F71" s="373"/>
      <c r="G71" s="373"/>
      <c r="H71" s="373"/>
      <c r="I71" s="374"/>
      <c r="J71" s="145" t="s">
        <v>547</v>
      </c>
      <c r="K71" s="145" t="s">
        <v>548</v>
      </c>
      <c r="L71" s="145" t="s">
        <v>548</v>
      </c>
    </row>
    <row r="72" spans="1:69" ht="42" hidden="1" x14ac:dyDescent="0.3">
      <c r="B72" s="222">
        <v>1</v>
      </c>
      <c r="C72" s="223">
        <v>43951</v>
      </c>
      <c r="D72" s="372" t="s">
        <v>550</v>
      </c>
      <c r="E72" s="373"/>
      <c r="F72" s="373"/>
      <c r="G72" s="373"/>
      <c r="H72" s="373"/>
      <c r="I72" s="374"/>
      <c r="J72" s="145" t="s">
        <v>547</v>
      </c>
      <c r="K72" s="145" t="s">
        <v>548</v>
      </c>
      <c r="L72" s="145" t="s">
        <v>548</v>
      </c>
    </row>
    <row r="73" spans="1:69" ht="42" hidden="1" x14ac:dyDescent="0.3">
      <c r="B73" s="222">
        <v>2</v>
      </c>
      <c r="C73" s="223">
        <v>43951</v>
      </c>
      <c r="D73" s="375" t="s">
        <v>551</v>
      </c>
      <c r="E73" s="375"/>
      <c r="F73" s="375"/>
      <c r="G73" s="375"/>
      <c r="H73" s="375"/>
      <c r="I73" s="375"/>
      <c r="J73" s="145" t="s">
        <v>547</v>
      </c>
      <c r="K73" s="145" t="s">
        <v>548</v>
      </c>
      <c r="L73" s="145" t="s">
        <v>548</v>
      </c>
    </row>
    <row r="74" spans="1:69" ht="42" hidden="1" x14ac:dyDescent="0.3">
      <c r="B74" s="222">
        <v>3</v>
      </c>
      <c r="C74" s="223">
        <v>44073</v>
      </c>
      <c r="D74" s="375" t="s">
        <v>552</v>
      </c>
      <c r="E74" s="375"/>
      <c r="F74" s="375"/>
      <c r="G74" s="375"/>
      <c r="H74" s="375"/>
      <c r="I74" s="375"/>
      <c r="J74" s="145" t="s">
        <v>547</v>
      </c>
      <c r="K74" s="145" t="s">
        <v>548</v>
      </c>
      <c r="L74" s="145" t="s">
        <v>548</v>
      </c>
    </row>
    <row r="75" spans="1:69" ht="42" hidden="1" x14ac:dyDescent="0.3">
      <c r="B75" s="222">
        <v>4</v>
      </c>
      <c r="C75" s="223">
        <v>44196</v>
      </c>
      <c r="D75" s="375" t="s">
        <v>553</v>
      </c>
      <c r="E75" s="375"/>
      <c r="F75" s="375"/>
      <c r="G75" s="375"/>
      <c r="H75" s="375"/>
      <c r="I75" s="375"/>
      <c r="J75" s="145" t="s">
        <v>547</v>
      </c>
      <c r="K75" s="145" t="s">
        <v>548</v>
      </c>
      <c r="L75" s="145" t="s">
        <v>548</v>
      </c>
    </row>
    <row r="76" spans="1:69" ht="42" hidden="1" x14ac:dyDescent="0.3">
      <c r="B76" s="222">
        <v>5</v>
      </c>
      <c r="C76" s="223">
        <v>44316</v>
      </c>
      <c r="D76" s="372" t="s">
        <v>554</v>
      </c>
      <c r="E76" s="373"/>
      <c r="F76" s="373"/>
      <c r="G76" s="373"/>
      <c r="H76" s="373"/>
      <c r="I76" s="374"/>
      <c r="J76" s="145" t="s">
        <v>547</v>
      </c>
      <c r="K76" s="145" t="s">
        <v>548</v>
      </c>
      <c r="L76" s="145" t="s">
        <v>548</v>
      </c>
    </row>
    <row r="77" spans="1:69" ht="42" hidden="1" x14ac:dyDescent="0.3">
      <c r="B77" s="222">
        <v>6</v>
      </c>
      <c r="C77" s="223">
        <v>44439</v>
      </c>
      <c r="D77" s="372" t="s">
        <v>555</v>
      </c>
      <c r="E77" s="373"/>
      <c r="F77" s="373"/>
      <c r="G77" s="373"/>
      <c r="H77" s="373"/>
      <c r="I77" s="374"/>
      <c r="J77" s="145" t="s">
        <v>547</v>
      </c>
      <c r="K77" s="145" t="s">
        <v>548</v>
      </c>
      <c r="L77" s="145" t="s">
        <v>548</v>
      </c>
    </row>
    <row r="78" spans="1:69" ht="42" hidden="1" x14ac:dyDescent="0.3">
      <c r="B78" s="218">
        <v>7</v>
      </c>
      <c r="C78" s="224">
        <v>44524</v>
      </c>
      <c r="D78" s="371" t="s">
        <v>556</v>
      </c>
      <c r="E78" s="371"/>
      <c r="F78" s="371"/>
      <c r="G78" s="371"/>
      <c r="H78" s="371"/>
      <c r="I78" s="371"/>
      <c r="J78" s="145" t="s">
        <v>547</v>
      </c>
      <c r="K78" s="145" t="s">
        <v>548</v>
      </c>
      <c r="L78" s="145" t="s">
        <v>548</v>
      </c>
      <c r="AC78" s="43"/>
    </row>
    <row r="79" spans="1:69" ht="42" hidden="1" x14ac:dyDescent="0.3">
      <c r="B79" s="218">
        <v>8</v>
      </c>
      <c r="C79" s="224">
        <v>44554</v>
      </c>
      <c r="D79" s="371" t="s">
        <v>557</v>
      </c>
      <c r="E79" s="371"/>
      <c r="F79" s="371"/>
      <c r="G79" s="371"/>
      <c r="H79" s="371"/>
      <c r="I79" s="371"/>
      <c r="J79" s="145" t="s">
        <v>547</v>
      </c>
      <c r="K79" s="145" t="s">
        <v>548</v>
      </c>
      <c r="L79" s="145" t="s">
        <v>548</v>
      </c>
      <c r="AC79" s="43"/>
    </row>
    <row r="80" spans="1:69" ht="42" hidden="1" x14ac:dyDescent="0.3">
      <c r="B80" s="218">
        <v>9</v>
      </c>
      <c r="C80" s="224">
        <v>44561</v>
      </c>
      <c r="D80" s="371" t="s">
        <v>558</v>
      </c>
      <c r="E80" s="371"/>
      <c r="F80" s="371"/>
      <c r="G80" s="371"/>
      <c r="H80" s="371"/>
      <c r="I80" s="371"/>
      <c r="J80" s="145" t="s">
        <v>547</v>
      </c>
      <c r="K80" s="145" t="s">
        <v>548</v>
      </c>
      <c r="L80" s="145" t="s">
        <v>548</v>
      </c>
    </row>
    <row r="81" spans="2:58" ht="42" hidden="1" x14ac:dyDescent="0.3">
      <c r="B81" s="218">
        <v>10</v>
      </c>
      <c r="C81" s="224">
        <v>44681</v>
      </c>
      <c r="D81" s="371" t="s">
        <v>559</v>
      </c>
      <c r="E81" s="371"/>
      <c r="F81" s="371"/>
      <c r="G81" s="371"/>
      <c r="H81" s="371"/>
      <c r="I81" s="371"/>
      <c r="J81" s="145" t="s">
        <v>547</v>
      </c>
      <c r="K81" s="145" t="s">
        <v>548</v>
      </c>
      <c r="L81" s="145" t="s">
        <v>548</v>
      </c>
    </row>
    <row r="82" spans="2:58" ht="42" hidden="1" x14ac:dyDescent="0.3">
      <c r="B82" s="218">
        <v>11</v>
      </c>
      <c r="C82" s="224">
        <v>44804</v>
      </c>
      <c r="D82" s="371" t="s">
        <v>560</v>
      </c>
      <c r="E82" s="371"/>
      <c r="F82" s="371"/>
      <c r="G82" s="371"/>
      <c r="H82" s="371"/>
      <c r="I82" s="371"/>
      <c r="J82" s="145" t="s">
        <v>547</v>
      </c>
      <c r="K82" s="145" t="s">
        <v>548</v>
      </c>
      <c r="L82" s="145" t="s">
        <v>548</v>
      </c>
    </row>
    <row r="83" spans="2:58" ht="42" hidden="1" x14ac:dyDescent="0.3">
      <c r="B83" s="218">
        <v>12</v>
      </c>
      <c r="C83" s="224">
        <v>44926</v>
      </c>
      <c r="D83" s="371" t="s">
        <v>561</v>
      </c>
      <c r="E83" s="371"/>
      <c r="F83" s="371"/>
      <c r="G83" s="371"/>
      <c r="H83" s="371"/>
      <c r="I83" s="371"/>
      <c r="J83" s="145" t="s">
        <v>547</v>
      </c>
      <c r="K83" s="145" t="s">
        <v>548</v>
      </c>
      <c r="L83" s="145" t="s">
        <v>548</v>
      </c>
    </row>
    <row r="84" spans="2:58" ht="126" hidden="1" x14ac:dyDescent="0.3">
      <c r="B84" s="151">
        <v>13</v>
      </c>
      <c r="C84" s="160">
        <v>45626</v>
      </c>
      <c r="D84" s="366" t="s">
        <v>562</v>
      </c>
      <c r="E84" s="367"/>
      <c r="F84" s="367"/>
      <c r="G84" s="367"/>
      <c r="H84" s="367"/>
      <c r="I84" s="368"/>
      <c r="J84" s="145" t="s">
        <v>563</v>
      </c>
      <c r="K84" s="145" t="s">
        <v>564</v>
      </c>
      <c r="L84" s="145" t="s">
        <v>565</v>
      </c>
    </row>
    <row r="85" spans="2:58" s="134" customFormat="1" ht="28" hidden="1" x14ac:dyDescent="0.35">
      <c r="B85" s="151">
        <v>14</v>
      </c>
      <c r="C85" s="160">
        <v>45656</v>
      </c>
      <c r="D85" s="443" t="s">
        <v>566</v>
      </c>
      <c r="E85" s="367"/>
      <c r="F85" s="367"/>
      <c r="G85" s="367"/>
      <c r="H85" s="367"/>
      <c r="I85" s="368"/>
      <c r="J85" s="145" t="s">
        <v>563</v>
      </c>
      <c r="K85" s="145" t="s">
        <v>564</v>
      </c>
      <c r="L85" s="145" t="s">
        <v>567</v>
      </c>
      <c r="M85" s="153"/>
      <c r="N85" s="24"/>
      <c r="O85" s="153"/>
      <c r="Q85" s="24"/>
      <c r="S85" s="24"/>
      <c r="V85" s="24"/>
      <c r="W85" s="153"/>
      <c r="X85" s="24"/>
      <c r="Y85" s="152"/>
      <c r="Z85" s="24"/>
      <c r="AB85" s="24"/>
      <c r="AD85" s="24"/>
      <c r="AF85" s="24"/>
      <c r="AG85" s="24"/>
      <c r="AH85" s="24"/>
      <c r="AI85" s="24"/>
      <c r="AJ85" s="24"/>
      <c r="AL85" s="24"/>
      <c r="AN85" s="24"/>
      <c r="AO85" s="684"/>
      <c r="AP85" s="24"/>
      <c r="AQ85" s="24"/>
      <c r="AS85" s="24"/>
      <c r="AT85" s="24"/>
      <c r="AV85" s="24"/>
      <c r="AW85" s="24"/>
      <c r="AY85" s="24"/>
      <c r="AZ85" s="24"/>
      <c r="BB85" s="24"/>
      <c r="BC85" s="24"/>
      <c r="BE85" s="24"/>
      <c r="BF85" s="24"/>
    </row>
  </sheetData>
  <mergeCells count="1023">
    <mergeCell ref="BJ15:BJ17"/>
    <mergeCell ref="BJ18:BJ20"/>
    <mergeCell ref="BJ13:BM13"/>
    <mergeCell ref="BN13:BN14"/>
    <mergeCell ref="BO13:BQ13"/>
    <mergeCell ref="BK15:BK17"/>
    <mergeCell ref="BL15:BL17"/>
    <mergeCell ref="BM15:BM17"/>
    <mergeCell ref="BN15:BN17"/>
    <mergeCell ref="BO15:BO17"/>
    <mergeCell ref="BP15:BP17"/>
    <mergeCell ref="BQ15:BQ17"/>
    <mergeCell ref="BK18:BK20"/>
    <mergeCell ref="BL18:BL20"/>
    <mergeCell ref="BN18:BN20"/>
    <mergeCell ref="BM18:BM20"/>
    <mergeCell ref="BO18:BO20"/>
    <mergeCell ref="BP18:BP20"/>
    <mergeCell ref="BQ18:BQ20"/>
    <mergeCell ref="D13:D14"/>
    <mergeCell ref="AS38:AS40"/>
    <mergeCell ref="D85:I85"/>
    <mergeCell ref="AR61:AR63"/>
    <mergeCell ref="AS61:AS63"/>
    <mergeCell ref="AT61:AT63"/>
    <mergeCell ref="AN64:AN65"/>
    <mergeCell ref="AO64:AO65"/>
    <mergeCell ref="AP64:AP65"/>
    <mergeCell ref="AQ64:AQ65"/>
    <mergeCell ref="AR64:AR65"/>
    <mergeCell ref="AS64:AS65"/>
    <mergeCell ref="AT64:AT65"/>
    <mergeCell ref="AN61:AN63"/>
    <mergeCell ref="AO61:AO63"/>
    <mergeCell ref="AP61:AP63"/>
    <mergeCell ref="AQ61:AQ63"/>
    <mergeCell ref="T61:T62"/>
    <mergeCell ref="U61:U62"/>
    <mergeCell ref="V61:V62"/>
    <mergeCell ref="W61:W62"/>
    <mergeCell ref="L61:L63"/>
    <mergeCell ref="M61:M63"/>
    <mergeCell ref="N61:N63"/>
    <mergeCell ref="O61:O63"/>
    <mergeCell ref="E13:E14"/>
    <mergeCell ref="F13:F14"/>
    <mergeCell ref="G13:G14"/>
    <mergeCell ref="H13:H14"/>
    <mergeCell ref="O13:O14"/>
    <mergeCell ref="AL15:AL17"/>
    <mergeCell ref="AM15:AM17"/>
    <mergeCell ref="A1:D1"/>
    <mergeCell ref="E1:L1"/>
    <mergeCell ref="M1:P1"/>
    <mergeCell ref="P13:P14"/>
    <mergeCell ref="AG1:AH1"/>
    <mergeCell ref="V10:AJ10"/>
    <mergeCell ref="AL12:AL14"/>
    <mergeCell ref="AM12:AM14"/>
    <mergeCell ref="AK18:AK20"/>
    <mergeCell ref="AL18:AL20"/>
    <mergeCell ref="D8:E8"/>
    <mergeCell ref="G10:H10"/>
    <mergeCell ref="A12:K12"/>
    <mergeCell ref="C3:C6"/>
    <mergeCell ref="D3:E3"/>
    <mergeCell ref="G3:H3"/>
    <mergeCell ref="I3:K3"/>
    <mergeCell ref="G4:H4"/>
    <mergeCell ref="I4:P4"/>
    <mergeCell ref="D6:E6"/>
    <mergeCell ref="I13:I14"/>
    <mergeCell ref="J13:J14"/>
    <mergeCell ref="K13:K14"/>
    <mergeCell ref="L13:L14"/>
    <mergeCell ref="M13:M14"/>
    <mergeCell ref="A13:B13"/>
    <mergeCell ref="C13:C14"/>
    <mergeCell ref="Q13:Q14"/>
    <mergeCell ref="R13:R14"/>
    <mergeCell ref="S13:T13"/>
    <mergeCell ref="L12:Q12"/>
    <mergeCell ref="R12:AE12"/>
    <mergeCell ref="AF12:AK12"/>
    <mergeCell ref="U13:U14"/>
    <mergeCell ref="V14:W14"/>
    <mergeCell ref="X14:Y14"/>
    <mergeCell ref="AG13:AG14"/>
    <mergeCell ref="AH13:AH14"/>
    <mergeCell ref="AI13:AI14"/>
    <mergeCell ref="AJ13:AJ14"/>
    <mergeCell ref="AK13:AK14"/>
    <mergeCell ref="V13:W13"/>
    <mergeCell ref="X13:Y13"/>
    <mergeCell ref="Z13:AA13"/>
    <mergeCell ref="AE13:AE14"/>
    <mergeCell ref="AF13:AF14"/>
    <mergeCell ref="N13:N14"/>
    <mergeCell ref="AB13:AD13"/>
    <mergeCell ref="V16:V17"/>
    <mergeCell ref="W16:W17"/>
    <mergeCell ref="AK15:AK17"/>
    <mergeCell ref="AH15:AH17"/>
    <mergeCell ref="AI15:AI17"/>
    <mergeCell ref="AJ15:AJ17"/>
    <mergeCell ref="X16:X17"/>
    <mergeCell ref="Y16:Y17"/>
    <mergeCell ref="Z16:Z17"/>
    <mergeCell ref="AA16:AA17"/>
    <mergeCell ref="AB16:AB17"/>
    <mergeCell ref="AC16:AC17"/>
    <mergeCell ref="AE16:AE17"/>
    <mergeCell ref="AF16:AF17"/>
    <mergeCell ref="AG16:AG17"/>
    <mergeCell ref="AD16:AD17"/>
    <mergeCell ref="A15:A17"/>
    <mergeCell ref="B15:B17"/>
    <mergeCell ref="C15:C17"/>
    <mergeCell ref="D15:D17"/>
    <mergeCell ref="E15:E17"/>
    <mergeCell ref="R16:R17"/>
    <mergeCell ref="S16:S17"/>
    <mergeCell ref="T16:T17"/>
    <mergeCell ref="U16:U17"/>
    <mergeCell ref="H15:H17"/>
    <mergeCell ref="O15:O17"/>
    <mergeCell ref="P15:P17"/>
    <mergeCell ref="Q15:Q17"/>
    <mergeCell ref="I15:I17"/>
    <mergeCell ref="J15:J17"/>
    <mergeCell ref="K15:K17"/>
    <mergeCell ref="L15:L17"/>
    <mergeCell ref="M15:M17"/>
    <mergeCell ref="N15:N17"/>
    <mergeCell ref="K18:K20"/>
    <mergeCell ref="L18:L20"/>
    <mergeCell ref="M18:M20"/>
    <mergeCell ref="AM18:AM20"/>
    <mergeCell ref="N18:N20"/>
    <mergeCell ref="O18:O20"/>
    <mergeCell ref="P18:P20"/>
    <mergeCell ref="Q18:Q20"/>
    <mergeCell ref="AA18:AA19"/>
    <mergeCell ref="AH18:AH20"/>
    <mergeCell ref="AI18:AI20"/>
    <mergeCell ref="AJ18:AJ20"/>
    <mergeCell ref="H18:H20"/>
    <mergeCell ref="I18:I20"/>
    <mergeCell ref="J18:J20"/>
    <mergeCell ref="A21:A23"/>
    <mergeCell ref="B21:B23"/>
    <mergeCell ref="C21:C23"/>
    <mergeCell ref="D21:D23"/>
    <mergeCell ref="E21:E23"/>
    <mergeCell ref="H21:H23"/>
    <mergeCell ref="I21:I23"/>
    <mergeCell ref="A18:A20"/>
    <mergeCell ref="B18:B20"/>
    <mergeCell ref="C18:C20"/>
    <mergeCell ref="D18:D20"/>
    <mergeCell ref="E18:E20"/>
    <mergeCell ref="AL21:AL23"/>
    <mergeCell ref="AM21:AM23"/>
    <mergeCell ref="P21:P23"/>
    <mergeCell ref="Q21:Q23"/>
    <mergeCell ref="AH21:AH23"/>
    <mergeCell ref="AP30:AP32"/>
    <mergeCell ref="M30:M32"/>
    <mergeCell ref="N30:N32"/>
    <mergeCell ref="O30:O32"/>
    <mergeCell ref="P30:P32"/>
    <mergeCell ref="Q30:Q32"/>
    <mergeCell ref="A30:A32"/>
    <mergeCell ref="B30:B32"/>
    <mergeCell ref="C30:C32"/>
    <mergeCell ref="AN24:AN29"/>
    <mergeCell ref="AO24:AO29"/>
    <mergeCell ref="AP24:AP29"/>
    <mergeCell ref="D30:D32"/>
    <mergeCell ref="E30:E32"/>
    <mergeCell ref="F30:F32"/>
    <mergeCell ref="G30:G32"/>
    <mergeCell ref="AI21:AI23"/>
    <mergeCell ref="AK21:AK23"/>
    <mergeCell ref="J21:J23"/>
    <mergeCell ref="K21:K23"/>
    <mergeCell ref="L21:L23"/>
    <mergeCell ref="M21:M23"/>
    <mergeCell ref="N21:N23"/>
    <mergeCell ref="O21:O23"/>
    <mergeCell ref="AJ21:AJ23"/>
    <mergeCell ref="F27:F29"/>
    <mergeCell ref="G27:G29"/>
    <mergeCell ref="AJ24:AJ29"/>
    <mergeCell ref="Z31:Z32"/>
    <mergeCell ref="AA31:AA32"/>
    <mergeCell ref="AD31:AD32"/>
    <mergeCell ref="AD24:AD29"/>
    <mergeCell ref="W31:W32"/>
    <mergeCell ref="AL24:AL29"/>
    <mergeCell ref="AM24:AM29"/>
    <mergeCell ref="N24:N29"/>
    <mergeCell ref="O24:O29"/>
    <mergeCell ref="P24:P29"/>
    <mergeCell ref="Q24:Q29"/>
    <mergeCell ref="AH24:AH29"/>
    <mergeCell ref="AI24:AI29"/>
    <mergeCell ref="A24:A29"/>
    <mergeCell ref="B24:B29"/>
    <mergeCell ref="C24:C29"/>
    <mergeCell ref="D24:D29"/>
    <mergeCell ref="E24:E29"/>
    <mergeCell ref="F24:F26"/>
    <mergeCell ref="G24:G26"/>
    <mergeCell ref="AO30:AO32"/>
    <mergeCell ref="AK24:AK29"/>
    <mergeCell ref="H30:H32"/>
    <mergeCell ref="I33:I37"/>
    <mergeCell ref="AQ30:AQ32"/>
    <mergeCell ref="AR30:AR32"/>
    <mergeCell ref="AS30:AS32"/>
    <mergeCell ref="AT30:AT32"/>
    <mergeCell ref="AI30:AI32"/>
    <mergeCell ref="AJ30:AJ32"/>
    <mergeCell ref="AK30:AK32"/>
    <mergeCell ref="AL30:AL32"/>
    <mergeCell ref="AM30:AM32"/>
    <mergeCell ref="AN30:AN32"/>
    <mergeCell ref="H24:H29"/>
    <mergeCell ref="I24:I29"/>
    <mergeCell ref="J24:J29"/>
    <mergeCell ref="K24:K29"/>
    <mergeCell ref="L24:L29"/>
    <mergeCell ref="M24:M29"/>
    <mergeCell ref="AH30:AH32"/>
    <mergeCell ref="R31:R32"/>
    <mergeCell ref="S31:S32"/>
    <mergeCell ref="T31:T32"/>
    <mergeCell ref="U31:U32"/>
    <mergeCell ref="I30:I32"/>
    <mergeCell ref="J30:J32"/>
    <mergeCell ref="K30:K32"/>
    <mergeCell ref="L30:L32"/>
    <mergeCell ref="AB31:AB32"/>
    <mergeCell ref="AC31:AC32"/>
    <mergeCell ref="AG31:AG32"/>
    <mergeCell ref="X31:X32"/>
    <mergeCell ref="Y31:Y32"/>
    <mergeCell ref="V31:V32"/>
    <mergeCell ref="A38:A40"/>
    <mergeCell ref="B38:B40"/>
    <mergeCell ref="C38:C40"/>
    <mergeCell ref="D38:D40"/>
    <mergeCell ref="E38:E40"/>
    <mergeCell ref="H38:H40"/>
    <mergeCell ref="I38:I40"/>
    <mergeCell ref="J38:J40"/>
    <mergeCell ref="K38:K40"/>
    <mergeCell ref="L38:L40"/>
    <mergeCell ref="F35:F37"/>
    <mergeCell ref="G35:G37"/>
    <mergeCell ref="AM33:AM37"/>
    <mergeCell ref="P33:P37"/>
    <mergeCell ref="Q33:Q37"/>
    <mergeCell ref="AH33:AH37"/>
    <mergeCell ref="AI33:AI37"/>
    <mergeCell ref="AJ33:AJ37"/>
    <mergeCell ref="AK33:AK37"/>
    <mergeCell ref="J33:J37"/>
    <mergeCell ref="K33:K37"/>
    <mergeCell ref="L33:L37"/>
    <mergeCell ref="M33:M37"/>
    <mergeCell ref="N33:N37"/>
    <mergeCell ref="O33:O37"/>
    <mergeCell ref="AL33:AL37"/>
    <mergeCell ref="A33:A37"/>
    <mergeCell ref="B33:B37"/>
    <mergeCell ref="C33:C37"/>
    <mergeCell ref="D33:D37"/>
    <mergeCell ref="E33:E37"/>
    <mergeCell ref="H33:H37"/>
    <mergeCell ref="AM38:AM40"/>
    <mergeCell ref="AG38:AG39"/>
    <mergeCell ref="AH38:AH40"/>
    <mergeCell ref="AI38:AI40"/>
    <mergeCell ref="AJ38:AJ40"/>
    <mergeCell ref="AK38:AK40"/>
    <mergeCell ref="AL38:AL40"/>
    <mergeCell ref="Z38:Z39"/>
    <mergeCell ref="AA38:AA39"/>
    <mergeCell ref="AB38:AB39"/>
    <mergeCell ref="AC38:AC39"/>
    <mergeCell ref="M38:M40"/>
    <mergeCell ref="AE38:AE39"/>
    <mergeCell ref="AF38:AF39"/>
    <mergeCell ref="T38:T39"/>
    <mergeCell ref="U38:U39"/>
    <mergeCell ref="V38:V39"/>
    <mergeCell ref="W38:W39"/>
    <mergeCell ref="X38:X39"/>
    <mergeCell ref="Y38:Y39"/>
    <mergeCell ref="N38:N40"/>
    <mergeCell ref="O38:O40"/>
    <mergeCell ref="P38:P40"/>
    <mergeCell ref="Q38:Q40"/>
    <mergeCell ref="R38:R39"/>
    <mergeCell ref="S38:S39"/>
    <mergeCell ref="AT41:AT42"/>
    <mergeCell ref="AI41:AI42"/>
    <mergeCell ref="AJ41:AJ42"/>
    <mergeCell ref="AK41:AK42"/>
    <mergeCell ref="AL41:AL42"/>
    <mergeCell ref="AM41:AM42"/>
    <mergeCell ref="AN41:AN42"/>
    <mergeCell ref="M41:M42"/>
    <mergeCell ref="N41:N42"/>
    <mergeCell ref="O41:O42"/>
    <mergeCell ref="P41:P42"/>
    <mergeCell ref="Q41:Q42"/>
    <mergeCell ref="AH41:AH42"/>
    <mergeCell ref="AQ43:AQ44"/>
    <mergeCell ref="AR43:AR44"/>
    <mergeCell ref="AS43:AS44"/>
    <mergeCell ref="G41:G42"/>
    <mergeCell ref="H41:H42"/>
    <mergeCell ref="I41:I42"/>
    <mergeCell ref="J41:J42"/>
    <mergeCell ref="K41:K42"/>
    <mergeCell ref="L41:L42"/>
    <mergeCell ref="AP45:AP50"/>
    <mergeCell ref="A43:A44"/>
    <mergeCell ref="B43:B44"/>
    <mergeCell ref="C43:C44"/>
    <mergeCell ref="D43:D44"/>
    <mergeCell ref="E43:E44"/>
    <mergeCell ref="U47:U49"/>
    <mergeCell ref="V47:V49"/>
    <mergeCell ref="W47:W49"/>
    <mergeCell ref="X47:X49"/>
    <mergeCell ref="H43:H44"/>
    <mergeCell ref="K43:K44"/>
    <mergeCell ref="AO41:AO42"/>
    <mergeCell ref="AP41:AP42"/>
    <mergeCell ref="AQ41:AQ42"/>
    <mergeCell ref="AR41:AR42"/>
    <mergeCell ref="AS41:AS42"/>
    <mergeCell ref="A41:A42"/>
    <mergeCell ref="B41:B42"/>
    <mergeCell ref="C41:C42"/>
    <mergeCell ref="D41:D42"/>
    <mergeCell ref="E41:E42"/>
    <mergeCell ref="F41:F42"/>
    <mergeCell ref="AK43:AK44"/>
    <mergeCell ref="AL43:AL44"/>
    <mergeCell ref="AM43:AM44"/>
    <mergeCell ref="AN43:AN44"/>
    <mergeCell ref="AO43:AO44"/>
    <mergeCell ref="AP43:AP44"/>
    <mergeCell ref="O43:O44"/>
    <mergeCell ref="P43:P44"/>
    <mergeCell ref="Q43:Q44"/>
    <mergeCell ref="AH43:AH44"/>
    <mergeCell ref="AI43:AI44"/>
    <mergeCell ref="AJ43:AJ44"/>
    <mergeCell ref="I43:I44"/>
    <mergeCell ref="J43:J44"/>
    <mergeCell ref="L43:L44"/>
    <mergeCell ref="M43:M44"/>
    <mergeCell ref="N43:N44"/>
    <mergeCell ref="AH45:AH50"/>
    <mergeCell ref="AI45:AI50"/>
    <mergeCell ref="AJ45:AJ50"/>
    <mergeCell ref="Y47:Y49"/>
    <mergeCell ref="Z47:Z49"/>
    <mergeCell ref="AA47:AA49"/>
    <mergeCell ref="AB47:AB49"/>
    <mergeCell ref="AC47:AC49"/>
    <mergeCell ref="AO45:AO50"/>
    <mergeCell ref="G51:G52"/>
    <mergeCell ref="H51:H52"/>
    <mergeCell ref="I51:I52"/>
    <mergeCell ref="J51:J52"/>
    <mergeCell ref="K51:K52"/>
    <mergeCell ref="L51:L52"/>
    <mergeCell ref="AA51:AA52"/>
    <mergeCell ref="AB51:AB52"/>
    <mergeCell ref="R47:R49"/>
    <mergeCell ref="S47:S49"/>
    <mergeCell ref="T47:T49"/>
    <mergeCell ref="H45:H50"/>
    <mergeCell ref="AK45:AK50"/>
    <mergeCell ref="AL45:AL50"/>
    <mergeCell ref="AE47:AE49"/>
    <mergeCell ref="AF47:AF49"/>
    <mergeCell ref="AG47:AG49"/>
    <mergeCell ref="AD47:AD49"/>
    <mergeCell ref="AM45:AM50"/>
    <mergeCell ref="AN45:AN50"/>
    <mergeCell ref="V51:V52"/>
    <mergeCell ref="W51:W52"/>
    <mergeCell ref="X51:X52"/>
    <mergeCell ref="R51:R52"/>
    <mergeCell ref="A51:A52"/>
    <mergeCell ref="B51:B52"/>
    <mergeCell ref="C51:C52"/>
    <mergeCell ref="D51:D52"/>
    <mergeCell ref="E51:E52"/>
    <mergeCell ref="F51:F52"/>
    <mergeCell ref="O45:O50"/>
    <mergeCell ref="P45:P50"/>
    <mergeCell ref="Q45:Q50"/>
    <mergeCell ref="I45:I50"/>
    <mergeCell ref="J45:J50"/>
    <mergeCell ref="K45:K50"/>
    <mergeCell ref="L45:L50"/>
    <mergeCell ref="M45:M50"/>
    <mergeCell ref="N45:N50"/>
    <mergeCell ref="M51:M52"/>
    <mergeCell ref="N51:N52"/>
    <mergeCell ref="O51:O52"/>
    <mergeCell ref="P51:P52"/>
    <mergeCell ref="Q51:Q52"/>
    <mergeCell ref="A45:A50"/>
    <mergeCell ref="B45:B50"/>
    <mergeCell ref="C45:C50"/>
    <mergeCell ref="D45:D50"/>
    <mergeCell ref="E45:E50"/>
    <mergeCell ref="P53:P54"/>
    <mergeCell ref="Q53:Q54"/>
    <mergeCell ref="R53:R54"/>
    <mergeCell ref="S53:S54"/>
    <mergeCell ref="A53:A54"/>
    <mergeCell ref="B53:B54"/>
    <mergeCell ref="C53:C54"/>
    <mergeCell ref="D53:D54"/>
    <mergeCell ref="E53:E54"/>
    <mergeCell ref="F53:F54"/>
    <mergeCell ref="G53:G54"/>
    <mergeCell ref="AL51:AL52"/>
    <mergeCell ref="AM51:AM52"/>
    <mergeCell ref="AN51:AN52"/>
    <mergeCell ref="AO51:AO52"/>
    <mergeCell ref="AP51:AP52"/>
    <mergeCell ref="AQ51:AQ52"/>
    <mergeCell ref="AF51:AF52"/>
    <mergeCell ref="AG51:AG52"/>
    <mergeCell ref="AH51:AH52"/>
    <mergeCell ref="AI51:AI52"/>
    <mergeCell ref="AC51:AC52"/>
    <mergeCell ref="AJ51:AJ52"/>
    <mergeCell ref="AK51:AK52"/>
    <mergeCell ref="Y51:Y52"/>
    <mergeCell ref="Z51:Z52"/>
    <mergeCell ref="N53:N54"/>
    <mergeCell ref="O53:O54"/>
    <mergeCell ref="AE51:AE52"/>
    <mergeCell ref="S51:S52"/>
    <mergeCell ref="T51:T52"/>
    <mergeCell ref="U51:U52"/>
    <mergeCell ref="F55:F56"/>
    <mergeCell ref="G55:G56"/>
    <mergeCell ref="H55:H56"/>
    <mergeCell ref="I55:I56"/>
    <mergeCell ref="J55:J56"/>
    <mergeCell ref="K55:K56"/>
    <mergeCell ref="L55:L56"/>
    <mergeCell ref="AM53:AM54"/>
    <mergeCell ref="AG53:AG54"/>
    <mergeCell ref="AH53:AH54"/>
    <mergeCell ref="AI53:AI54"/>
    <mergeCell ref="AJ53:AJ54"/>
    <mergeCell ref="AK53:AK54"/>
    <mergeCell ref="AL53:AL54"/>
    <mergeCell ref="Z53:Z54"/>
    <mergeCell ref="AA53:AA54"/>
    <mergeCell ref="AB53:AB54"/>
    <mergeCell ref="AC53:AC54"/>
    <mergeCell ref="AE53:AE54"/>
    <mergeCell ref="AF53:AF54"/>
    <mergeCell ref="H53:H54"/>
    <mergeCell ref="I53:I54"/>
    <mergeCell ref="J53:J54"/>
    <mergeCell ref="K53:K54"/>
    <mergeCell ref="L53:L54"/>
    <mergeCell ref="M53:M54"/>
    <mergeCell ref="T53:T54"/>
    <mergeCell ref="U53:U54"/>
    <mergeCell ref="V53:V54"/>
    <mergeCell ref="W53:W54"/>
    <mergeCell ref="X53:X54"/>
    <mergeCell ref="Y53:Y54"/>
    <mergeCell ref="A57:A59"/>
    <mergeCell ref="AH55:AH56"/>
    <mergeCell ref="AI55:AI56"/>
    <mergeCell ref="AJ55:AJ56"/>
    <mergeCell ref="AK55:AK56"/>
    <mergeCell ref="AL55:AL56"/>
    <mergeCell ref="AM55:AM56"/>
    <mergeCell ref="AA55:AA56"/>
    <mergeCell ref="AB55:AB56"/>
    <mergeCell ref="AC55:AC56"/>
    <mergeCell ref="AE55:AE56"/>
    <mergeCell ref="AF55:AF56"/>
    <mergeCell ref="AG55:AG56"/>
    <mergeCell ref="U55:U56"/>
    <mergeCell ref="V55:V56"/>
    <mergeCell ref="W55:W56"/>
    <mergeCell ref="X55:X56"/>
    <mergeCell ref="Y55:Y56"/>
    <mergeCell ref="Z55:Z56"/>
    <mergeCell ref="O55:O56"/>
    <mergeCell ref="P55:P56"/>
    <mergeCell ref="Q55:Q56"/>
    <mergeCell ref="R55:R56"/>
    <mergeCell ref="S55:S56"/>
    <mergeCell ref="T55:T56"/>
    <mergeCell ref="M55:M56"/>
    <mergeCell ref="N55:N56"/>
    <mergeCell ref="A55:A56"/>
    <mergeCell ref="B55:B56"/>
    <mergeCell ref="C55:C56"/>
    <mergeCell ref="D55:D56"/>
    <mergeCell ref="E55:E56"/>
    <mergeCell ref="C61:C63"/>
    <mergeCell ref="D61:D63"/>
    <mergeCell ref="E61:E63"/>
    <mergeCell ref="H61:H63"/>
    <mergeCell ref="I61:I63"/>
    <mergeCell ref="J61:J63"/>
    <mergeCell ref="K61:K63"/>
    <mergeCell ref="AT57:AT59"/>
    <mergeCell ref="AN57:AN59"/>
    <mergeCell ref="AO57:AO59"/>
    <mergeCell ref="AP57:AP59"/>
    <mergeCell ref="AQ57:AQ59"/>
    <mergeCell ref="AR57:AR59"/>
    <mergeCell ref="AS57:AS59"/>
    <mergeCell ref="AH57:AH59"/>
    <mergeCell ref="AI57:AI59"/>
    <mergeCell ref="AJ57:AJ59"/>
    <mergeCell ref="AK57:AK59"/>
    <mergeCell ref="AL57:AL59"/>
    <mergeCell ref="AM57:AM59"/>
    <mergeCell ref="M57:M59"/>
    <mergeCell ref="N57:N59"/>
    <mergeCell ref="O57:O59"/>
    <mergeCell ref="P57:P59"/>
    <mergeCell ref="Q57:Q59"/>
    <mergeCell ref="L57:L59"/>
    <mergeCell ref="S61:S62"/>
    <mergeCell ref="P61:P63"/>
    <mergeCell ref="AD61:AD62"/>
    <mergeCell ref="P64:P65"/>
    <mergeCell ref="Q64:Q65"/>
    <mergeCell ref="AH64:AH65"/>
    <mergeCell ref="AI64:AI65"/>
    <mergeCell ref="AJ64:AJ65"/>
    <mergeCell ref="AK64:AK65"/>
    <mergeCell ref="Q61:Q63"/>
    <mergeCell ref="AK61:AK63"/>
    <mergeCell ref="AL61:AL63"/>
    <mergeCell ref="AM61:AM63"/>
    <mergeCell ref="AG61:AG62"/>
    <mergeCell ref="AH61:AH63"/>
    <mergeCell ref="AI61:AI63"/>
    <mergeCell ref="AJ61:AJ63"/>
    <mergeCell ref="A64:A65"/>
    <mergeCell ref="B64:B65"/>
    <mergeCell ref="C64:C65"/>
    <mergeCell ref="D64:D65"/>
    <mergeCell ref="E64:E65"/>
    <mergeCell ref="H64:H65"/>
    <mergeCell ref="I64:I65"/>
    <mergeCell ref="AE61:AE62"/>
    <mergeCell ref="AF61:AF62"/>
    <mergeCell ref="X61:X62"/>
    <mergeCell ref="Y61:Y62"/>
    <mergeCell ref="Z61:Z62"/>
    <mergeCell ref="AA61:AA62"/>
    <mergeCell ref="AB61:AB62"/>
    <mergeCell ref="AC61:AC62"/>
    <mergeCell ref="R61:R62"/>
    <mergeCell ref="A61:A63"/>
    <mergeCell ref="B61:B63"/>
    <mergeCell ref="J64:J65"/>
    <mergeCell ref="K64:K65"/>
    <mergeCell ref="L64:L65"/>
    <mergeCell ref="M64:M65"/>
    <mergeCell ref="N64:N65"/>
    <mergeCell ref="O64:O65"/>
    <mergeCell ref="D84:I84"/>
    <mergeCell ref="G8:H8"/>
    <mergeCell ref="D78:I78"/>
    <mergeCell ref="D79:I79"/>
    <mergeCell ref="D80:I80"/>
    <mergeCell ref="D81:I81"/>
    <mergeCell ref="D82:I82"/>
    <mergeCell ref="D83:I83"/>
    <mergeCell ref="D72:I72"/>
    <mergeCell ref="D73:I73"/>
    <mergeCell ref="D74:I74"/>
    <mergeCell ref="D75:I75"/>
    <mergeCell ref="D76:I76"/>
    <mergeCell ref="D77:I77"/>
    <mergeCell ref="B68:L68"/>
    <mergeCell ref="D69:I69"/>
    <mergeCell ref="D70:I70"/>
    <mergeCell ref="D71:I71"/>
    <mergeCell ref="B57:B59"/>
    <mergeCell ref="C57:C59"/>
    <mergeCell ref="D57:D59"/>
    <mergeCell ref="E57:E59"/>
    <mergeCell ref="H57:H59"/>
    <mergeCell ref="I57:I59"/>
    <mergeCell ref="J57:J59"/>
    <mergeCell ref="K57:K59"/>
    <mergeCell ref="BE15:BE17"/>
    <mergeCell ref="AN15:AN17"/>
    <mergeCell ref="AO15:AO17"/>
    <mergeCell ref="AP15:AP17"/>
    <mergeCell ref="AQ15:AQ17"/>
    <mergeCell ref="AR15:AR17"/>
    <mergeCell ref="AS15:AS17"/>
    <mergeCell ref="AT15:AT17"/>
    <mergeCell ref="AU15:AU17"/>
    <mergeCell ref="AV15:AV17"/>
    <mergeCell ref="AN12:BH12"/>
    <mergeCell ref="BI12:BI14"/>
    <mergeCell ref="AN13:AN14"/>
    <mergeCell ref="AO13:AO14"/>
    <mergeCell ref="AP13:AR13"/>
    <mergeCell ref="AS13:AU13"/>
    <mergeCell ref="AV13:AX13"/>
    <mergeCell ref="AY13:BA13"/>
    <mergeCell ref="BB13:BD13"/>
    <mergeCell ref="BE13:BG13"/>
    <mergeCell ref="BH13:BH14"/>
    <mergeCell ref="BF15:BF17"/>
    <mergeCell ref="BG15:BG17"/>
    <mergeCell ref="BH15:BH17"/>
    <mergeCell ref="BI15:BI17"/>
    <mergeCell ref="AW15:AW17"/>
    <mergeCell ref="AX15:AX17"/>
    <mergeCell ref="AY15:AY17"/>
    <mergeCell ref="AZ15:AZ17"/>
    <mergeCell ref="BA15:BA17"/>
    <mergeCell ref="BB15:BB17"/>
    <mergeCell ref="BC15:BC17"/>
    <mergeCell ref="BD15:BD17"/>
    <mergeCell ref="AQ24:AQ29"/>
    <mergeCell ref="AR24:AR29"/>
    <mergeCell ref="AS24:AS29"/>
    <mergeCell ref="AT24:AT29"/>
    <mergeCell ref="AU24:AU29"/>
    <mergeCell ref="AV24:AV29"/>
    <mergeCell ref="AN18:AN20"/>
    <mergeCell ref="AO18:AO20"/>
    <mergeCell ref="AP18:AP20"/>
    <mergeCell ref="AQ18:AQ20"/>
    <mergeCell ref="AR18:AR20"/>
    <mergeCell ref="AS18:AS20"/>
    <mergeCell ref="AT18:AT20"/>
    <mergeCell ref="AU18:AU20"/>
    <mergeCell ref="AV18:AV20"/>
    <mergeCell ref="AW18:AW20"/>
    <mergeCell ref="AX18:AX20"/>
    <mergeCell ref="AY18:AY20"/>
    <mergeCell ref="AZ18:AZ20"/>
    <mergeCell ref="BA18:BA20"/>
    <mergeCell ref="BB18:BB20"/>
    <mergeCell ref="BC18:BC20"/>
    <mergeCell ref="BD18:BD20"/>
    <mergeCell ref="BH18:BH20"/>
    <mergeCell ref="BI18:BI20"/>
    <mergeCell ref="AN21:AN23"/>
    <mergeCell ref="AO21:AO23"/>
    <mergeCell ref="AP21:AP23"/>
    <mergeCell ref="AQ21:AQ23"/>
    <mergeCell ref="AR21:AR23"/>
    <mergeCell ref="AS21:AS23"/>
    <mergeCell ref="AT21:AT23"/>
    <mergeCell ref="AU21:AU23"/>
    <mergeCell ref="AV21:AV23"/>
    <mergeCell ref="AW21:AW23"/>
    <mergeCell ref="AX21:AX23"/>
    <mergeCell ref="AY21:AY23"/>
    <mergeCell ref="AZ21:AZ23"/>
    <mergeCell ref="BA21:BA23"/>
    <mergeCell ref="BB21:BB23"/>
    <mergeCell ref="BC21:BC23"/>
    <mergeCell ref="BD21:BD23"/>
    <mergeCell ref="BE21:BE23"/>
    <mergeCell ref="BF21:BF23"/>
    <mergeCell ref="BG21:BG23"/>
    <mergeCell ref="BH21:BH23"/>
    <mergeCell ref="BI21:BI23"/>
    <mergeCell ref="BE18:BE20"/>
    <mergeCell ref="BF18:BF20"/>
    <mergeCell ref="BG18:BG20"/>
    <mergeCell ref="AR33:AR37"/>
    <mergeCell ref="AS33:AS37"/>
    <mergeCell ref="AT33:AT37"/>
    <mergeCell ref="AU33:AU37"/>
    <mergeCell ref="AV33:AV37"/>
    <mergeCell ref="BF24:BF29"/>
    <mergeCell ref="BG24:BG29"/>
    <mergeCell ref="BH24:BH29"/>
    <mergeCell ref="BI24:BI29"/>
    <mergeCell ref="AU30:AU32"/>
    <mergeCell ref="AV30:AV32"/>
    <mergeCell ref="AW30:AW32"/>
    <mergeCell ref="AX30:AX32"/>
    <mergeCell ref="AY30:AY32"/>
    <mergeCell ref="AZ30:AZ32"/>
    <mergeCell ref="BA30:BA32"/>
    <mergeCell ref="BB30:BB32"/>
    <mergeCell ref="BC30:BC32"/>
    <mergeCell ref="BG30:BG32"/>
    <mergeCell ref="BH30:BH32"/>
    <mergeCell ref="BI30:BI32"/>
    <mergeCell ref="AW24:AW29"/>
    <mergeCell ref="AX24:AX29"/>
    <mergeCell ref="AY24:AY29"/>
    <mergeCell ref="AZ24:AZ29"/>
    <mergeCell ref="BA24:BA29"/>
    <mergeCell ref="BB24:BB29"/>
    <mergeCell ref="BC24:BC29"/>
    <mergeCell ref="BD24:BD29"/>
    <mergeCell ref="BE24:BE29"/>
    <mergeCell ref="BF33:BF37"/>
    <mergeCell ref="BG33:BG37"/>
    <mergeCell ref="BH33:BH37"/>
    <mergeCell ref="BI33:BI37"/>
    <mergeCell ref="AN38:AN40"/>
    <mergeCell ref="AO38:AO40"/>
    <mergeCell ref="AR38:AR40"/>
    <mergeCell ref="AT38:AT40"/>
    <mergeCell ref="AV38:AV40"/>
    <mergeCell ref="AX38:AX40"/>
    <mergeCell ref="AY38:AY40"/>
    <mergeCell ref="AZ38:AZ40"/>
    <mergeCell ref="BA38:BA40"/>
    <mergeCell ref="BB38:BB40"/>
    <mergeCell ref="BC38:BC40"/>
    <mergeCell ref="BD38:BD40"/>
    <mergeCell ref="BE38:BE40"/>
    <mergeCell ref="BF38:BF40"/>
    <mergeCell ref="BG38:BG40"/>
    <mergeCell ref="AW33:AW37"/>
    <mergeCell ref="AX33:AX37"/>
    <mergeCell ref="AY33:AY37"/>
    <mergeCell ref="AZ33:AZ37"/>
    <mergeCell ref="BA33:BA37"/>
    <mergeCell ref="BB33:BB37"/>
    <mergeCell ref="BC33:BC37"/>
    <mergeCell ref="BD33:BD37"/>
    <mergeCell ref="BE33:BE37"/>
    <mergeCell ref="AN33:AN37"/>
    <mergeCell ref="AO33:AO37"/>
    <mergeCell ref="AP33:AP37"/>
    <mergeCell ref="AQ33:AQ37"/>
    <mergeCell ref="AP38:AP40"/>
    <mergeCell ref="AQ38:AQ40"/>
    <mergeCell ref="BI51:BI52"/>
    <mergeCell ref="AR45:AR50"/>
    <mergeCell ref="AS45:AS50"/>
    <mergeCell ref="AT45:AT50"/>
    <mergeCell ref="BH38:BH40"/>
    <mergeCell ref="BI38:BI40"/>
    <mergeCell ref="BD41:BD42"/>
    <mergeCell ref="BE41:BE42"/>
    <mergeCell ref="BF41:BF42"/>
    <mergeCell ref="BG41:BG42"/>
    <mergeCell ref="BH41:BH42"/>
    <mergeCell ref="BI41:BI42"/>
    <mergeCell ref="BD43:BD44"/>
    <mergeCell ref="BE43:BE44"/>
    <mergeCell ref="BF43:BF44"/>
    <mergeCell ref="BG43:BG44"/>
    <mergeCell ref="BH43:BH44"/>
    <mergeCell ref="BI43:BI44"/>
    <mergeCell ref="AU41:AU42"/>
    <mergeCell ref="AV41:AV42"/>
    <mergeCell ref="AW41:AW42"/>
    <mergeCell ref="AX41:AX42"/>
    <mergeCell ref="AY41:AY42"/>
    <mergeCell ref="AZ41:AZ42"/>
    <mergeCell ref="BA41:BA42"/>
    <mergeCell ref="BB41:BB42"/>
    <mergeCell ref="BC41:BC42"/>
    <mergeCell ref="AW38:AW40"/>
    <mergeCell ref="AT43:AT44"/>
    <mergeCell ref="BC45:BC50"/>
    <mergeCell ref="BD45:BD50"/>
    <mergeCell ref="BE45:BE50"/>
    <mergeCell ref="BI45:BI50"/>
    <mergeCell ref="AU43:AU44"/>
    <mergeCell ref="AV43:AV44"/>
    <mergeCell ref="AW43:AW44"/>
    <mergeCell ref="AX43:AX44"/>
    <mergeCell ref="AY43:AY44"/>
    <mergeCell ref="AZ43:AZ44"/>
    <mergeCell ref="BA43:BA44"/>
    <mergeCell ref="BB43:BB44"/>
    <mergeCell ref="BC43:BC44"/>
    <mergeCell ref="AU45:AU50"/>
    <mergeCell ref="AV45:AV50"/>
    <mergeCell ref="AW45:AW50"/>
    <mergeCell ref="AX45:AX50"/>
    <mergeCell ref="AY45:AY50"/>
    <mergeCell ref="AZ45:AZ50"/>
    <mergeCell ref="BA45:BA50"/>
    <mergeCell ref="BB45:BB50"/>
    <mergeCell ref="BI53:BI54"/>
    <mergeCell ref="AV51:AV52"/>
    <mergeCell ref="AW51:AW52"/>
    <mergeCell ref="AX51:AX52"/>
    <mergeCell ref="AY51:AY52"/>
    <mergeCell ref="AZ51:AZ52"/>
    <mergeCell ref="BA51:BA52"/>
    <mergeCell ref="AT51:AT52"/>
    <mergeCell ref="BA57:BA59"/>
    <mergeCell ref="BB57:BB59"/>
    <mergeCell ref="BC57:BC59"/>
    <mergeCell ref="BD57:BD59"/>
    <mergeCell ref="BE57:BE59"/>
    <mergeCell ref="BF57:BF59"/>
    <mergeCell ref="BG57:BG59"/>
    <mergeCell ref="BH57:BH59"/>
    <mergeCell ref="BI57:BI59"/>
    <mergeCell ref="AT53:AT54"/>
    <mergeCell ref="AU53:AU54"/>
    <mergeCell ref="AV53:AV54"/>
    <mergeCell ref="AW53:AW54"/>
    <mergeCell ref="AX53:AX54"/>
    <mergeCell ref="AY53:AY54"/>
    <mergeCell ref="AZ53:AZ54"/>
    <mergeCell ref="BA53:BA54"/>
    <mergeCell ref="BB53:BB54"/>
    <mergeCell ref="BC53:BC54"/>
    <mergeCell ref="AU51:AU52"/>
    <mergeCell ref="BE51:BE52"/>
    <mergeCell ref="BF51:BF52"/>
    <mergeCell ref="BG51:BG52"/>
    <mergeCell ref="BH51:BH52"/>
    <mergeCell ref="AR55:AR56"/>
    <mergeCell ref="AS55:AS56"/>
    <mergeCell ref="AT55:AT56"/>
    <mergeCell ref="AU55:AU56"/>
    <mergeCell ref="AV55:AV56"/>
    <mergeCell ref="AD57:AD59"/>
    <mergeCell ref="AD38:AD40"/>
    <mergeCell ref="BD64:BD65"/>
    <mergeCell ref="BE64:BE65"/>
    <mergeCell ref="BF64:BF65"/>
    <mergeCell ref="BG64:BG65"/>
    <mergeCell ref="BH64:BH65"/>
    <mergeCell ref="AU57:AU59"/>
    <mergeCell ref="AV57:AV59"/>
    <mergeCell ref="AW57:AW59"/>
    <mergeCell ref="AX57:AX59"/>
    <mergeCell ref="AY57:AY59"/>
    <mergeCell ref="AZ57:AZ59"/>
    <mergeCell ref="AN53:AN54"/>
    <mergeCell ref="AO53:AO54"/>
    <mergeCell ref="AP53:AP54"/>
    <mergeCell ref="AQ53:AQ54"/>
    <mergeCell ref="AR53:AR54"/>
    <mergeCell ref="AS53:AS54"/>
    <mergeCell ref="AR51:AR52"/>
    <mergeCell ref="AS51:AS52"/>
    <mergeCell ref="BF45:BF50"/>
    <mergeCell ref="BG45:BG50"/>
    <mergeCell ref="BH45:BH50"/>
    <mergeCell ref="AL64:AL65"/>
    <mergeCell ref="AM64:AM65"/>
    <mergeCell ref="AQ45:AQ50"/>
    <mergeCell ref="BI64:BI65"/>
    <mergeCell ref="AU61:AU63"/>
    <mergeCell ref="AV61:AV63"/>
    <mergeCell ref="AY61:AY63"/>
    <mergeCell ref="AZ61:AZ63"/>
    <mergeCell ref="BA61:BA63"/>
    <mergeCell ref="BB61:BB63"/>
    <mergeCell ref="BC61:BC63"/>
    <mergeCell ref="BD61:BD63"/>
    <mergeCell ref="BE61:BE63"/>
    <mergeCell ref="BF61:BF63"/>
    <mergeCell ref="BG61:BG63"/>
    <mergeCell ref="BH61:BH63"/>
    <mergeCell ref="AW61:AW63"/>
    <mergeCell ref="AX61:AX63"/>
    <mergeCell ref="AU64:AU65"/>
    <mergeCell ref="AV64:AV65"/>
    <mergeCell ref="AW64:AW65"/>
    <mergeCell ref="AX64:AX65"/>
    <mergeCell ref="AY64:AY65"/>
    <mergeCell ref="AZ64:AZ65"/>
    <mergeCell ref="BA64:BA65"/>
    <mergeCell ref="BB64:BB65"/>
    <mergeCell ref="BC64:BC65"/>
    <mergeCell ref="BD30:BD32"/>
    <mergeCell ref="BE30:BE32"/>
    <mergeCell ref="BF30:BF32"/>
    <mergeCell ref="BI61:BI63"/>
    <mergeCell ref="BF55:BF56"/>
    <mergeCell ref="BG55:BG56"/>
    <mergeCell ref="AD51:AD52"/>
    <mergeCell ref="AD53:AD54"/>
    <mergeCell ref="AD55:AD56"/>
    <mergeCell ref="BH55:BH56"/>
    <mergeCell ref="BD53:BD54"/>
    <mergeCell ref="BE53:BE54"/>
    <mergeCell ref="BF53:BF54"/>
    <mergeCell ref="BG53:BG54"/>
    <mergeCell ref="BH53:BH54"/>
    <mergeCell ref="BB51:BB52"/>
    <mergeCell ref="BC51:BC52"/>
    <mergeCell ref="BD51:BD52"/>
    <mergeCell ref="BI55:BI56"/>
    <mergeCell ref="AW55:AW56"/>
    <mergeCell ref="AX55:AX56"/>
    <mergeCell ref="AY55:AY56"/>
    <mergeCell ref="AZ55:AZ56"/>
    <mergeCell ref="BA55:BA56"/>
    <mergeCell ref="BB55:BB56"/>
    <mergeCell ref="BC55:BC56"/>
    <mergeCell ref="BD55:BD56"/>
    <mergeCell ref="BE55:BE56"/>
    <mergeCell ref="AN55:AN56"/>
    <mergeCell ref="AO55:AO56"/>
    <mergeCell ref="AP55:AP56"/>
    <mergeCell ref="AQ55:AQ56"/>
    <mergeCell ref="BN51:BN52"/>
    <mergeCell ref="BO51:BO52"/>
    <mergeCell ref="BJ24:BJ29"/>
    <mergeCell ref="BK24:BK29"/>
    <mergeCell ref="BL24:BL29"/>
    <mergeCell ref="BM24:BM29"/>
    <mergeCell ref="BN24:BN29"/>
    <mergeCell ref="BO24:BO29"/>
    <mergeCell ref="BP24:BP29"/>
    <mergeCell ref="BQ24:BQ29"/>
    <mergeCell ref="BJ33:BJ37"/>
    <mergeCell ref="BK33:BK37"/>
    <mergeCell ref="BL33:BL37"/>
    <mergeCell ref="BM33:BM37"/>
    <mergeCell ref="BN33:BN37"/>
    <mergeCell ref="BO33:BO37"/>
    <mergeCell ref="BP33:BP37"/>
    <mergeCell ref="BQ33:BQ37"/>
    <mergeCell ref="BJ30:BJ32"/>
    <mergeCell ref="BK30:BK32"/>
    <mergeCell ref="BL30:BL32"/>
    <mergeCell ref="BM30:BM32"/>
    <mergeCell ref="BN30:BN32"/>
    <mergeCell ref="BO30:BO32"/>
    <mergeCell ref="BP30:BP32"/>
    <mergeCell ref="BQ30:BQ32"/>
    <mergeCell ref="BP53:BP54"/>
    <mergeCell ref="BQ53:BQ54"/>
    <mergeCell ref="BJ55:BJ56"/>
    <mergeCell ref="BK55:BK56"/>
    <mergeCell ref="BL55:BL56"/>
    <mergeCell ref="BM55:BM56"/>
    <mergeCell ref="BN55:BN56"/>
    <mergeCell ref="BO55:BO56"/>
    <mergeCell ref="BP55:BP56"/>
    <mergeCell ref="BQ55:BQ56"/>
    <mergeCell ref="BJ41:BJ42"/>
    <mergeCell ref="BP51:BP52"/>
    <mergeCell ref="BK41:BK42"/>
    <mergeCell ref="BL41:BL42"/>
    <mergeCell ref="BM41:BM42"/>
    <mergeCell ref="BN41:BN42"/>
    <mergeCell ref="BO41:BO42"/>
    <mergeCell ref="BP41:BP42"/>
    <mergeCell ref="BQ41:BQ42"/>
    <mergeCell ref="BQ51:BQ52"/>
    <mergeCell ref="BJ45:BJ50"/>
    <mergeCell ref="BK45:BK50"/>
    <mergeCell ref="BL45:BL50"/>
    <mergeCell ref="BM45:BM50"/>
    <mergeCell ref="BN45:BN50"/>
    <mergeCell ref="BO45:BO50"/>
    <mergeCell ref="BP45:BP50"/>
    <mergeCell ref="BQ45:BQ50"/>
    <mergeCell ref="BJ51:BJ52"/>
    <mergeCell ref="BK51:BK52"/>
    <mergeCell ref="BL51:BL52"/>
    <mergeCell ref="BM51:BM52"/>
    <mergeCell ref="BJ64:BJ65"/>
    <mergeCell ref="BK64:BK65"/>
    <mergeCell ref="BL64:BL65"/>
    <mergeCell ref="BM64:BM65"/>
    <mergeCell ref="BN64:BN65"/>
    <mergeCell ref="BO64:BO65"/>
    <mergeCell ref="BP64:BP65"/>
    <mergeCell ref="BQ64:BQ65"/>
    <mergeCell ref="BJ21:BJ23"/>
    <mergeCell ref="BK21:BK23"/>
    <mergeCell ref="BL21:BL23"/>
    <mergeCell ref="BM21:BM23"/>
    <mergeCell ref="BN21:BN23"/>
    <mergeCell ref="BO21:BO23"/>
    <mergeCell ref="BP21:BP23"/>
    <mergeCell ref="BQ21:BQ23"/>
    <mergeCell ref="BJ57:BJ59"/>
    <mergeCell ref="BO57:BO59"/>
    <mergeCell ref="BJ43:BJ44"/>
    <mergeCell ref="BK43:BK44"/>
    <mergeCell ref="BL43:BL44"/>
    <mergeCell ref="BM43:BM44"/>
    <mergeCell ref="BN43:BN44"/>
    <mergeCell ref="BO43:BO44"/>
    <mergeCell ref="BP43:BP44"/>
    <mergeCell ref="BQ43:BQ44"/>
    <mergeCell ref="BJ53:BJ54"/>
    <mergeCell ref="BK53:BK54"/>
    <mergeCell ref="BL53:BL54"/>
    <mergeCell ref="BM53:BM54"/>
    <mergeCell ref="BN53:BN54"/>
    <mergeCell ref="BO53:BO54"/>
  </mergeCells>
  <conditionalFormatting sqref="I18 I61">
    <cfRule type="cellIs" dxfId="2029" priority="132" operator="equal">
      <formula>#REF!</formula>
    </cfRule>
  </conditionalFormatting>
  <conditionalFormatting sqref="I21">
    <cfRule type="cellIs" dxfId="2028" priority="128" operator="equal">
      <formula>#REF!</formula>
    </cfRule>
  </conditionalFormatting>
  <conditionalFormatting sqref="I43">
    <cfRule type="cellIs" dxfId="2027" priority="126" operator="equal">
      <formula>#REF!</formula>
    </cfRule>
  </conditionalFormatting>
  <conditionalFormatting sqref="I45">
    <cfRule type="cellIs" dxfId="2026" priority="125" operator="equal">
      <formula>#REF!</formula>
    </cfRule>
  </conditionalFormatting>
  <conditionalFormatting sqref="I51">
    <cfRule type="cellIs" dxfId="2025" priority="130" operator="equal">
      <formula>#REF!</formula>
    </cfRule>
  </conditionalFormatting>
  <conditionalFormatting sqref="I53">
    <cfRule type="cellIs" dxfId="2024" priority="121" operator="equal">
      <formula>#REF!</formula>
    </cfRule>
  </conditionalFormatting>
  <conditionalFormatting sqref="I55">
    <cfRule type="cellIs" dxfId="2023" priority="129" operator="equal">
      <formula>#REF!</formula>
    </cfRule>
  </conditionalFormatting>
  <conditionalFormatting sqref="I64">
    <cfRule type="cellIs" dxfId="2022" priority="124" operator="equal">
      <formula>#REF!</formula>
    </cfRule>
  </conditionalFormatting>
  <conditionalFormatting sqref="I66">
    <cfRule type="cellIs" dxfId="2021" priority="123" operator="equal">
      <formula>#REF!</formula>
    </cfRule>
  </conditionalFormatting>
  <conditionalFormatting sqref="K66">
    <cfRule type="cellIs" dxfId="2020" priority="122" operator="equal">
      <formula>#REF!</formula>
    </cfRule>
  </conditionalFormatting>
  <conditionalFormatting sqref="L15 L18 L21 L41 L43 L45">
    <cfRule type="cellIs" dxfId="2019" priority="846" operator="equal">
      <formula>"ALTA"</formula>
    </cfRule>
    <cfRule type="cellIs" dxfId="2018" priority="848" operator="equal">
      <formula>"MEDIA"</formula>
    </cfRule>
    <cfRule type="cellIs" dxfId="2017" priority="847" operator="equal">
      <formula>"MUY ALTA"</formula>
    </cfRule>
    <cfRule type="cellIs" dxfId="2016" priority="849" operator="equal">
      <formula>"BAJA"</formula>
    </cfRule>
    <cfRule type="cellIs" dxfId="2015" priority="850" operator="equal">
      <formula>"MUY BAJA"</formula>
    </cfRule>
  </conditionalFormatting>
  <conditionalFormatting sqref="L24">
    <cfRule type="cellIs" dxfId="2014" priority="520" operator="equal">
      <formula>"MUY BAJA"</formula>
    </cfRule>
    <cfRule type="cellIs" dxfId="2013" priority="519" operator="equal">
      <formula>"BAJA"</formula>
    </cfRule>
    <cfRule type="cellIs" dxfId="2012" priority="518" operator="equal">
      <formula>"MEDIA"</formula>
    </cfRule>
    <cfRule type="cellIs" dxfId="2011" priority="516" operator="equal">
      <formula>"ALTA"</formula>
    </cfRule>
    <cfRule type="cellIs" dxfId="2010" priority="517" operator="equal">
      <formula>"MUY ALTA"</formula>
    </cfRule>
  </conditionalFormatting>
  <conditionalFormatting sqref="L30">
    <cfRule type="cellIs" dxfId="2009" priority="440" operator="equal">
      <formula>"MUY BAJA"</formula>
    </cfRule>
    <cfRule type="cellIs" dxfId="2008" priority="436" operator="equal">
      <formula>"ALTA"</formula>
    </cfRule>
    <cfRule type="cellIs" dxfId="2007" priority="437" operator="equal">
      <formula>"MUY ALTA"</formula>
    </cfRule>
    <cfRule type="cellIs" dxfId="2006" priority="438" operator="equal">
      <formula>"MEDIA"</formula>
    </cfRule>
    <cfRule type="cellIs" dxfId="2005" priority="439" operator="equal">
      <formula>"BAJA"</formula>
    </cfRule>
  </conditionalFormatting>
  <conditionalFormatting sqref="L33 L38">
    <cfRule type="cellIs" dxfId="2004" priority="682" operator="equal">
      <formula>"MUY ALTA"</formula>
    </cfRule>
    <cfRule type="cellIs" dxfId="2003" priority="684" operator="equal">
      <formula>"BAJA"</formula>
    </cfRule>
    <cfRule type="cellIs" dxfId="2002" priority="685" operator="equal">
      <formula>"MUY BAJA"</formula>
    </cfRule>
    <cfRule type="cellIs" dxfId="2001" priority="683" operator="equal">
      <formula>"MEDIA"</formula>
    </cfRule>
    <cfRule type="cellIs" dxfId="2000" priority="681" operator="equal">
      <formula>"ALTA"</formula>
    </cfRule>
  </conditionalFormatting>
  <conditionalFormatting sqref="L51 L53 L55">
    <cfRule type="cellIs" dxfId="1999" priority="186" operator="equal">
      <formula>"ALTA"</formula>
    </cfRule>
    <cfRule type="cellIs" dxfId="1998" priority="187" operator="equal">
      <formula>"MUY ALTA"</formula>
    </cfRule>
    <cfRule type="cellIs" dxfId="1997" priority="188" operator="equal">
      <formula>"MEDIA"</formula>
    </cfRule>
    <cfRule type="cellIs" dxfId="1996" priority="189" operator="equal">
      <formula>"BAJA"</formula>
    </cfRule>
    <cfRule type="cellIs" dxfId="1995" priority="190" operator="equal">
      <formula>"MUY BAJA"</formula>
    </cfRule>
  </conditionalFormatting>
  <conditionalFormatting sqref="L57">
    <cfRule type="cellIs" dxfId="1994" priority="275" operator="equal">
      <formula>"MUY BAJA"</formula>
    </cfRule>
    <cfRule type="cellIs" dxfId="1993" priority="273" operator="equal">
      <formula>"MEDIA"</formula>
    </cfRule>
    <cfRule type="cellIs" dxfId="1992" priority="271" operator="equal">
      <formula>"ALTA"</formula>
    </cfRule>
    <cfRule type="cellIs" dxfId="1991" priority="272" operator="equal">
      <formula>"MUY ALTA"</formula>
    </cfRule>
    <cfRule type="cellIs" dxfId="1990" priority="274" operator="equal">
      <formula>"BAJA"</formula>
    </cfRule>
  </conditionalFormatting>
  <conditionalFormatting sqref="L60:L61">
    <cfRule type="cellIs" dxfId="1989" priority="354" operator="equal">
      <formula>"BAJA"</formula>
    </cfRule>
    <cfRule type="cellIs" dxfId="1988" priority="353" operator="equal">
      <formula>"MEDIA"</formula>
    </cfRule>
    <cfRule type="cellIs" dxfId="1987" priority="352" operator="equal">
      <formula>"MUY ALTA"</formula>
    </cfRule>
    <cfRule type="cellIs" dxfId="1986" priority="351" operator="equal">
      <formula>"ALTA"</formula>
    </cfRule>
    <cfRule type="cellIs" dxfId="1985" priority="355" operator="equal">
      <formula>"MUY BAJA"</formula>
    </cfRule>
  </conditionalFormatting>
  <conditionalFormatting sqref="L64">
    <cfRule type="cellIs" dxfId="1984" priority="761" operator="equal">
      <formula>"ALTA"</formula>
    </cfRule>
    <cfRule type="cellIs" dxfId="1983" priority="764" operator="equal">
      <formula>"BAJA"</formula>
    </cfRule>
    <cfRule type="cellIs" dxfId="1982" priority="763" operator="equal">
      <formula>"MEDIA"</formula>
    </cfRule>
    <cfRule type="cellIs" dxfId="1981" priority="762" operator="equal">
      <formula>"MUY ALTA"</formula>
    </cfRule>
    <cfRule type="cellIs" dxfId="1980" priority="765" operator="equal">
      <formula>"MUY BAJA"</formula>
    </cfRule>
  </conditionalFormatting>
  <conditionalFormatting sqref="L66">
    <cfRule type="cellIs" dxfId="1979" priority="58" operator="equal">
      <formula>"MUY BAJA"</formula>
    </cfRule>
    <cfRule type="cellIs" dxfId="1978" priority="57" operator="equal">
      <formula>"BAJA"</formula>
    </cfRule>
    <cfRule type="cellIs" dxfId="1977" priority="56" operator="equal">
      <formula>"MEDIA"</formula>
    </cfRule>
    <cfRule type="cellIs" dxfId="1976" priority="55" operator="equal">
      <formula>"MUY ALTA"</formula>
    </cfRule>
    <cfRule type="cellIs" dxfId="1975" priority="54" operator="equal">
      <formula>"ALTA"</formula>
    </cfRule>
  </conditionalFormatting>
  <conditionalFormatting sqref="N15 N18 N21 N41 N43 N45">
    <cfRule type="cellIs" dxfId="1974" priority="839" operator="equal">
      <formula>"MAYOR (RC-F)"</formula>
    </cfRule>
    <cfRule type="cellIs" dxfId="1973" priority="852" operator="equal">
      <formula>#REF!</formula>
    </cfRule>
    <cfRule type="cellIs" dxfId="1972" priority="845" operator="equal">
      <formula>"LEVE"</formula>
    </cfRule>
    <cfRule type="cellIs" dxfId="1971" priority="844" operator="equal">
      <formula>"MENOR"</formula>
    </cfRule>
    <cfRule type="cellIs" dxfId="1970" priority="843" operator="equal">
      <formula>"MODERADO"</formula>
    </cfRule>
    <cfRule type="cellIs" dxfId="1969" priority="842" operator="equal">
      <formula>"MAYOR"</formula>
    </cfRule>
    <cfRule type="cellIs" dxfId="1968" priority="838" operator="equal">
      <formula>"CATASTRÓFICO (RC-F)"</formula>
    </cfRule>
    <cfRule type="cellIs" dxfId="1967" priority="840" operator="equal">
      <formula>"MODERADO (RC-F)"</formula>
    </cfRule>
    <cfRule type="cellIs" dxfId="1966" priority="841" operator="equal">
      <formula>"CATASTRÓFICO"</formula>
    </cfRule>
  </conditionalFormatting>
  <conditionalFormatting sqref="N24">
    <cfRule type="cellIs" dxfId="1965" priority="509" operator="equal">
      <formula>"MAYOR (RC-F)"</formula>
    </cfRule>
    <cfRule type="cellIs" dxfId="1964" priority="515" operator="equal">
      <formula>"LEVE"</formula>
    </cfRule>
    <cfRule type="cellIs" dxfId="1963" priority="510" operator="equal">
      <formula>"MODERADO (RC-F)"</formula>
    </cfRule>
    <cfRule type="cellIs" dxfId="1962" priority="511" operator="equal">
      <formula>"CATASTRÓFICO"</formula>
    </cfRule>
    <cfRule type="cellIs" dxfId="1961" priority="512" operator="equal">
      <formula>"MAYOR"</formula>
    </cfRule>
    <cfRule type="cellIs" dxfId="1960" priority="514" operator="equal">
      <formula>"MENOR"</formula>
    </cfRule>
    <cfRule type="cellIs" dxfId="1959" priority="508" operator="equal">
      <formula>"CATASTRÓFICO (RC-F)"</formula>
    </cfRule>
    <cfRule type="cellIs" dxfId="1958" priority="522" operator="equal">
      <formula>#REF!</formula>
    </cfRule>
    <cfRule type="cellIs" dxfId="1957" priority="513" operator="equal">
      <formula>"MODERADO"</formula>
    </cfRule>
  </conditionalFormatting>
  <conditionalFormatting sqref="N30">
    <cfRule type="cellIs" dxfId="1956" priority="430" operator="equal">
      <formula>"MODERADO (RC-F)"</formula>
    </cfRule>
    <cfRule type="cellIs" dxfId="1955" priority="431" operator="equal">
      <formula>"CATASTRÓFICO"</formula>
    </cfRule>
    <cfRule type="cellIs" dxfId="1954" priority="435" operator="equal">
      <formula>"LEVE"</formula>
    </cfRule>
    <cfRule type="cellIs" dxfId="1953" priority="434" operator="equal">
      <formula>"MENOR"</formula>
    </cfRule>
    <cfRule type="cellIs" dxfId="1952" priority="433" operator="equal">
      <formula>"MODERADO"</formula>
    </cfRule>
    <cfRule type="cellIs" dxfId="1951" priority="432" operator="equal">
      <formula>"MAYOR"</formula>
    </cfRule>
    <cfRule type="cellIs" dxfId="1950" priority="428" operator="equal">
      <formula>"CATASTRÓFICO (RC-F)"</formula>
    </cfRule>
    <cfRule type="cellIs" dxfId="1949" priority="442" operator="equal">
      <formula>#REF!</formula>
    </cfRule>
    <cfRule type="cellIs" dxfId="1948" priority="429" operator="equal">
      <formula>"MAYOR (RC-F)"</formula>
    </cfRule>
  </conditionalFormatting>
  <conditionalFormatting sqref="N33 N38">
    <cfRule type="cellIs" dxfId="1947" priority="687" operator="equal">
      <formula>#REF!</formula>
    </cfRule>
    <cfRule type="cellIs" dxfId="1946" priority="678" operator="equal">
      <formula>"MODERADO"</formula>
    </cfRule>
    <cfRule type="cellIs" dxfId="1945" priority="680" operator="equal">
      <formula>"LEVE"</formula>
    </cfRule>
    <cfRule type="cellIs" dxfId="1944" priority="679" operator="equal">
      <formula>"MENOR"</formula>
    </cfRule>
    <cfRule type="cellIs" dxfId="1943" priority="677" operator="equal">
      <formula>"MAYOR"</formula>
    </cfRule>
    <cfRule type="cellIs" dxfId="1942" priority="673" operator="equal">
      <formula>"CATASTRÓFICO (RC-F)"</formula>
    </cfRule>
    <cfRule type="cellIs" dxfId="1941" priority="674" operator="equal">
      <formula>"MAYOR (RC-F)"</formula>
    </cfRule>
    <cfRule type="cellIs" dxfId="1940" priority="675" operator="equal">
      <formula>"MODERADO (RC-F)"</formula>
    </cfRule>
    <cfRule type="cellIs" dxfId="1939" priority="676" operator="equal">
      <formula>"CATASTRÓFICO"</formula>
    </cfRule>
  </conditionalFormatting>
  <conditionalFormatting sqref="N51 N53 N55">
    <cfRule type="cellIs" dxfId="1938" priority="182" operator="equal">
      <formula>"MAYOR"</formula>
    </cfRule>
    <cfRule type="cellIs" dxfId="1937" priority="183" operator="equal">
      <formula>"MODERADO"</formula>
    </cfRule>
    <cfRule type="cellIs" dxfId="1936" priority="184" operator="equal">
      <formula>"MENOR"</formula>
    </cfRule>
    <cfRule type="cellIs" dxfId="1935" priority="180" operator="equal">
      <formula>"MODERADO (RC-F)"</formula>
    </cfRule>
    <cfRule type="cellIs" dxfId="1934" priority="185" operator="equal">
      <formula>"LEVE"</formula>
    </cfRule>
    <cfRule type="cellIs" dxfId="1933" priority="192" operator="equal">
      <formula>#REF!</formula>
    </cfRule>
    <cfRule type="cellIs" dxfId="1932" priority="181" operator="equal">
      <formula>"CATASTRÓFICO"</formula>
    </cfRule>
    <cfRule type="cellIs" dxfId="1931" priority="178" operator="equal">
      <formula>"CATASTRÓFICO (RC-F)"</formula>
    </cfRule>
    <cfRule type="cellIs" dxfId="1930" priority="179" operator="equal">
      <formula>"MAYOR (RC-F)"</formula>
    </cfRule>
  </conditionalFormatting>
  <conditionalFormatting sqref="N57">
    <cfRule type="cellIs" dxfId="1929" priority="277" operator="equal">
      <formula>#REF!</formula>
    </cfRule>
    <cfRule type="cellIs" dxfId="1928" priority="270" operator="equal">
      <formula>"LEVE"</formula>
    </cfRule>
    <cfRule type="cellIs" dxfId="1927" priority="268" operator="equal">
      <formula>"MODERADO"</formula>
    </cfRule>
    <cfRule type="cellIs" dxfId="1926" priority="269" operator="equal">
      <formula>"MENOR"</formula>
    </cfRule>
    <cfRule type="cellIs" dxfId="1925" priority="264" operator="equal">
      <formula>"MAYOR (RC-F)"</formula>
    </cfRule>
    <cfRule type="cellIs" dxfId="1924" priority="265" operator="equal">
      <formula>"MODERADO (RC-F)"</formula>
    </cfRule>
    <cfRule type="cellIs" dxfId="1923" priority="266" operator="equal">
      <formula>"CATASTRÓFICO"</formula>
    </cfRule>
    <cfRule type="cellIs" dxfId="1922" priority="267" operator="equal">
      <formula>"MAYOR"</formula>
    </cfRule>
    <cfRule type="cellIs" dxfId="1921" priority="263" operator="equal">
      <formula>"CATASTRÓFICO (RC-F)"</formula>
    </cfRule>
  </conditionalFormatting>
  <conditionalFormatting sqref="N60:N61">
    <cfRule type="cellIs" dxfId="1920" priority="347" operator="equal">
      <formula>"MAYOR"</formula>
    </cfRule>
    <cfRule type="cellIs" dxfId="1919" priority="343" operator="equal">
      <formula>"CATASTRÓFICO (RC-F)"</formula>
    </cfRule>
    <cfRule type="cellIs" dxfId="1918" priority="346" operator="equal">
      <formula>"CATASTRÓFICO"</formula>
    </cfRule>
    <cfRule type="cellIs" dxfId="1917" priority="345" operator="equal">
      <formula>"MODERADO (RC-F)"</formula>
    </cfRule>
    <cfRule type="cellIs" dxfId="1916" priority="344" operator="equal">
      <formula>"MAYOR (RC-F)"</formula>
    </cfRule>
    <cfRule type="cellIs" dxfId="1915" priority="357" operator="equal">
      <formula>#REF!</formula>
    </cfRule>
    <cfRule type="cellIs" dxfId="1914" priority="350" operator="equal">
      <formula>"LEVE"</formula>
    </cfRule>
    <cfRule type="cellIs" dxfId="1913" priority="349" operator="equal">
      <formula>"MENOR"</formula>
    </cfRule>
    <cfRule type="cellIs" dxfId="1912" priority="348" operator="equal">
      <formula>"MODERADO"</formula>
    </cfRule>
  </conditionalFormatting>
  <conditionalFormatting sqref="N64">
    <cfRule type="cellIs" dxfId="1911" priority="756" operator="equal">
      <formula>"CATASTRÓFICO"</formula>
    </cfRule>
    <cfRule type="cellIs" dxfId="1910" priority="757" operator="equal">
      <formula>"MAYOR"</formula>
    </cfRule>
    <cfRule type="cellIs" dxfId="1909" priority="758" operator="equal">
      <formula>"MODERADO"</formula>
    </cfRule>
    <cfRule type="cellIs" dxfId="1908" priority="759" operator="equal">
      <formula>"MENOR"</formula>
    </cfRule>
    <cfRule type="cellIs" dxfId="1907" priority="754" operator="equal">
      <formula>"MAYOR (RC-F)"</formula>
    </cfRule>
    <cfRule type="cellIs" dxfId="1906" priority="753" operator="equal">
      <formula>"CATASTRÓFICO (RC-F)"</formula>
    </cfRule>
    <cfRule type="cellIs" dxfId="1905" priority="760" operator="equal">
      <formula>"LEVE"</formula>
    </cfRule>
    <cfRule type="cellIs" dxfId="1904" priority="755" operator="equal">
      <formula>"MODERADO (RC-F)"</formula>
    </cfRule>
    <cfRule type="cellIs" dxfId="1903" priority="767" operator="equal">
      <formula>#REF!</formula>
    </cfRule>
  </conditionalFormatting>
  <conditionalFormatting sqref="N66">
    <cfRule type="cellIs" dxfId="1902" priority="60" operator="equal">
      <formula>#REF!</formula>
    </cfRule>
    <cfRule type="cellIs" dxfId="1901" priority="47" operator="equal">
      <formula>"MAYOR (RC-F)"</formula>
    </cfRule>
    <cfRule type="cellIs" dxfId="1900" priority="46" operator="equal">
      <formula>"CATASTRÓFICO (RC-F)"</formula>
    </cfRule>
    <cfRule type="cellIs" dxfId="1899" priority="48" operator="equal">
      <formula>"MODERADO (RC-F)"</formula>
    </cfRule>
    <cfRule type="cellIs" dxfId="1898" priority="49" operator="equal">
      <formula>"CATASTRÓFICO"</formula>
    </cfRule>
    <cfRule type="cellIs" dxfId="1897" priority="50" operator="equal">
      <formula>"MAYOR"</formula>
    </cfRule>
    <cfRule type="cellIs" dxfId="1896" priority="51" operator="equal">
      <formula>"MODERADO"</formula>
    </cfRule>
    <cfRule type="cellIs" dxfId="1895" priority="52" operator="equal">
      <formula>"MENOR"</formula>
    </cfRule>
    <cfRule type="cellIs" dxfId="1894" priority="53" operator="equal">
      <formula>"LEVE"</formula>
    </cfRule>
  </conditionalFormatting>
  <conditionalFormatting sqref="Q15 Q18 Q21 Q41 Q43 Q45">
    <cfRule type="cellIs" dxfId="1893" priority="859" operator="equal">
      <formula>#REF!</formula>
    </cfRule>
    <cfRule type="cellIs" dxfId="1892" priority="871" operator="equal">
      <formula>#REF!</formula>
    </cfRule>
    <cfRule type="cellIs" dxfId="1891" priority="879" operator="equal">
      <formula>#REF!</formula>
    </cfRule>
    <cfRule type="cellIs" dxfId="1890" priority="878" operator="equal">
      <formula>#REF!</formula>
    </cfRule>
    <cfRule type="cellIs" dxfId="1889" priority="858" operator="equal">
      <formula>#REF!</formula>
    </cfRule>
    <cfRule type="cellIs" dxfId="1888" priority="857" operator="equal">
      <formula>#REF!</formula>
    </cfRule>
    <cfRule type="cellIs" dxfId="1887" priority="856" operator="equal">
      <formula>#REF!</formula>
    </cfRule>
    <cfRule type="cellIs" dxfId="1886" priority="853" operator="equal">
      <formula>#REF!</formula>
    </cfRule>
    <cfRule type="cellIs" dxfId="1885" priority="851" operator="equal">
      <formula>#REF!</formula>
    </cfRule>
    <cfRule type="cellIs" dxfId="1884" priority="865" operator="equal">
      <formula>#REF!</formula>
    </cfRule>
    <cfRule type="cellIs" dxfId="1883" priority="860" operator="equal">
      <formula>#REF!</formula>
    </cfRule>
    <cfRule type="cellIs" dxfId="1882" priority="861" operator="equal">
      <formula>#REF!</formula>
    </cfRule>
    <cfRule type="cellIs" dxfId="1881" priority="862" operator="equal">
      <formula>#REF!</formula>
    </cfRule>
    <cfRule type="cellIs" dxfId="1880" priority="863" operator="equal">
      <formula>#REF!</formula>
    </cfRule>
    <cfRule type="cellIs" dxfId="1879" priority="864" operator="equal">
      <formula>#REF!</formula>
    </cfRule>
    <cfRule type="cellIs" dxfId="1878" priority="866" operator="equal">
      <formula>#REF!</formula>
    </cfRule>
    <cfRule type="cellIs" dxfId="1877" priority="867" operator="equal">
      <formula>#REF!</formula>
    </cfRule>
    <cfRule type="cellIs" dxfId="1876" priority="868" operator="equal">
      <formula>#REF!</formula>
    </cfRule>
    <cfRule type="cellIs" dxfId="1875" priority="869" operator="equal">
      <formula>#REF!</formula>
    </cfRule>
    <cfRule type="cellIs" dxfId="1874" priority="870" operator="equal">
      <formula>#REF!</formula>
    </cfRule>
    <cfRule type="cellIs" dxfId="1873" priority="872" operator="equal">
      <formula>#REF!</formula>
    </cfRule>
    <cfRule type="cellIs" dxfId="1872" priority="873" operator="equal">
      <formula>#REF!</formula>
    </cfRule>
    <cfRule type="cellIs" dxfId="1871" priority="874" operator="equal">
      <formula>#REF!</formula>
    </cfRule>
    <cfRule type="cellIs" dxfId="1870" priority="875" operator="equal">
      <formula>#REF!</formula>
    </cfRule>
    <cfRule type="cellIs" dxfId="1869" priority="876" operator="equal">
      <formula>#REF!</formula>
    </cfRule>
    <cfRule type="cellIs" dxfId="1868" priority="877" operator="equal">
      <formula>#REF!</formula>
    </cfRule>
  </conditionalFormatting>
  <conditionalFormatting sqref="Q24">
    <cfRule type="cellIs" dxfId="1867" priority="545" operator="equal">
      <formula>#REF!</formula>
    </cfRule>
    <cfRule type="cellIs" dxfId="1866" priority="535" operator="equal">
      <formula>#REF!</formula>
    </cfRule>
    <cfRule type="cellIs" dxfId="1865" priority="524" operator="equal">
      <formula>#REF!</formula>
    </cfRule>
    <cfRule type="cellIs" dxfId="1864" priority="547" operator="equal">
      <formula>#REF!</formula>
    </cfRule>
    <cfRule type="cellIs" dxfId="1863" priority="537" operator="equal">
      <formula>#REF!</formula>
    </cfRule>
    <cfRule type="cellIs" dxfId="1862" priority="527" operator="equal">
      <formula>#REF!</formula>
    </cfRule>
    <cfRule type="cellIs" dxfId="1861" priority="526" operator="equal">
      <formula>#REF!</formula>
    </cfRule>
    <cfRule type="cellIs" dxfId="1860" priority="544" operator="equal">
      <formula>#REF!</formula>
    </cfRule>
    <cfRule type="cellIs" dxfId="1859" priority="543" operator="equal">
      <formula>#REF!</formula>
    </cfRule>
    <cfRule type="cellIs" dxfId="1858" priority="525" operator="equal">
      <formula>#REF!</formula>
    </cfRule>
    <cfRule type="cellIs" dxfId="1857" priority="541" operator="equal">
      <formula>#REF!</formula>
    </cfRule>
    <cfRule type="cellIs" dxfId="1856" priority="540" operator="equal">
      <formula>#REF!</formula>
    </cfRule>
    <cfRule type="cellIs" dxfId="1855" priority="536" operator="equal">
      <formula>#REF!</formula>
    </cfRule>
    <cfRule type="cellIs" dxfId="1854" priority="546" operator="equal">
      <formula>#REF!</formula>
    </cfRule>
    <cfRule type="cellIs" dxfId="1853" priority="521" operator="equal">
      <formula>#REF!</formula>
    </cfRule>
    <cfRule type="cellIs" dxfId="1852" priority="523" operator="equal">
      <formula>#REF!</formula>
    </cfRule>
    <cfRule type="cellIs" dxfId="1851" priority="534" operator="equal">
      <formula>#REF!</formula>
    </cfRule>
    <cfRule type="cellIs" dxfId="1850" priority="533" operator="equal">
      <formula>#REF!</formula>
    </cfRule>
    <cfRule type="cellIs" dxfId="1849" priority="532" operator="equal">
      <formula>#REF!</formula>
    </cfRule>
    <cfRule type="cellIs" dxfId="1848" priority="530" operator="equal">
      <formula>#REF!</formula>
    </cfRule>
    <cfRule type="cellIs" dxfId="1847" priority="531" operator="equal">
      <formula>#REF!</formula>
    </cfRule>
    <cfRule type="cellIs" dxfId="1846" priority="529" operator="equal">
      <formula>#REF!</formula>
    </cfRule>
    <cfRule type="cellIs" dxfId="1845" priority="528" operator="equal">
      <formula>#REF!</formula>
    </cfRule>
    <cfRule type="cellIs" dxfId="1844" priority="539" operator="equal">
      <formula>#REF!</formula>
    </cfRule>
    <cfRule type="cellIs" dxfId="1843" priority="542" operator="equal">
      <formula>#REF!</formula>
    </cfRule>
    <cfRule type="cellIs" dxfId="1842" priority="538" operator="equal">
      <formula>#REF!</formula>
    </cfRule>
  </conditionalFormatting>
  <conditionalFormatting sqref="Q30">
    <cfRule type="cellIs" dxfId="1841" priority="443" operator="equal">
      <formula>#REF!</formula>
    </cfRule>
    <cfRule type="cellIs" dxfId="1840" priority="456" operator="equal">
      <formula>#REF!</formula>
    </cfRule>
    <cfRule type="cellIs" dxfId="1839" priority="465" operator="equal">
      <formula>#REF!</formula>
    </cfRule>
    <cfRule type="cellIs" dxfId="1838" priority="463" operator="equal">
      <formula>#REF!</formula>
    </cfRule>
    <cfRule type="cellIs" dxfId="1837" priority="462" operator="equal">
      <formula>#REF!</formula>
    </cfRule>
    <cfRule type="cellIs" dxfId="1836" priority="461" operator="equal">
      <formula>#REF!</formula>
    </cfRule>
    <cfRule type="cellIs" dxfId="1835" priority="460" operator="equal">
      <formula>#REF!</formula>
    </cfRule>
    <cfRule type="cellIs" dxfId="1834" priority="457" operator="equal">
      <formula>#REF!</formula>
    </cfRule>
    <cfRule type="cellIs" dxfId="1833" priority="444" operator="equal">
      <formula>#REF!</formula>
    </cfRule>
    <cfRule type="cellIs" dxfId="1832" priority="445" operator="equal">
      <formula>#REF!</formula>
    </cfRule>
    <cfRule type="cellIs" dxfId="1831" priority="446" operator="equal">
      <formula>#REF!</formula>
    </cfRule>
    <cfRule type="cellIs" dxfId="1830" priority="447" operator="equal">
      <formula>#REF!</formula>
    </cfRule>
    <cfRule type="cellIs" dxfId="1829" priority="448" operator="equal">
      <formula>#REF!</formula>
    </cfRule>
    <cfRule type="cellIs" dxfId="1828" priority="459" operator="equal">
      <formula>#REF!</formula>
    </cfRule>
    <cfRule type="cellIs" dxfId="1827" priority="449" operator="equal">
      <formula>#REF!</formula>
    </cfRule>
    <cfRule type="cellIs" dxfId="1826" priority="450" operator="equal">
      <formula>#REF!</formula>
    </cfRule>
    <cfRule type="cellIs" dxfId="1825" priority="451" operator="equal">
      <formula>#REF!</formula>
    </cfRule>
    <cfRule type="cellIs" dxfId="1824" priority="452" operator="equal">
      <formula>#REF!</formula>
    </cfRule>
    <cfRule type="cellIs" dxfId="1823" priority="453" operator="equal">
      <formula>#REF!</formula>
    </cfRule>
    <cfRule type="cellIs" dxfId="1822" priority="454" operator="equal">
      <formula>#REF!</formula>
    </cfRule>
    <cfRule type="cellIs" dxfId="1821" priority="464" operator="equal">
      <formula>#REF!</formula>
    </cfRule>
    <cfRule type="cellIs" dxfId="1820" priority="458" operator="equal">
      <formula>#REF!</formula>
    </cfRule>
    <cfRule type="cellIs" dxfId="1819" priority="455" operator="equal">
      <formula>#REF!</formula>
    </cfRule>
    <cfRule type="cellIs" dxfId="1818" priority="467" operator="equal">
      <formula>#REF!</formula>
    </cfRule>
    <cfRule type="cellIs" dxfId="1817" priority="466" operator="equal">
      <formula>#REF!</formula>
    </cfRule>
    <cfRule type="cellIs" dxfId="1816" priority="441" operator="equal">
      <formula>#REF!</formula>
    </cfRule>
  </conditionalFormatting>
  <conditionalFormatting sqref="Q33">
    <cfRule type="cellIs" dxfId="1815" priority="692" operator="equal">
      <formula>#REF!</formula>
    </cfRule>
    <cfRule type="cellIs" dxfId="1814" priority="703" operator="equal">
      <formula>#REF!</formula>
    </cfRule>
    <cfRule type="cellIs" dxfId="1813" priority="688" operator="equal">
      <formula>#REF!</formula>
    </cfRule>
    <cfRule type="cellIs" dxfId="1812" priority="689" operator="equal">
      <formula>#REF!</formula>
    </cfRule>
    <cfRule type="cellIs" dxfId="1811" priority="690" operator="equal">
      <formula>#REF!</formula>
    </cfRule>
    <cfRule type="cellIs" dxfId="1810" priority="691" operator="equal">
      <formula>#REF!</formula>
    </cfRule>
    <cfRule type="cellIs" dxfId="1809" priority="686" operator="equal">
      <formula>#REF!</formula>
    </cfRule>
    <cfRule type="cellIs" dxfId="1808" priority="704" operator="equal">
      <formula>#REF!</formula>
    </cfRule>
    <cfRule type="cellIs" dxfId="1807" priority="705" operator="equal">
      <formula>#REF!</formula>
    </cfRule>
    <cfRule type="cellIs" dxfId="1806" priority="706" operator="equal">
      <formula>#REF!</formula>
    </cfRule>
    <cfRule type="cellIs" dxfId="1805" priority="707" operator="equal">
      <formula>#REF!</formula>
    </cfRule>
    <cfRule type="cellIs" dxfId="1804" priority="695" operator="equal">
      <formula>#REF!</formula>
    </cfRule>
    <cfRule type="cellIs" dxfId="1803" priority="700" operator="equal">
      <formula>#REF!</formula>
    </cfRule>
    <cfRule type="cellIs" dxfId="1802" priority="709" operator="equal">
      <formula>#REF!</formula>
    </cfRule>
    <cfRule type="cellIs" dxfId="1801" priority="710" operator="equal">
      <formula>#REF!</formula>
    </cfRule>
    <cfRule type="cellIs" dxfId="1800" priority="711" operator="equal">
      <formula>#REF!</formula>
    </cfRule>
    <cfRule type="cellIs" dxfId="1799" priority="712" operator="equal">
      <formula>#REF!</formula>
    </cfRule>
    <cfRule type="cellIs" dxfId="1798" priority="699" operator="equal">
      <formula>#REF!</formula>
    </cfRule>
    <cfRule type="cellIs" dxfId="1797" priority="698" operator="equal">
      <formula>#REF!</formula>
    </cfRule>
    <cfRule type="cellIs" dxfId="1796" priority="697" operator="equal">
      <formula>#REF!</formula>
    </cfRule>
    <cfRule type="cellIs" dxfId="1795" priority="696" operator="equal">
      <formula>#REF!</formula>
    </cfRule>
    <cfRule type="cellIs" dxfId="1794" priority="702" operator="equal">
      <formula>#REF!</formula>
    </cfRule>
    <cfRule type="cellIs" dxfId="1793" priority="694" operator="equal">
      <formula>#REF!</formula>
    </cfRule>
    <cfRule type="cellIs" dxfId="1792" priority="701" operator="equal">
      <formula>#REF!</formula>
    </cfRule>
    <cfRule type="cellIs" dxfId="1791" priority="693" operator="equal">
      <formula>#REF!</formula>
    </cfRule>
    <cfRule type="cellIs" dxfId="1790" priority="708" operator="equal">
      <formula>#REF!</formula>
    </cfRule>
  </conditionalFormatting>
  <conditionalFormatting sqref="Q38">
    <cfRule type="cellIs" dxfId="1789" priority="111" operator="equal">
      <formula>#REF!</formula>
    </cfRule>
    <cfRule type="cellIs" dxfId="1788" priority="112" operator="equal">
      <formula>#REF!</formula>
    </cfRule>
    <cfRule type="cellIs" dxfId="1787" priority="113" operator="equal">
      <formula>#REF!</formula>
    </cfRule>
    <cfRule type="cellIs" dxfId="1786" priority="114" operator="equal">
      <formula>#REF!</formula>
    </cfRule>
    <cfRule type="cellIs" dxfId="1785" priority="115" operator="equal">
      <formula>#REF!</formula>
    </cfRule>
    <cfRule type="cellIs" dxfId="1784" priority="116" operator="equal">
      <formula>#REF!</formula>
    </cfRule>
    <cfRule type="cellIs" dxfId="1783" priority="117" operator="equal">
      <formula>#REF!</formula>
    </cfRule>
    <cfRule type="cellIs" dxfId="1782" priority="118" operator="equal">
      <formula>#REF!</formula>
    </cfRule>
    <cfRule type="cellIs" dxfId="1781" priority="119" operator="equal">
      <formula>#REF!</formula>
    </cfRule>
    <cfRule type="cellIs" dxfId="1780" priority="120" operator="equal">
      <formula>#REF!</formula>
    </cfRule>
    <cfRule type="cellIs" dxfId="1779" priority="107" operator="equal">
      <formula>#REF!</formula>
    </cfRule>
    <cfRule type="cellIs" dxfId="1778" priority="88" operator="equal">
      <formula>"EXTREMO (RC/F)"</formula>
    </cfRule>
    <cfRule type="cellIs" dxfId="1777" priority="89" operator="equal">
      <formula>"ALTO (RC/F)"</formula>
    </cfRule>
    <cfRule type="cellIs" dxfId="1776" priority="90" operator="equal">
      <formula>"MODERADO (RC/F)"</formula>
    </cfRule>
    <cfRule type="cellIs" dxfId="1775" priority="91" operator="equal">
      <formula>"EXTREMO"</formula>
    </cfRule>
    <cfRule type="cellIs" dxfId="1774" priority="92" operator="equal">
      <formula>"ALTO"</formula>
    </cfRule>
    <cfRule type="cellIs" dxfId="1773" priority="93" operator="equal">
      <formula>"MODERADO"</formula>
    </cfRule>
    <cfRule type="cellIs" dxfId="1772" priority="94" operator="equal">
      <formula>"BAJO"</formula>
    </cfRule>
    <cfRule type="cellIs" dxfId="1771" priority="95" operator="equal">
      <formula>#REF!</formula>
    </cfRule>
    <cfRule type="cellIs" dxfId="1770" priority="96" operator="equal">
      <formula>#REF!</formula>
    </cfRule>
    <cfRule type="cellIs" dxfId="1769" priority="97" operator="equal">
      <formula>#REF!</formula>
    </cfRule>
    <cfRule type="cellIs" dxfId="1768" priority="98" operator="equal">
      <formula>#REF!</formula>
    </cfRule>
    <cfRule type="cellIs" dxfId="1767" priority="99" operator="equal">
      <formula>#REF!</formula>
    </cfRule>
    <cfRule type="cellIs" dxfId="1766" priority="100" operator="equal">
      <formula>#REF!</formula>
    </cfRule>
    <cfRule type="cellIs" dxfId="1765" priority="101" operator="equal">
      <formula>#REF!</formula>
    </cfRule>
    <cfRule type="cellIs" dxfId="1764" priority="102" operator="equal">
      <formula>#REF!</formula>
    </cfRule>
    <cfRule type="cellIs" dxfId="1763" priority="103" operator="equal">
      <formula>#REF!</formula>
    </cfRule>
    <cfRule type="cellIs" dxfId="1762" priority="104" operator="equal">
      <formula>#REF!</formula>
    </cfRule>
    <cfRule type="cellIs" dxfId="1761" priority="105" operator="equal">
      <formula>#REF!</formula>
    </cfRule>
    <cfRule type="cellIs" dxfId="1760" priority="106" operator="equal">
      <formula>#REF!</formula>
    </cfRule>
    <cfRule type="cellIs" dxfId="1759" priority="108" operator="equal">
      <formula>#REF!</formula>
    </cfRule>
    <cfRule type="cellIs" dxfId="1758" priority="109" operator="equal">
      <formula>#REF!</formula>
    </cfRule>
    <cfRule type="cellIs" dxfId="1757" priority="110" operator="equal">
      <formula>#REF!</formula>
    </cfRule>
  </conditionalFormatting>
  <conditionalFormatting sqref="Q51 Q53 Q55">
    <cfRule type="cellIs" dxfId="1756" priority="203" operator="equal">
      <formula>#REF!</formula>
    </cfRule>
    <cfRule type="cellIs" dxfId="1755" priority="202" operator="equal">
      <formula>#REF!</formula>
    </cfRule>
    <cfRule type="cellIs" dxfId="1754" priority="201" operator="equal">
      <formula>#REF!</formula>
    </cfRule>
    <cfRule type="cellIs" dxfId="1753" priority="200" operator="equal">
      <formula>#REF!</formula>
    </cfRule>
    <cfRule type="cellIs" dxfId="1752" priority="199" operator="equal">
      <formula>#REF!</formula>
    </cfRule>
    <cfRule type="cellIs" dxfId="1751" priority="198" operator="equal">
      <formula>#REF!</formula>
    </cfRule>
    <cfRule type="cellIs" dxfId="1750" priority="197" operator="equal">
      <formula>#REF!</formula>
    </cfRule>
    <cfRule type="cellIs" dxfId="1749" priority="196" operator="equal">
      <formula>#REF!</formula>
    </cfRule>
    <cfRule type="cellIs" dxfId="1748" priority="195" operator="equal">
      <formula>#REF!</formula>
    </cfRule>
    <cfRule type="cellIs" dxfId="1747" priority="194" operator="equal">
      <formula>#REF!</formula>
    </cfRule>
    <cfRule type="cellIs" dxfId="1746" priority="193" operator="equal">
      <formula>#REF!</formula>
    </cfRule>
    <cfRule type="cellIs" dxfId="1745" priority="191" operator="equal">
      <formula>#REF!</formula>
    </cfRule>
    <cfRule type="cellIs" dxfId="1744" priority="213" operator="equal">
      <formula>#REF!</formula>
    </cfRule>
    <cfRule type="cellIs" dxfId="1743" priority="214" operator="equal">
      <formula>#REF!</formula>
    </cfRule>
    <cfRule type="cellIs" dxfId="1742" priority="215" operator="equal">
      <formula>#REF!</formula>
    </cfRule>
    <cfRule type="cellIs" dxfId="1741" priority="216" operator="equal">
      <formula>#REF!</formula>
    </cfRule>
    <cfRule type="cellIs" dxfId="1740" priority="204" operator="equal">
      <formula>#REF!</formula>
    </cfRule>
    <cfRule type="cellIs" dxfId="1739" priority="212" operator="equal">
      <formula>#REF!</formula>
    </cfRule>
    <cfRule type="cellIs" dxfId="1738" priority="217" operator="equal">
      <formula>#REF!</formula>
    </cfRule>
    <cfRule type="cellIs" dxfId="1737" priority="206" operator="equal">
      <formula>#REF!</formula>
    </cfRule>
    <cfRule type="cellIs" dxfId="1736" priority="205" operator="equal">
      <formula>#REF!</formula>
    </cfRule>
    <cfRule type="cellIs" dxfId="1735" priority="207" operator="equal">
      <formula>#REF!</formula>
    </cfRule>
    <cfRule type="cellIs" dxfId="1734" priority="208" operator="equal">
      <formula>#REF!</formula>
    </cfRule>
    <cfRule type="cellIs" dxfId="1733" priority="209" operator="equal">
      <formula>#REF!</formula>
    </cfRule>
    <cfRule type="cellIs" dxfId="1732" priority="210" operator="equal">
      <formula>#REF!</formula>
    </cfRule>
    <cfRule type="cellIs" dxfId="1731" priority="211" operator="equal">
      <formula>#REF!</formula>
    </cfRule>
  </conditionalFormatting>
  <conditionalFormatting sqref="Q57">
    <cfRule type="cellIs" dxfId="1730" priority="276" operator="equal">
      <formula>#REF!</formula>
    </cfRule>
    <cfRule type="cellIs" dxfId="1729" priority="281" operator="equal">
      <formula>#REF!</formula>
    </cfRule>
    <cfRule type="cellIs" dxfId="1728" priority="278" operator="equal">
      <formula>#REF!</formula>
    </cfRule>
    <cfRule type="cellIs" dxfId="1727" priority="292" operator="equal">
      <formula>#REF!</formula>
    </cfRule>
    <cfRule type="cellIs" dxfId="1726" priority="279" operator="equal">
      <formula>#REF!</formula>
    </cfRule>
    <cfRule type="cellIs" dxfId="1725" priority="280" operator="equal">
      <formula>#REF!</formula>
    </cfRule>
    <cfRule type="cellIs" dxfId="1724" priority="302" operator="equal">
      <formula>#REF!</formula>
    </cfRule>
    <cfRule type="cellIs" dxfId="1723" priority="282" operator="equal">
      <formula>#REF!</formula>
    </cfRule>
    <cfRule type="cellIs" dxfId="1722" priority="283" operator="equal">
      <formula>#REF!</formula>
    </cfRule>
    <cfRule type="cellIs" dxfId="1721" priority="299" operator="equal">
      <formula>#REF!</formula>
    </cfRule>
    <cfRule type="cellIs" dxfId="1720" priority="298" operator="equal">
      <formula>#REF!</formula>
    </cfRule>
    <cfRule type="cellIs" dxfId="1719" priority="285" operator="equal">
      <formula>#REF!</formula>
    </cfRule>
    <cfRule type="cellIs" dxfId="1718" priority="297" operator="equal">
      <formula>#REF!</formula>
    </cfRule>
    <cfRule type="cellIs" dxfId="1717" priority="286" operator="equal">
      <formula>#REF!</formula>
    </cfRule>
    <cfRule type="cellIs" dxfId="1716" priority="295" operator="equal">
      <formula>#REF!</formula>
    </cfRule>
    <cfRule type="cellIs" dxfId="1715" priority="294" operator="equal">
      <formula>#REF!</formula>
    </cfRule>
    <cfRule type="cellIs" dxfId="1714" priority="293" operator="equal">
      <formula>#REF!</formula>
    </cfRule>
    <cfRule type="cellIs" dxfId="1713" priority="291" operator="equal">
      <formula>#REF!</formula>
    </cfRule>
    <cfRule type="cellIs" dxfId="1712" priority="287" operator="equal">
      <formula>#REF!</formula>
    </cfRule>
    <cfRule type="cellIs" dxfId="1711" priority="284" operator="equal">
      <formula>#REF!</formula>
    </cfRule>
    <cfRule type="cellIs" dxfId="1710" priority="288" operator="equal">
      <formula>#REF!</formula>
    </cfRule>
    <cfRule type="cellIs" dxfId="1709" priority="289" operator="equal">
      <formula>#REF!</formula>
    </cfRule>
    <cfRule type="cellIs" dxfId="1708" priority="290" operator="equal">
      <formula>#REF!</formula>
    </cfRule>
    <cfRule type="cellIs" dxfId="1707" priority="301" operator="equal">
      <formula>#REF!</formula>
    </cfRule>
    <cfRule type="cellIs" dxfId="1706" priority="300" operator="equal">
      <formula>#REF!</formula>
    </cfRule>
    <cfRule type="cellIs" dxfId="1705" priority="296" operator="equal">
      <formula>#REF!</formula>
    </cfRule>
  </conditionalFormatting>
  <conditionalFormatting sqref="Q60:Q61">
    <cfRule type="cellIs" dxfId="1704" priority="380" operator="equal">
      <formula>#REF!</formula>
    </cfRule>
    <cfRule type="cellIs" dxfId="1703" priority="381" operator="equal">
      <formula>#REF!</formula>
    </cfRule>
    <cfRule type="cellIs" dxfId="1702" priority="382" operator="equal">
      <formula>#REF!</formula>
    </cfRule>
    <cfRule type="cellIs" dxfId="1701" priority="359" operator="equal">
      <formula>#REF!</formula>
    </cfRule>
    <cfRule type="cellIs" dxfId="1700" priority="356" operator="equal">
      <formula>#REF!</formula>
    </cfRule>
    <cfRule type="cellIs" dxfId="1699" priority="358" operator="equal">
      <formula>#REF!</formula>
    </cfRule>
    <cfRule type="cellIs" dxfId="1698" priority="360" operator="equal">
      <formula>#REF!</formula>
    </cfRule>
    <cfRule type="cellIs" dxfId="1697" priority="361" operator="equal">
      <formula>#REF!</formula>
    </cfRule>
    <cfRule type="cellIs" dxfId="1696" priority="362" operator="equal">
      <formula>#REF!</formula>
    </cfRule>
    <cfRule type="cellIs" dxfId="1695" priority="363" operator="equal">
      <formula>#REF!</formula>
    </cfRule>
    <cfRule type="cellIs" dxfId="1694" priority="364" operator="equal">
      <formula>#REF!</formula>
    </cfRule>
    <cfRule type="cellIs" dxfId="1693" priority="365" operator="equal">
      <formula>#REF!</formula>
    </cfRule>
    <cfRule type="cellIs" dxfId="1692" priority="366" operator="equal">
      <formula>#REF!</formula>
    </cfRule>
    <cfRule type="cellIs" dxfId="1691" priority="367" operator="equal">
      <formula>#REF!</formula>
    </cfRule>
    <cfRule type="cellIs" dxfId="1690" priority="368" operator="equal">
      <formula>#REF!</formula>
    </cfRule>
    <cfRule type="cellIs" dxfId="1689" priority="369" operator="equal">
      <formula>#REF!</formula>
    </cfRule>
    <cfRule type="cellIs" dxfId="1688" priority="370" operator="equal">
      <formula>#REF!</formula>
    </cfRule>
    <cfRule type="cellIs" dxfId="1687" priority="371" operator="equal">
      <formula>#REF!</formula>
    </cfRule>
    <cfRule type="cellIs" dxfId="1686" priority="372" operator="equal">
      <formula>#REF!</formula>
    </cfRule>
    <cfRule type="cellIs" dxfId="1685" priority="373" operator="equal">
      <formula>#REF!</formula>
    </cfRule>
    <cfRule type="cellIs" dxfId="1684" priority="374" operator="equal">
      <formula>#REF!</formula>
    </cfRule>
    <cfRule type="cellIs" dxfId="1683" priority="375" operator="equal">
      <formula>#REF!</formula>
    </cfRule>
    <cfRule type="cellIs" dxfId="1682" priority="376" operator="equal">
      <formula>#REF!</formula>
    </cfRule>
    <cfRule type="cellIs" dxfId="1681" priority="377" operator="equal">
      <formula>#REF!</formula>
    </cfRule>
    <cfRule type="cellIs" dxfId="1680" priority="378" operator="equal">
      <formula>#REF!</formula>
    </cfRule>
    <cfRule type="cellIs" dxfId="1679" priority="379" operator="equal">
      <formula>#REF!</formula>
    </cfRule>
  </conditionalFormatting>
  <conditionalFormatting sqref="Q64 Q66">
    <cfRule type="cellIs" dxfId="1678" priority="778" operator="equal">
      <formula>#REF!</formula>
    </cfRule>
    <cfRule type="cellIs" dxfId="1677" priority="784" operator="equal">
      <formula>#REF!</formula>
    </cfRule>
    <cfRule type="cellIs" dxfId="1676" priority="785" operator="equal">
      <formula>#REF!</formula>
    </cfRule>
    <cfRule type="cellIs" dxfId="1675" priority="787" operator="equal">
      <formula>#REF!</formula>
    </cfRule>
    <cfRule type="cellIs" dxfId="1674" priority="788" operator="equal">
      <formula>#REF!</formula>
    </cfRule>
    <cfRule type="cellIs" dxfId="1673" priority="789" operator="equal">
      <formula>#REF!</formula>
    </cfRule>
    <cfRule type="cellIs" dxfId="1672" priority="790" operator="equal">
      <formula>#REF!</formula>
    </cfRule>
    <cfRule type="cellIs" dxfId="1671" priority="791" operator="equal">
      <formula>#REF!</formula>
    </cfRule>
    <cfRule type="cellIs" dxfId="1670" priority="766" operator="equal">
      <formula>#REF!</formula>
    </cfRule>
    <cfRule type="cellIs" dxfId="1669" priority="792" operator="equal">
      <formula>#REF!</formula>
    </cfRule>
    <cfRule type="cellIs" dxfId="1668" priority="769" operator="equal">
      <formula>#REF!</formula>
    </cfRule>
    <cfRule type="cellIs" dxfId="1667" priority="770" operator="equal">
      <formula>#REF!</formula>
    </cfRule>
    <cfRule type="cellIs" dxfId="1666" priority="771" operator="equal">
      <formula>#REF!</formula>
    </cfRule>
    <cfRule type="cellIs" dxfId="1665" priority="772" operator="equal">
      <formula>#REF!</formula>
    </cfRule>
    <cfRule type="cellIs" dxfId="1664" priority="773" operator="equal">
      <formula>#REF!</formula>
    </cfRule>
    <cfRule type="cellIs" dxfId="1663" priority="774" operator="equal">
      <formula>#REF!</formula>
    </cfRule>
    <cfRule type="cellIs" dxfId="1662" priority="775" operator="equal">
      <formula>#REF!</formula>
    </cfRule>
    <cfRule type="cellIs" dxfId="1661" priority="776" operator="equal">
      <formula>#REF!</formula>
    </cfRule>
    <cfRule type="cellIs" dxfId="1660" priority="777" operator="equal">
      <formula>#REF!</formula>
    </cfRule>
    <cfRule type="cellIs" dxfId="1659" priority="786" operator="equal">
      <formula>#REF!</formula>
    </cfRule>
    <cfRule type="cellIs" dxfId="1658" priority="779" operator="equal">
      <formula>#REF!</formula>
    </cfRule>
    <cfRule type="cellIs" dxfId="1657" priority="780" operator="equal">
      <formula>#REF!</formula>
    </cfRule>
    <cfRule type="cellIs" dxfId="1656" priority="781" operator="equal">
      <formula>#REF!</formula>
    </cfRule>
    <cfRule type="cellIs" dxfId="1655" priority="782" operator="equal">
      <formula>#REF!</formula>
    </cfRule>
    <cfRule type="cellIs" dxfId="1654" priority="783" operator="equal">
      <formula>#REF!</formula>
    </cfRule>
  </conditionalFormatting>
  <conditionalFormatting sqref="Q64">
    <cfRule type="cellIs" dxfId="1653" priority="768" operator="equal">
      <formula>#REF!</formula>
    </cfRule>
  </conditionalFormatting>
  <conditionalFormatting sqref="Q66">
    <cfRule type="cellIs" dxfId="1652" priority="43" operator="equal">
      <formula>"ALTO"</formula>
    </cfRule>
    <cfRule type="cellIs" dxfId="1651" priority="39" operator="equal">
      <formula>"EXTREMO (RC/F)"</formula>
    </cfRule>
    <cfRule type="cellIs" dxfId="1650" priority="40" operator="equal">
      <formula>"ALTO (RC/F)"</formula>
    </cfRule>
    <cfRule type="cellIs" dxfId="1649" priority="41" operator="equal">
      <formula>"MODERADO (RC/F)"</formula>
    </cfRule>
    <cfRule type="cellIs" dxfId="1648" priority="42" operator="equal">
      <formula>"EXTREMO"</formula>
    </cfRule>
    <cfRule type="cellIs" dxfId="1647" priority="44" operator="equal">
      <formula>"MODERADO"</formula>
    </cfRule>
    <cfRule type="cellIs" dxfId="1646" priority="45" operator="equal">
      <formula>"BAJO"</formula>
    </cfRule>
    <cfRule type="cellIs" dxfId="1645" priority="70" operator="equal">
      <formula>#REF!</formula>
    </cfRule>
  </conditionalFormatting>
  <conditionalFormatting sqref="AF15:AF16 AF40:AF47 AF57:AF61">
    <cfRule type="cellIs" dxfId="1644" priority="826" operator="equal">
      <formula>"MUY ALTA"</formula>
    </cfRule>
    <cfRule type="cellIs" dxfId="1643" priority="827" operator="equal">
      <formula>"ALTA"</formula>
    </cfRule>
    <cfRule type="cellIs" dxfId="1642" priority="829" operator="equal">
      <formula>"BAJA"</formula>
    </cfRule>
    <cfRule type="cellIs" dxfId="1641" priority="830" operator="equal">
      <formula>"MUY BAJA"</formula>
    </cfRule>
    <cfRule type="cellIs" dxfId="1640" priority="828" operator="equal">
      <formula>"MEDIA"</formula>
    </cfRule>
  </conditionalFormatting>
  <conditionalFormatting sqref="AF18:AF38">
    <cfRule type="cellIs" dxfId="1639" priority="417" operator="equal">
      <formula>"ALTA"</formula>
    </cfRule>
    <cfRule type="cellIs" dxfId="1638" priority="420" operator="equal">
      <formula>"MUY BAJA"</formula>
    </cfRule>
    <cfRule type="cellIs" dxfId="1637" priority="419" operator="equal">
      <formula>"BAJA"</formula>
    </cfRule>
    <cfRule type="cellIs" dxfId="1636" priority="418" operator="equal">
      <formula>"MEDIA"</formula>
    </cfRule>
    <cfRule type="cellIs" dxfId="1635" priority="416" operator="equal">
      <formula>"MUY ALTA"</formula>
    </cfRule>
  </conditionalFormatting>
  <conditionalFormatting sqref="AF50:AF51 AF53 AF55">
    <cfRule type="cellIs" dxfId="1634" priority="168" operator="equal">
      <formula>"MEDIA"</formula>
    </cfRule>
    <cfRule type="cellIs" dxfId="1633" priority="167" operator="equal">
      <formula>"ALTA"</formula>
    </cfRule>
    <cfRule type="cellIs" dxfId="1632" priority="169" operator="equal">
      <formula>"BAJA"</formula>
    </cfRule>
    <cfRule type="cellIs" dxfId="1631" priority="170" operator="equal">
      <formula>"MUY BAJA"</formula>
    </cfRule>
    <cfRule type="cellIs" dxfId="1630" priority="166" operator="equal">
      <formula>"MUY ALTA"</formula>
    </cfRule>
  </conditionalFormatting>
  <conditionalFormatting sqref="AF63:AF66">
    <cfRule type="cellIs" dxfId="1629" priority="36" operator="equal">
      <formula>"MEDIA"</formula>
    </cfRule>
    <cfRule type="cellIs" dxfId="1628" priority="37" operator="equal">
      <formula>"BAJA"</formula>
    </cfRule>
    <cfRule type="cellIs" dxfId="1627" priority="38" operator="equal">
      <formula>"MUY BAJA"</formula>
    </cfRule>
    <cfRule type="cellIs" dxfId="1626" priority="35" operator="equal">
      <formula>"ALTA"</formula>
    </cfRule>
    <cfRule type="cellIs" dxfId="1625" priority="34" operator="equal">
      <formula>"MUY ALTA"</formula>
    </cfRule>
  </conditionalFormatting>
  <conditionalFormatting sqref="AH15 AH18 AH21 AH41 AH43 AH45">
    <cfRule type="cellIs" dxfId="1624" priority="821" operator="equal">
      <formula>"CATASTROFICO"</formula>
    </cfRule>
    <cfRule type="cellIs" dxfId="1623" priority="822" operator="equal">
      <formula>"MAYOR"</formula>
    </cfRule>
    <cfRule type="cellIs" dxfId="1622" priority="823" operator="equal">
      <formula>"MODERADO"</formula>
    </cfRule>
    <cfRule type="cellIs" dxfId="1621" priority="824" operator="equal">
      <formula>"MENOR"</formula>
    </cfRule>
    <cfRule type="cellIs" dxfId="1620" priority="825" operator="equal">
      <formula>"LEVE"</formula>
    </cfRule>
  </conditionalFormatting>
  <conditionalFormatting sqref="AH24">
    <cfRule type="cellIs" dxfId="1619" priority="497" operator="equal">
      <formula>"MAYOR"</formula>
    </cfRule>
    <cfRule type="cellIs" dxfId="1618" priority="500" operator="equal">
      <formula>"LEVE"</formula>
    </cfRule>
    <cfRule type="cellIs" dxfId="1617" priority="499" operator="equal">
      <formula>"MENOR"</formula>
    </cfRule>
    <cfRule type="cellIs" dxfId="1616" priority="498" operator="equal">
      <formula>"MODERADO"</formula>
    </cfRule>
    <cfRule type="cellIs" dxfId="1615" priority="496" operator="equal">
      <formula>"CATASTROFICO"</formula>
    </cfRule>
  </conditionalFormatting>
  <conditionalFormatting sqref="AH30">
    <cfRule type="cellIs" dxfId="1614" priority="415" operator="equal">
      <formula>"LEVE"</formula>
    </cfRule>
    <cfRule type="cellIs" dxfId="1613" priority="413" operator="equal">
      <formula>"MODERADO"</formula>
    </cfRule>
    <cfRule type="cellIs" dxfId="1612" priority="412" operator="equal">
      <formula>"MAYOR"</formula>
    </cfRule>
    <cfRule type="cellIs" dxfId="1611" priority="411" operator="equal">
      <formula>"CATASTROFICO"</formula>
    </cfRule>
    <cfRule type="cellIs" dxfId="1610" priority="414" operator="equal">
      <formula>"MENOR"</formula>
    </cfRule>
  </conditionalFormatting>
  <conditionalFormatting sqref="AH33 AH38">
    <cfRule type="cellIs" dxfId="1609" priority="663" operator="equal">
      <formula>"MODERADO"</formula>
    </cfRule>
    <cfRule type="cellIs" dxfId="1608" priority="664" operator="equal">
      <formula>"MENOR"</formula>
    </cfRule>
    <cfRule type="cellIs" dxfId="1607" priority="665" operator="equal">
      <formula>"LEVE"</formula>
    </cfRule>
    <cfRule type="cellIs" dxfId="1606" priority="661" operator="equal">
      <formula>"CATASTROFICO"</formula>
    </cfRule>
    <cfRule type="cellIs" dxfId="1605" priority="662" operator="equal">
      <formula>"MAYOR"</formula>
    </cfRule>
  </conditionalFormatting>
  <conditionalFormatting sqref="AH51 AH53 AH55">
    <cfRule type="cellIs" dxfId="1604" priority="162" operator="equal">
      <formula>"MAYOR"</formula>
    </cfRule>
    <cfRule type="cellIs" dxfId="1603" priority="163" operator="equal">
      <formula>"MODERADO"</formula>
    </cfRule>
    <cfRule type="cellIs" dxfId="1602" priority="164" operator="equal">
      <formula>"MENOR"</formula>
    </cfRule>
    <cfRule type="cellIs" dxfId="1601" priority="165" operator="equal">
      <formula>"LEVE"</formula>
    </cfRule>
    <cfRule type="cellIs" dxfId="1600" priority="161" operator="equal">
      <formula>"CATASTROFICO"</formula>
    </cfRule>
  </conditionalFormatting>
  <conditionalFormatting sqref="AH57">
    <cfRule type="cellIs" dxfId="1599" priority="250" operator="equal">
      <formula>"LEVE"</formula>
    </cfRule>
    <cfRule type="cellIs" dxfId="1598" priority="246" operator="equal">
      <formula>"CATASTROFICO"</formula>
    </cfRule>
    <cfRule type="cellIs" dxfId="1597" priority="247" operator="equal">
      <formula>"MAYOR"</formula>
    </cfRule>
    <cfRule type="cellIs" dxfId="1596" priority="248" operator="equal">
      <formula>"MODERADO"</formula>
    </cfRule>
    <cfRule type="cellIs" dxfId="1595" priority="249" operator="equal">
      <formula>"MENOR"</formula>
    </cfRule>
  </conditionalFormatting>
  <conditionalFormatting sqref="AH60:AH61">
    <cfRule type="cellIs" dxfId="1594" priority="332" operator="equal">
      <formula>"MAYOR"</formula>
    </cfRule>
    <cfRule type="cellIs" dxfId="1593" priority="333" operator="equal">
      <formula>"MODERADO"</formula>
    </cfRule>
    <cfRule type="cellIs" dxfId="1592" priority="334" operator="equal">
      <formula>"MENOR"</formula>
    </cfRule>
    <cfRule type="cellIs" dxfId="1591" priority="335" operator="equal">
      <formula>"LEVE"</formula>
    </cfRule>
    <cfRule type="cellIs" dxfId="1590" priority="331" operator="equal">
      <formula>"CATASTROFICO"</formula>
    </cfRule>
  </conditionalFormatting>
  <conditionalFormatting sqref="AH64">
    <cfRule type="cellIs" dxfId="1589" priority="741" operator="equal">
      <formula>"CATASTROFICO"</formula>
    </cfRule>
    <cfRule type="cellIs" dxfId="1588" priority="742" operator="equal">
      <formula>"MAYOR"</formula>
    </cfRule>
    <cfRule type="cellIs" dxfId="1587" priority="743" operator="equal">
      <formula>"MODERADO"</formula>
    </cfRule>
    <cfRule type="cellIs" dxfId="1586" priority="744" operator="equal">
      <formula>"MENOR"</formula>
    </cfRule>
    <cfRule type="cellIs" dxfId="1585" priority="745" operator="equal">
      <formula>"LEVE"</formula>
    </cfRule>
  </conditionalFormatting>
  <conditionalFormatting sqref="AH66">
    <cfRule type="cellIs" dxfId="1584" priority="33" operator="equal">
      <formula>"LEVE"</formula>
    </cfRule>
    <cfRule type="cellIs" dxfId="1583" priority="32" operator="equal">
      <formula>"MENOR"</formula>
    </cfRule>
    <cfRule type="cellIs" dxfId="1582" priority="31" operator="equal">
      <formula>"MODERADO"</formula>
    </cfRule>
    <cfRule type="cellIs" dxfId="1581" priority="30" operator="equal">
      <formula>"MAYOR"</formula>
    </cfRule>
    <cfRule type="cellIs" dxfId="1580" priority="29" operator="equal">
      <formula>"CATASTROFICO"</formula>
    </cfRule>
  </conditionalFormatting>
  <conditionalFormatting sqref="AJ15 AJ18 AJ21 AJ41 AJ43 AJ45 Q15 Q18 Q21 Q41 Q43 Q45">
    <cfRule type="cellIs" dxfId="1579" priority="834" operator="equal">
      <formula>"EXTREMO"</formula>
    </cfRule>
    <cfRule type="cellIs" dxfId="1578" priority="833" operator="equal">
      <formula>"MODERADO (RC/F)"</formula>
    </cfRule>
    <cfRule type="cellIs" dxfId="1577" priority="832" operator="equal">
      <formula>"ALTO (RC/F)"</formula>
    </cfRule>
    <cfRule type="cellIs" dxfId="1576" priority="831" operator="equal">
      <formula>"EXTREMO (RC/F)"</formula>
    </cfRule>
    <cfRule type="cellIs" dxfId="1575" priority="837" operator="equal">
      <formula>"BAJO"</formula>
    </cfRule>
    <cfRule type="cellIs" dxfId="1574" priority="835" operator="equal">
      <formula>"ALTO"</formula>
    </cfRule>
    <cfRule type="cellIs" dxfId="1573" priority="836" operator="equal">
      <formula>"MODERADO"</formula>
    </cfRule>
  </conditionalFormatting>
  <conditionalFormatting sqref="AJ15 AJ18 AJ21 AJ41 AJ43 AJ45">
    <cfRule type="cellIs" dxfId="1572" priority="809" operator="equal">
      <formula>#REF!</formula>
    </cfRule>
    <cfRule type="cellIs" dxfId="1571" priority="808" operator="equal">
      <formula>#REF!</formula>
    </cfRule>
    <cfRule type="cellIs" dxfId="1570" priority="807" operator="equal">
      <formula>#REF!</formula>
    </cfRule>
    <cfRule type="cellIs" dxfId="1569" priority="806" operator="equal">
      <formula>#REF!</formula>
    </cfRule>
    <cfRule type="cellIs" dxfId="1568" priority="820" operator="equal">
      <formula>#REF!</formula>
    </cfRule>
    <cfRule type="cellIs" dxfId="1567" priority="804" operator="equal">
      <formula>#REF!</formula>
    </cfRule>
    <cfRule type="cellIs" dxfId="1566" priority="803" operator="equal">
      <formula>#REF!</formula>
    </cfRule>
    <cfRule type="cellIs" dxfId="1565" priority="802" operator="equal">
      <formula>#REF!</formula>
    </cfRule>
    <cfRule type="cellIs" dxfId="1564" priority="801" operator="equal">
      <formula>#REF!</formula>
    </cfRule>
    <cfRule type="cellIs" dxfId="1563" priority="800" operator="equal">
      <formula>#REF!</formula>
    </cfRule>
    <cfRule type="cellIs" dxfId="1562" priority="799" operator="equal">
      <formula>#REF!</formula>
    </cfRule>
    <cfRule type="cellIs" dxfId="1561" priority="798" operator="equal">
      <formula>#REF!</formula>
    </cfRule>
    <cfRule type="cellIs" dxfId="1560" priority="797" operator="equal">
      <formula>#REF!</formula>
    </cfRule>
    <cfRule type="cellIs" dxfId="1559" priority="794" operator="equal">
      <formula>#REF!</formula>
    </cfRule>
    <cfRule type="cellIs" dxfId="1558" priority="793" operator="equal">
      <formula>#REF!</formula>
    </cfRule>
    <cfRule type="cellIs" dxfId="1557" priority="819" operator="equal">
      <formula>#REF!</formula>
    </cfRule>
    <cfRule type="cellIs" dxfId="1556" priority="818" operator="equal">
      <formula>#REF!</formula>
    </cfRule>
    <cfRule type="cellIs" dxfId="1555" priority="817" operator="equal">
      <formula>#REF!</formula>
    </cfRule>
    <cfRule type="cellIs" dxfId="1554" priority="816" operator="equal">
      <formula>#REF!</formula>
    </cfRule>
    <cfRule type="cellIs" dxfId="1553" priority="815" operator="equal">
      <formula>#REF!</formula>
    </cfRule>
    <cfRule type="cellIs" dxfId="1552" priority="805" operator="equal">
      <formula>#REF!</formula>
    </cfRule>
    <cfRule type="cellIs" dxfId="1551" priority="814" operator="equal">
      <formula>#REF!</formula>
    </cfRule>
    <cfRule type="cellIs" dxfId="1550" priority="813" operator="equal">
      <formula>#REF!</formula>
    </cfRule>
    <cfRule type="cellIs" dxfId="1549" priority="812" operator="equal">
      <formula>#REF!</formula>
    </cfRule>
    <cfRule type="cellIs" dxfId="1548" priority="811" operator="equal">
      <formula>#REF!</formula>
    </cfRule>
    <cfRule type="cellIs" dxfId="1547" priority="810" operator="equal">
      <formula>#REF!</formula>
    </cfRule>
  </conditionalFormatting>
  <conditionalFormatting sqref="AJ24 Q24">
    <cfRule type="cellIs" dxfId="1546" priority="504" operator="equal">
      <formula>"EXTREMO"</formula>
    </cfRule>
    <cfRule type="cellIs" dxfId="1545" priority="505" operator="equal">
      <formula>"ALTO"</formula>
    </cfRule>
    <cfRule type="cellIs" dxfId="1544" priority="506" operator="equal">
      <formula>"MODERADO"</formula>
    </cfRule>
    <cfRule type="cellIs" dxfId="1543" priority="507" operator="equal">
      <formula>"BAJO"</formula>
    </cfRule>
    <cfRule type="cellIs" dxfId="1542" priority="501" operator="equal">
      <formula>"EXTREMO (RC/F)"</formula>
    </cfRule>
    <cfRule type="cellIs" dxfId="1541" priority="502" operator="equal">
      <formula>"ALTO (RC/F)"</formula>
    </cfRule>
    <cfRule type="cellIs" dxfId="1540" priority="503" operator="equal">
      <formula>"MODERADO (RC/F)"</formula>
    </cfRule>
  </conditionalFormatting>
  <conditionalFormatting sqref="AJ24">
    <cfRule type="cellIs" dxfId="1539" priority="489" operator="equal">
      <formula>#REF!</formula>
    </cfRule>
    <cfRule type="cellIs" dxfId="1538" priority="490" operator="equal">
      <formula>#REF!</formula>
    </cfRule>
    <cfRule type="cellIs" dxfId="1537" priority="472" operator="equal">
      <formula>#REF!</formula>
    </cfRule>
    <cfRule type="cellIs" dxfId="1536" priority="469" operator="equal">
      <formula>#REF!</formula>
    </cfRule>
    <cfRule type="cellIs" dxfId="1535" priority="475" operator="equal">
      <formula>#REF!</formula>
    </cfRule>
    <cfRule type="cellIs" dxfId="1534" priority="468" operator="equal">
      <formula>#REF!</formula>
    </cfRule>
    <cfRule type="cellIs" dxfId="1533" priority="493" operator="equal">
      <formula>#REF!</formula>
    </cfRule>
    <cfRule type="cellIs" dxfId="1532" priority="492" operator="equal">
      <formula>#REF!</formula>
    </cfRule>
    <cfRule type="cellIs" dxfId="1531" priority="491" operator="equal">
      <formula>#REF!</formula>
    </cfRule>
    <cfRule type="cellIs" dxfId="1530" priority="484" operator="equal">
      <formula>#REF!</formula>
    </cfRule>
    <cfRule type="cellIs" dxfId="1529" priority="495" operator="equal">
      <formula>#REF!</formula>
    </cfRule>
    <cfRule type="cellIs" dxfId="1528" priority="494" operator="equal">
      <formula>#REF!</formula>
    </cfRule>
    <cfRule type="cellIs" dxfId="1527" priority="488" operator="equal">
      <formula>#REF!</formula>
    </cfRule>
    <cfRule type="cellIs" dxfId="1526" priority="487" operator="equal">
      <formula>#REF!</formula>
    </cfRule>
    <cfRule type="cellIs" dxfId="1525" priority="486" operator="equal">
      <formula>#REF!</formula>
    </cfRule>
    <cfRule type="cellIs" dxfId="1524" priority="485" operator="equal">
      <formula>#REF!</formula>
    </cfRule>
    <cfRule type="cellIs" dxfId="1523" priority="483" operator="equal">
      <formula>#REF!</formula>
    </cfRule>
    <cfRule type="cellIs" dxfId="1522" priority="482" operator="equal">
      <formula>#REF!</formula>
    </cfRule>
    <cfRule type="cellIs" dxfId="1521" priority="481" operator="equal">
      <formula>#REF!</formula>
    </cfRule>
    <cfRule type="cellIs" dxfId="1520" priority="480" operator="equal">
      <formula>#REF!</formula>
    </cfRule>
    <cfRule type="cellIs" dxfId="1519" priority="479" operator="equal">
      <formula>#REF!</formula>
    </cfRule>
    <cfRule type="cellIs" dxfId="1518" priority="478" operator="equal">
      <formula>#REF!</formula>
    </cfRule>
    <cfRule type="cellIs" dxfId="1517" priority="477" operator="equal">
      <formula>#REF!</formula>
    </cfRule>
    <cfRule type="cellIs" dxfId="1516" priority="476" operator="equal">
      <formula>#REF!</formula>
    </cfRule>
    <cfRule type="cellIs" dxfId="1515" priority="474" operator="equal">
      <formula>#REF!</formula>
    </cfRule>
    <cfRule type="cellIs" dxfId="1514" priority="473" operator="equal">
      <formula>#REF!</formula>
    </cfRule>
  </conditionalFormatting>
  <conditionalFormatting sqref="AJ30 Q30">
    <cfRule type="cellIs" dxfId="1513" priority="422" operator="equal">
      <formula>"ALTO (RC/F)"</formula>
    </cfRule>
    <cfRule type="cellIs" dxfId="1512" priority="426" operator="equal">
      <formula>"MODERADO"</formula>
    </cfRule>
    <cfRule type="cellIs" dxfId="1511" priority="421" operator="equal">
      <formula>"EXTREMO (RC/F)"</formula>
    </cfRule>
    <cfRule type="cellIs" dxfId="1510" priority="427" operator="equal">
      <formula>"BAJO"</formula>
    </cfRule>
    <cfRule type="cellIs" dxfId="1509" priority="425" operator="equal">
      <formula>"ALTO"</formula>
    </cfRule>
    <cfRule type="cellIs" dxfId="1508" priority="424" operator="equal">
      <formula>"EXTREMO"</formula>
    </cfRule>
    <cfRule type="cellIs" dxfId="1507" priority="423" operator="equal">
      <formula>"MODERADO (RC/F)"</formula>
    </cfRule>
  </conditionalFormatting>
  <conditionalFormatting sqref="AJ30">
    <cfRule type="cellIs" dxfId="1506" priority="383" operator="equal">
      <formula>#REF!</formula>
    </cfRule>
    <cfRule type="cellIs" dxfId="1505" priority="384" operator="equal">
      <formula>#REF!</formula>
    </cfRule>
    <cfRule type="cellIs" dxfId="1504" priority="387" operator="equal">
      <formula>#REF!</formula>
    </cfRule>
    <cfRule type="cellIs" dxfId="1503" priority="388" operator="equal">
      <formula>#REF!</formula>
    </cfRule>
    <cfRule type="cellIs" dxfId="1502" priority="389" operator="equal">
      <formula>#REF!</formula>
    </cfRule>
    <cfRule type="cellIs" dxfId="1501" priority="390" operator="equal">
      <formula>#REF!</formula>
    </cfRule>
    <cfRule type="cellIs" dxfId="1500" priority="400" operator="equal">
      <formula>#REF!</formula>
    </cfRule>
    <cfRule type="cellIs" dxfId="1499" priority="401" operator="equal">
      <formula>#REF!</formula>
    </cfRule>
    <cfRule type="cellIs" dxfId="1498" priority="402" operator="equal">
      <formula>#REF!</formula>
    </cfRule>
    <cfRule type="cellIs" dxfId="1497" priority="403" operator="equal">
      <formula>#REF!</formula>
    </cfRule>
    <cfRule type="cellIs" dxfId="1496" priority="404" operator="equal">
      <formula>#REF!</formula>
    </cfRule>
    <cfRule type="cellIs" dxfId="1495" priority="405" operator="equal">
      <formula>#REF!</formula>
    </cfRule>
    <cfRule type="cellIs" dxfId="1494" priority="407" operator="equal">
      <formula>#REF!</formula>
    </cfRule>
    <cfRule type="cellIs" dxfId="1493" priority="408" operator="equal">
      <formula>#REF!</formula>
    </cfRule>
    <cfRule type="cellIs" dxfId="1492" priority="409" operator="equal">
      <formula>#REF!</formula>
    </cfRule>
    <cfRule type="cellIs" dxfId="1491" priority="410" operator="equal">
      <formula>#REF!</formula>
    </cfRule>
    <cfRule type="cellIs" dxfId="1490" priority="394" operator="equal">
      <formula>#REF!</formula>
    </cfRule>
    <cfRule type="cellIs" dxfId="1489" priority="406" operator="equal">
      <formula>#REF!</formula>
    </cfRule>
    <cfRule type="cellIs" dxfId="1488" priority="395" operator="equal">
      <formula>#REF!</formula>
    </cfRule>
    <cfRule type="cellIs" dxfId="1487" priority="393" operator="equal">
      <formula>#REF!</formula>
    </cfRule>
    <cfRule type="cellIs" dxfId="1486" priority="392" operator="equal">
      <formula>#REF!</formula>
    </cfRule>
    <cfRule type="cellIs" dxfId="1485" priority="391" operator="equal">
      <formula>#REF!</formula>
    </cfRule>
    <cfRule type="cellIs" dxfId="1484" priority="396" operator="equal">
      <formula>#REF!</formula>
    </cfRule>
    <cfRule type="cellIs" dxfId="1483" priority="397" operator="equal">
      <formula>#REF!</formula>
    </cfRule>
    <cfRule type="cellIs" dxfId="1482" priority="398" operator="equal">
      <formula>#REF!</formula>
    </cfRule>
    <cfRule type="cellIs" dxfId="1481" priority="399" operator="equal">
      <formula>#REF!</formula>
    </cfRule>
  </conditionalFormatting>
  <conditionalFormatting sqref="AJ33 AJ38 Q33">
    <cfRule type="cellIs" dxfId="1480" priority="671" operator="equal">
      <formula>"MODERADO"</formula>
    </cfRule>
    <cfRule type="cellIs" dxfId="1479" priority="670" operator="equal">
      <formula>"ALTO"</formula>
    </cfRule>
    <cfRule type="cellIs" dxfId="1478" priority="666" operator="equal">
      <formula>"EXTREMO (RC/F)"</formula>
    </cfRule>
    <cfRule type="cellIs" dxfId="1477" priority="667" operator="equal">
      <formula>"ALTO (RC/F)"</formula>
    </cfRule>
    <cfRule type="cellIs" dxfId="1476" priority="668" operator="equal">
      <formula>"MODERADO (RC/F)"</formula>
    </cfRule>
    <cfRule type="cellIs" dxfId="1475" priority="669" operator="equal">
      <formula>"EXTREMO"</formula>
    </cfRule>
    <cfRule type="cellIs" dxfId="1474" priority="672" operator="equal">
      <formula>"BAJO"</formula>
    </cfRule>
  </conditionalFormatting>
  <conditionalFormatting sqref="AJ33 AJ38">
    <cfRule type="cellIs" dxfId="1473" priority="633" operator="equal">
      <formula>#REF!</formula>
    </cfRule>
    <cfRule type="cellIs" dxfId="1472" priority="653" operator="equal">
      <formula>#REF!</formula>
    </cfRule>
    <cfRule type="cellIs" dxfId="1471" priority="660" operator="equal">
      <formula>#REF!</formula>
    </cfRule>
    <cfRule type="cellIs" dxfId="1470" priority="659" operator="equal">
      <formula>#REF!</formula>
    </cfRule>
    <cfRule type="cellIs" dxfId="1469" priority="658" operator="equal">
      <formula>#REF!</formula>
    </cfRule>
    <cfRule type="cellIs" dxfId="1468" priority="657" operator="equal">
      <formula>#REF!</formula>
    </cfRule>
    <cfRule type="cellIs" dxfId="1467" priority="656" operator="equal">
      <formula>#REF!</formula>
    </cfRule>
    <cfRule type="cellIs" dxfId="1466" priority="655" operator="equal">
      <formula>#REF!</formula>
    </cfRule>
    <cfRule type="cellIs" dxfId="1465" priority="654" operator="equal">
      <formula>#REF!</formula>
    </cfRule>
    <cfRule type="cellIs" dxfId="1464" priority="652" operator="equal">
      <formula>#REF!</formula>
    </cfRule>
    <cfRule type="cellIs" dxfId="1463" priority="651" operator="equal">
      <formula>#REF!</formula>
    </cfRule>
    <cfRule type="cellIs" dxfId="1462" priority="650" operator="equal">
      <formula>#REF!</formula>
    </cfRule>
    <cfRule type="cellIs" dxfId="1461" priority="649" operator="equal">
      <formula>#REF!</formula>
    </cfRule>
    <cfRule type="cellIs" dxfId="1460" priority="648" operator="equal">
      <formula>#REF!</formula>
    </cfRule>
    <cfRule type="cellIs" dxfId="1459" priority="647" operator="equal">
      <formula>#REF!</formula>
    </cfRule>
    <cfRule type="cellIs" dxfId="1458" priority="646" operator="equal">
      <formula>#REF!</formula>
    </cfRule>
    <cfRule type="cellIs" dxfId="1457" priority="645" operator="equal">
      <formula>#REF!</formula>
    </cfRule>
    <cfRule type="cellIs" dxfId="1456" priority="644" operator="equal">
      <formula>#REF!</formula>
    </cfRule>
    <cfRule type="cellIs" dxfId="1455" priority="643" operator="equal">
      <formula>#REF!</formula>
    </cfRule>
    <cfRule type="cellIs" dxfId="1454" priority="639" operator="equal">
      <formula>#REF!</formula>
    </cfRule>
    <cfRule type="cellIs" dxfId="1453" priority="642" operator="equal">
      <formula>#REF!</formula>
    </cfRule>
    <cfRule type="cellIs" dxfId="1452" priority="641" operator="equal">
      <formula>#REF!</formula>
    </cfRule>
    <cfRule type="cellIs" dxfId="1451" priority="640" operator="equal">
      <formula>#REF!</formula>
    </cfRule>
    <cfRule type="cellIs" dxfId="1450" priority="638" operator="equal">
      <formula>#REF!</formula>
    </cfRule>
    <cfRule type="cellIs" dxfId="1449" priority="637" operator="equal">
      <formula>#REF!</formula>
    </cfRule>
    <cfRule type="cellIs" dxfId="1448" priority="634" operator="equal">
      <formula>#REF!</formula>
    </cfRule>
  </conditionalFormatting>
  <conditionalFormatting sqref="AJ51 AJ53 AJ55 Q51 Q53 Q55">
    <cfRule type="cellIs" dxfId="1447" priority="176" operator="equal">
      <formula>"MODERADO"</formula>
    </cfRule>
    <cfRule type="cellIs" dxfId="1446" priority="173" operator="equal">
      <formula>"MODERADO (RC/F)"</formula>
    </cfRule>
    <cfRule type="cellIs" dxfId="1445" priority="175" operator="equal">
      <formula>"ALTO"</formula>
    </cfRule>
    <cfRule type="cellIs" dxfId="1444" priority="172" operator="equal">
      <formula>"ALTO (RC/F)"</formula>
    </cfRule>
    <cfRule type="cellIs" dxfId="1443" priority="171" operator="equal">
      <formula>"EXTREMO (RC/F)"</formula>
    </cfRule>
    <cfRule type="cellIs" dxfId="1442" priority="174" operator="equal">
      <formula>"EXTREMO"</formula>
    </cfRule>
    <cfRule type="cellIs" dxfId="1441" priority="177" operator="equal">
      <formula>"BAJO"</formula>
    </cfRule>
  </conditionalFormatting>
  <conditionalFormatting sqref="AJ51 AJ53 AJ55">
    <cfRule type="cellIs" dxfId="1440" priority="151" operator="equal">
      <formula>#REF!</formula>
    </cfRule>
    <cfRule type="cellIs" dxfId="1439" priority="150" operator="equal">
      <formula>#REF!</formula>
    </cfRule>
    <cfRule type="cellIs" dxfId="1438" priority="149" operator="equal">
      <formula>#REF!</formula>
    </cfRule>
    <cfRule type="cellIs" dxfId="1437" priority="148" operator="equal">
      <formula>#REF!</formula>
    </cfRule>
    <cfRule type="cellIs" dxfId="1436" priority="145" operator="equal">
      <formula>#REF!</formula>
    </cfRule>
    <cfRule type="cellIs" dxfId="1435" priority="144" operator="equal">
      <formula>#REF!</formula>
    </cfRule>
    <cfRule type="cellIs" dxfId="1434" priority="143" operator="equal">
      <formula>#REF!</formula>
    </cfRule>
    <cfRule type="cellIs" dxfId="1433" priority="142" operator="equal">
      <formula>#REF!</formula>
    </cfRule>
    <cfRule type="cellIs" dxfId="1432" priority="141" operator="equal">
      <formula>#REF!</formula>
    </cfRule>
    <cfRule type="cellIs" dxfId="1431" priority="140" operator="equal">
      <formula>#REF!</formula>
    </cfRule>
    <cfRule type="cellIs" dxfId="1430" priority="139" operator="equal">
      <formula>#REF!</formula>
    </cfRule>
    <cfRule type="cellIs" dxfId="1429" priority="138" operator="equal">
      <formula>#REF!</formula>
    </cfRule>
    <cfRule type="cellIs" dxfId="1428" priority="137" operator="equal">
      <formula>#REF!</formula>
    </cfRule>
    <cfRule type="cellIs" dxfId="1427" priority="134" operator="equal">
      <formula>#REF!</formula>
    </cfRule>
    <cfRule type="cellIs" dxfId="1426" priority="133" operator="equal">
      <formula>#REF!</formula>
    </cfRule>
    <cfRule type="cellIs" dxfId="1425" priority="147" operator="equal">
      <formula>#REF!</formula>
    </cfRule>
    <cfRule type="cellIs" dxfId="1424" priority="146" operator="equal">
      <formula>#REF!</formula>
    </cfRule>
    <cfRule type="cellIs" dxfId="1423" priority="160" operator="equal">
      <formula>#REF!</formula>
    </cfRule>
    <cfRule type="cellIs" dxfId="1422" priority="159" operator="equal">
      <formula>#REF!</formula>
    </cfRule>
    <cfRule type="cellIs" dxfId="1421" priority="158" operator="equal">
      <formula>#REF!</formula>
    </cfRule>
    <cfRule type="cellIs" dxfId="1420" priority="157" operator="equal">
      <formula>#REF!</formula>
    </cfRule>
    <cfRule type="cellIs" dxfId="1419" priority="156" operator="equal">
      <formula>#REF!</formula>
    </cfRule>
    <cfRule type="cellIs" dxfId="1418" priority="155" operator="equal">
      <formula>#REF!</formula>
    </cfRule>
    <cfRule type="cellIs" dxfId="1417" priority="154" operator="equal">
      <formula>#REF!</formula>
    </cfRule>
    <cfRule type="cellIs" dxfId="1416" priority="153" operator="equal">
      <formula>#REF!</formula>
    </cfRule>
    <cfRule type="cellIs" dxfId="1415" priority="152" operator="equal">
      <formula>#REF!</formula>
    </cfRule>
  </conditionalFormatting>
  <conditionalFormatting sqref="AJ57 Q57">
    <cfRule type="cellIs" dxfId="1414" priority="257" operator="equal">
      <formula>"ALTO (RC/F)"</formula>
    </cfRule>
    <cfRule type="cellIs" dxfId="1413" priority="256" operator="equal">
      <formula>"EXTREMO (RC/F)"</formula>
    </cfRule>
    <cfRule type="cellIs" dxfId="1412" priority="258" operator="equal">
      <formula>"MODERADO (RC/F)"</formula>
    </cfRule>
    <cfRule type="cellIs" dxfId="1411" priority="259" operator="equal">
      <formula>"EXTREMO"</formula>
    </cfRule>
    <cfRule type="cellIs" dxfId="1410" priority="260" operator="equal">
      <formula>"ALTO"</formula>
    </cfRule>
    <cfRule type="cellIs" dxfId="1409" priority="261" operator="equal">
      <formula>"MODERADO"</formula>
    </cfRule>
    <cfRule type="cellIs" dxfId="1408" priority="262" operator="equal">
      <formula>"BAJO"</formula>
    </cfRule>
  </conditionalFormatting>
  <conditionalFormatting sqref="AJ57">
    <cfRule type="cellIs" dxfId="1407" priority="225" operator="equal">
      <formula>#REF!</formula>
    </cfRule>
    <cfRule type="cellIs" dxfId="1406" priority="226" operator="equal">
      <formula>#REF!</formula>
    </cfRule>
    <cfRule type="cellIs" dxfId="1405" priority="227" operator="equal">
      <formula>#REF!</formula>
    </cfRule>
    <cfRule type="cellIs" dxfId="1404" priority="229" operator="equal">
      <formula>#REF!</formula>
    </cfRule>
    <cfRule type="cellIs" dxfId="1403" priority="230" operator="equal">
      <formula>#REF!</formula>
    </cfRule>
    <cfRule type="cellIs" dxfId="1402" priority="231" operator="equal">
      <formula>#REF!</formula>
    </cfRule>
    <cfRule type="cellIs" dxfId="1401" priority="237" operator="equal">
      <formula>#REF!</formula>
    </cfRule>
    <cfRule type="cellIs" dxfId="1400" priority="232" operator="equal">
      <formula>#REF!</formula>
    </cfRule>
    <cfRule type="cellIs" dxfId="1399" priority="233" operator="equal">
      <formula>#REF!</formula>
    </cfRule>
    <cfRule type="cellIs" dxfId="1398" priority="234" operator="equal">
      <formula>#REF!</formula>
    </cfRule>
    <cfRule type="cellIs" dxfId="1397" priority="235" operator="equal">
      <formula>#REF!</formula>
    </cfRule>
    <cfRule type="cellIs" dxfId="1396" priority="238" operator="equal">
      <formula>#REF!</formula>
    </cfRule>
    <cfRule type="cellIs" dxfId="1395" priority="239" operator="equal">
      <formula>#REF!</formula>
    </cfRule>
    <cfRule type="cellIs" dxfId="1394" priority="240" operator="equal">
      <formula>#REF!</formula>
    </cfRule>
    <cfRule type="cellIs" dxfId="1393" priority="241" operator="equal">
      <formula>#REF!</formula>
    </cfRule>
    <cfRule type="cellIs" dxfId="1392" priority="242" operator="equal">
      <formula>#REF!</formula>
    </cfRule>
    <cfRule type="cellIs" dxfId="1391" priority="243" operator="equal">
      <formula>#REF!</formula>
    </cfRule>
    <cfRule type="cellIs" dxfId="1390" priority="244" operator="equal">
      <formula>#REF!</formula>
    </cfRule>
    <cfRule type="cellIs" dxfId="1389" priority="245" operator="equal">
      <formula>#REF!</formula>
    </cfRule>
    <cfRule type="cellIs" dxfId="1388" priority="218" operator="equal">
      <formula>#REF!</formula>
    </cfRule>
    <cfRule type="cellIs" dxfId="1387" priority="219" operator="equal">
      <formula>#REF!</formula>
    </cfRule>
    <cfRule type="cellIs" dxfId="1386" priority="222" operator="equal">
      <formula>#REF!</formula>
    </cfRule>
    <cfRule type="cellIs" dxfId="1385" priority="223" operator="equal">
      <formula>#REF!</formula>
    </cfRule>
    <cfRule type="cellIs" dxfId="1384" priority="224" operator="equal">
      <formula>#REF!</formula>
    </cfRule>
    <cfRule type="cellIs" dxfId="1383" priority="236" operator="equal">
      <formula>#REF!</formula>
    </cfRule>
    <cfRule type="cellIs" dxfId="1382" priority="228" operator="equal">
      <formula>#REF!</formula>
    </cfRule>
  </conditionalFormatting>
  <conditionalFormatting sqref="AJ60:AJ61 Q60:Q61">
    <cfRule type="cellIs" dxfId="1381" priority="337" operator="equal">
      <formula>"ALTO (RC/F)"</formula>
    </cfRule>
    <cfRule type="cellIs" dxfId="1380" priority="338" operator="equal">
      <formula>"MODERADO (RC/F)"</formula>
    </cfRule>
    <cfRule type="cellIs" dxfId="1379" priority="342" operator="equal">
      <formula>"BAJO"</formula>
    </cfRule>
    <cfRule type="cellIs" dxfId="1378" priority="341" operator="equal">
      <formula>"MODERADO"</formula>
    </cfRule>
    <cfRule type="cellIs" dxfId="1377" priority="340" operator="equal">
      <formula>"ALTO"</formula>
    </cfRule>
    <cfRule type="cellIs" dxfId="1376" priority="339" operator="equal">
      <formula>"EXTREMO"</formula>
    </cfRule>
    <cfRule type="cellIs" dxfId="1375" priority="336" operator="equal">
      <formula>"EXTREMO (RC/F)"</formula>
    </cfRule>
  </conditionalFormatting>
  <conditionalFormatting sqref="AJ60:AJ61">
    <cfRule type="cellIs" dxfId="1374" priority="304" operator="equal">
      <formula>#REF!</formula>
    </cfRule>
    <cfRule type="cellIs" dxfId="1373" priority="307" operator="equal">
      <formula>#REF!</formula>
    </cfRule>
    <cfRule type="cellIs" dxfId="1372" priority="308" operator="equal">
      <formula>#REF!</formula>
    </cfRule>
    <cfRule type="cellIs" dxfId="1371" priority="309" operator="equal">
      <formula>#REF!</formula>
    </cfRule>
    <cfRule type="cellIs" dxfId="1370" priority="310" operator="equal">
      <formula>#REF!</formula>
    </cfRule>
    <cfRule type="cellIs" dxfId="1369" priority="312" operator="equal">
      <formula>#REF!</formula>
    </cfRule>
    <cfRule type="cellIs" dxfId="1368" priority="313" operator="equal">
      <formula>#REF!</formula>
    </cfRule>
    <cfRule type="cellIs" dxfId="1367" priority="314" operator="equal">
      <formula>#REF!</formula>
    </cfRule>
    <cfRule type="cellIs" dxfId="1366" priority="315" operator="equal">
      <formula>#REF!</formula>
    </cfRule>
    <cfRule type="cellIs" dxfId="1365" priority="316" operator="equal">
      <formula>#REF!</formula>
    </cfRule>
    <cfRule type="cellIs" dxfId="1364" priority="317" operator="equal">
      <formula>#REF!</formula>
    </cfRule>
    <cfRule type="cellIs" dxfId="1363" priority="311" operator="equal">
      <formula>#REF!</formula>
    </cfRule>
    <cfRule type="cellIs" dxfId="1362" priority="330" operator="equal">
      <formula>#REF!</formula>
    </cfRule>
    <cfRule type="cellIs" dxfId="1361" priority="329" operator="equal">
      <formula>#REF!</formula>
    </cfRule>
    <cfRule type="cellIs" dxfId="1360" priority="318" operator="equal">
      <formula>#REF!</formula>
    </cfRule>
    <cfRule type="cellIs" dxfId="1359" priority="319" operator="equal">
      <formula>#REF!</formula>
    </cfRule>
    <cfRule type="cellIs" dxfId="1358" priority="320" operator="equal">
      <formula>#REF!</formula>
    </cfRule>
    <cfRule type="cellIs" dxfId="1357" priority="321" operator="equal">
      <formula>#REF!</formula>
    </cfRule>
    <cfRule type="cellIs" dxfId="1356" priority="303" operator="equal">
      <formula>#REF!</formula>
    </cfRule>
    <cfRule type="cellIs" dxfId="1355" priority="327" operator="equal">
      <formula>#REF!</formula>
    </cfRule>
    <cfRule type="cellIs" dxfId="1354" priority="328" operator="equal">
      <formula>#REF!</formula>
    </cfRule>
    <cfRule type="cellIs" dxfId="1353" priority="322" operator="equal">
      <formula>#REF!</formula>
    </cfRule>
    <cfRule type="cellIs" dxfId="1352" priority="326" operator="equal">
      <formula>#REF!</formula>
    </cfRule>
    <cfRule type="cellIs" dxfId="1351" priority="325" operator="equal">
      <formula>#REF!</formula>
    </cfRule>
    <cfRule type="cellIs" dxfId="1350" priority="324" operator="equal">
      <formula>#REF!</formula>
    </cfRule>
    <cfRule type="cellIs" dxfId="1349" priority="323" operator="equal">
      <formula>#REF!</formula>
    </cfRule>
  </conditionalFormatting>
  <conditionalFormatting sqref="AJ64 AJ66 Q64">
    <cfRule type="cellIs" dxfId="1348" priority="746" operator="equal">
      <formula>"EXTREMO (RC/F)"</formula>
    </cfRule>
    <cfRule type="cellIs" dxfId="1347" priority="752" operator="equal">
      <formula>"BAJO"</formula>
    </cfRule>
    <cfRule type="cellIs" dxfId="1346" priority="747" operator="equal">
      <formula>"ALTO (RC/F)"</formula>
    </cfRule>
    <cfRule type="cellIs" dxfId="1345" priority="748" operator="equal">
      <formula>"MODERADO (RC/F)"</formula>
    </cfRule>
    <cfRule type="cellIs" dxfId="1344" priority="749" operator="equal">
      <formula>"EXTREMO"</formula>
    </cfRule>
    <cfRule type="cellIs" dxfId="1343" priority="750" operator="equal">
      <formula>"ALTO"</formula>
    </cfRule>
    <cfRule type="cellIs" dxfId="1342" priority="751" operator="equal">
      <formula>"MODERADO"</formula>
    </cfRule>
  </conditionalFormatting>
  <conditionalFormatting sqref="AJ64 AJ66">
    <cfRule type="cellIs" dxfId="1341" priority="737" operator="equal">
      <formula>#REF!</formula>
    </cfRule>
    <cfRule type="cellIs" dxfId="1340" priority="731" operator="equal">
      <formula>#REF!</formula>
    </cfRule>
    <cfRule type="cellIs" dxfId="1339" priority="730" operator="equal">
      <formula>#REF!</formula>
    </cfRule>
    <cfRule type="cellIs" dxfId="1338" priority="729" operator="equal">
      <formula>#REF!</formula>
    </cfRule>
    <cfRule type="cellIs" dxfId="1337" priority="739" operator="equal">
      <formula>#REF!</formula>
    </cfRule>
    <cfRule type="cellIs" dxfId="1336" priority="727" operator="equal">
      <formula>#REF!</formula>
    </cfRule>
    <cfRule type="cellIs" dxfId="1335" priority="732" operator="equal">
      <formula>#REF!</formula>
    </cfRule>
    <cfRule type="cellIs" dxfId="1334" priority="728" operator="equal">
      <formula>#REF!</formula>
    </cfRule>
    <cfRule type="cellIs" dxfId="1333" priority="738" operator="equal">
      <formula>#REF!</formula>
    </cfRule>
    <cfRule type="cellIs" dxfId="1332" priority="726" operator="equal">
      <formula>#REF!</formula>
    </cfRule>
    <cfRule type="cellIs" dxfId="1331" priority="725" operator="equal">
      <formula>#REF!</formula>
    </cfRule>
    <cfRule type="cellIs" dxfId="1330" priority="724" operator="equal">
      <formula>#REF!</formula>
    </cfRule>
    <cfRule type="cellIs" dxfId="1329" priority="723" operator="equal">
      <formula>#REF!</formula>
    </cfRule>
    <cfRule type="cellIs" dxfId="1328" priority="722" operator="equal">
      <formula>#REF!</formula>
    </cfRule>
    <cfRule type="cellIs" dxfId="1327" priority="721" operator="equal">
      <formula>#REF!</formula>
    </cfRule>
    <cfRule type="cellIs" dxfId="1326" priority="740" operator="equal">
      <formula>#REF!</formula>
    </cfRule>
    <cfRule type="cellIs" dxfId="1325" priority="736" operator="equal">
      <formula>#REF!</formula>
    </cfRule>
    <cfRule type="cellIs" dxfId="1324" priority="735" operator="equal">
      <formula>#REF!</formula>
    </cfRule>
    <cfRule type="cellIs" dxfId="1323" priority="734" operator="equal">
      <formula>#REF!</formula>
    </cfRule>
    <cfRule type="cellIs" dxfId="1322" priority="733" operator="equal">
      <formula>#REF!</formula>
    </cfRule>
    <cfRule type="cellIs" dxfId="1321" priority="720" operator="equal">
      <formula>#REF!</formula>
    </cfRule>
    <cfRule type="cellIs" dxfId="1320" priority="719" operator="equal">
      <formula>#REF!</formula>
    </cfRule>
    <cfRule type="cellIs" dxfId="1319" priority="718" operator="equal">
      <formula>#REF!</formula>
    </cfRule>
  </conditionalFormatting>
  <conditionalFormatting sqref="AJ64">
    <cfRule type="cellIs" dxfId="1318" priority="713" operator="equal">
      <formula>#REF!</formula>
    </cfRule>
    <cfRule type="cellIs" dxfId="1317" priority="717" operator="equal">
      <formula>#REF!</formula>
    </cfRule>
    <cfRule type="cellIs" dxfId="1316" priority="714" operator="equal">
      <formula>#REF!</formula>
    </cfRule>
  </conditionalFormatting>
  <conditionalFormatting sqref="AJ66">
    <cfRule type="cellIs" dxfId="1315" priority="1" operator="equal">
      <formula>#REF!</formula>
    </cfRule>
    <cfRule type="cellIs" dxfId="1314" priority="20" operator="equal">
      <formula>#REF!</formula>
    </cfRule>
    <cfRule type="cellIs" dxfId="1313" priority="2" operator="equal">
      <formula>#REF!</formula>
    </cfRule>
  </conditionalFormatting>
  <hyperlinks>
    <hyperlink ref="AD63" r:id="rId1" xr:uid="{A7CB3CD4-750C-4849-B363-1D1CC049153F}"/>
    <hyperlink ref="AD61:AD62" r:id="rId2" display="https://mincitco-my.sharepoint.com/:f:/g/personal/lbohorquez_mincit_gov_co/EmVzgyTaBFhJleIxaredz0wBgjZIB4KUMuAJU1l0U5LGXA?e=S50H9Y" xr:uid="{E932F16E-AEAE-4951-A819-A14AAE56B343}"/>
    <hyperlink ref="AD64" r:id="rId3" xr:uid="{AC8836D7-1D5F-4231-ACDC-B776D2084FF4}"/>
    <hyperlink ref="AD65" r:id="rId4" xr:uid="{BDC71E6D-7B15-4DE3-B28B-89DCF88A726C}"/>
    <hyperlink ref="AD43" r:id="rId5" xr:uid="{73828F7B-AA0A-4B3F-9884-DDC5142B9A98}"/>
    <hyperlink ref="AD24" r:id="rId6" xr:uid="{270AA975-EB40-42EE-B5B9-8D76788A7F5D}"/>
    <hyperlink ref="AD46" r:id="rId7" xr:uid="{4ACF1A08-BD1C-471C-A966-1C65AA00F132}"/>
    <hyperlink ref="AD45" r:id="rId8" xr:uid="{BB7AA428-4465-44D0-A898-5FCBE899CF00}"/>
    <hyperlink ref="AD51:AD52" r:id="rId9" display="https://mincitco-my.sharepoint.com/:f:/g/personal/camaya_mincit_gov_co/EoHKgU8Xq1JKg0DllVlSb-gBSe7juJuJ-HtHG0TXHoeLxA?e=boelck" xr:uid="{71A1BCF4-2514-429E-A67F-38A6978729DD}"/>
    <hyperlink ref="AD38" r:id="rId10" xr:uid="{F413F5A6-C580-4FD3-8B31-F564D0793D23}"/>
    <hyperlink ref="AD18" r:id="rId11" xr:uid="{E55D39CD-AA9B-40CC-AA26-67FA74DEFDD7}"/>
    <hyperlink ref="AD19" r:id="rId12" xr:uid="{ACE48BAC-5ED6-4627-9404-6C68E96F714E}"/>
    <hyperlink ref="AD20" r:id="rId13" xr:uid="{EAC235DD-FD12-48F4-8C14-03ECD44682A2}"/>
    <hyperlink ref="AD66" r:id="rId14" xr:uid="{AD5C99D4-6B60-4278-89BF-CB5C15827EE5}"/>
    <hyperlink ref="AD33" r:id="rId15" xr:uid="{1090572B-5A32-4D4D-B750-F98C22601290}"/>
    <hyperlink ref="AD34" r:id="rId16" xr:uid="{47918810-BACC-47AC-9280-567A4DD8A15D}"/>
    <hyperlink ref="AD35" r:id="rId17" xr:uid="{776FBDF7-6F47-4A29-81EF-7BC4E8B96AFE}"/>
    <hyperlink ref="AD36" r:id="rId18" xr:uid="{E5BECDBE-3734-403D-8E8F-B8DC2CA0576B}"/>
    <hyperlink ref="AD37" r:id="rId19" xr:uid="{8A400C40-CAF0-446B-86A9-75F7973143C9}"/>
    <hyperlink ref="AD57:AD59" r:id="rId20" display="https://mincitco.sharepoint.com/:f:/s/GrupodePresupuesto/EnO_nrRqx9NBj-1qBwCDUdUB2I-6hBXyIEm0xb4v36E99g?e=QiqxLm" xr:uid="{0435BA1F-D6BE-4648-9F13-81C7B5E8E4C2}"/>
    <hyperlink ref="AD21" r:id="rId21" xr:uid="{7A91852A-5404-42D7-BAC6-FD732ECD374D}"/>
    <hyperlink ref="AD22" r:id="rId22" xr:uid="{D5A3216F-80F6-43FD-89D9-B604DCC5E7F5}"/>
    <hyperlink ref="AD23" r:id="rId23" xr:uid="{320976C9-76EC-42E6-A0F4-81C1914410AD}"/>
    <hyperlink ref="AD60" r:id="rId24" xr:uid="{4ABA45BE-E57E-49ED-8F8C-F20C5A85BF05}"/>
  </hyperlinks>
  <pageMargins left="0.7" right="0.7" top="0.75" bottom="0.75" header="0.3" footer="0.3"/>
  <drawing r:id="rId25"/>
  <legacyDrawing r:id="rId2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B1:BP89"/>
  <sheetViews>
    <sheetView showGridLines="0" showRuler="0" showWhiteSpace="0" zoomScale="50" zoomScaleNormal="50" zoomScaleSheetLayoutView="90" zoomScalePageLayoutView="10" workbookViewId="0">
      <selection activeCell="E2" sqref="E2:BM3"/>
    </sheetView>
  </sheetViews>
  <sheetFormatPr baseColWidth="10" defaultColWidth="11.453125" defaultRowHeight="14" x14ac:dyDescent="0.3"/>
  <cols>
    <col min="1" max="1" width="1.453125" style="4" customWidth="1"/>
    <col min="2" max="2" width="12.1796875" style="4" customWidth="1"/>
    <col min="3" max="3" width="21.81640625" style="43" customWidth="1"/>
    <col min="4" max="4" width="18.54296875" style="4" customWidth="1"/>
    <col min="5" max="5" width="17" style="43" customWidth="1"/>
    <col min="6" max="6" width="11" style="43" customWidth="1"/>
    <col min="7" max="7" width="15.54296875" style="43" customWidth="1"/>
    <col min="8" max="8" width="32.81640625" style="43" customWidth="1"/>
    <col min="9" max="9" width="29.1796875" style="43" customWidth="1"/>
    <col min="10" max="10" width="15.81640625" style="24" customWidth="1"/>
    <col min="11" max="11" width="22.26953125" style="43" customWidth="1"/>
    <col min="12" max="12" width="27.1796875" style="43" customWidth="1"/>
    <col min="13" max="13" width="16.453125" style="48" hidden="1" customWidth="1"/>
    <col min="14" max="14" width="20.26953125" style="43" customWidth="1"/>
    <col min="15" max="15" width="11.54296875" style="49" hidden="1" customWidth="1"/>
    <col min="16" max="16" width="21.26953125" style="43" customWidth="1"/>
    <col min="17" max="17" width="14.81640625" style="43" customWidth="1"/>
    <col min="18" max="18" width="48.81640625" style="43" customWidth="1"/>
    <col min="19" max="20" width="20.1796875" style="43" customWidth="1"/>
    <col min="21" max="21" width="37.36328125" style="43" customWidth="1"/>
    <col min="22" max="22" width="35" style="43" customWidth="1"/>
    <col min="23" max="23" width="28.7265625" style="43" customWidth="1"/>
    <col min="24" max="24" width="35" style="43" customWidth="1"/>
    <col min="25" max="25" width="23.453125" style="43" customWidth="1"/>
    <col min="26" max="26" width="9.453125" style="43" hidden="1" customWidth="1"/>
    <col min="27" max="27" width="30.81640625" style="43" customWidth="1"/>
    <col min="28" max="28" width="9.453125" style="43" hidden="1" customWidth="1"/>
    <col min="29" max="29" width="43.08984375" style="43" customWidth="1"/>
    <col min="30" max="30" width="12.453125" style="43" hidden="1" customWidth="1"/>
    <col min="31" max="31" width="40.36328125" style="43" customWidth="1"/>
    <col min="32" max="32" width="10.453125" style="43" hidden="1" customWidth="1"/>
    <col min="33" max="33" width="32.81640625" style="43" customWidth="1"/>
    <col min="34" max="34" width="10.81640625" style="43" hidden="1" customWidth="1"/>
    <col min="35" max="35" width="44.81640625" style="43" customWidth="1"/>
    <col min="36" max="36" width="9.453125" style="43" hidden="1" customWidth="1"/>
    <col min="37" max="37" width="34.1796875" style="43" customWidth="1"/>
    <col min="38" max="38" width="12.453125" style="43" hidden="1" customWidth="1"/>
    <col min="39" max="39" width="21.54296875" style="43" hidden="1" customWidth="1"/>
    <col min="40" max="40" width="24.54296875" style="43" hidden="1" customWidth="1"/>
    <col min="41" max="41" width="29.1796875" style="43" customWidth="1"/>
    <col min="42" max="42" width="24.81640625" style="43" hidden="1" customWidth="1"/>
    <col min="43" max="43" width="17.54296875" style="43" hidden="1" customWidth="1"/>
    <col min="44" max="44" width="16.54296875" style="43" hidden="1" customWidth="1"/>
    <col min="45" max="45" width="21.1796875" style="43" hidden="1" customWidth="1"/>
    <col min="46" max="46" width="24.54296875" style="43" hidden="1" customWidth="1"/>
    <col min="47" max="47" width="19.453125" style="43" customWidth="1"/>
    <col min="48" max="48" width="26.54296875" style="43" customWidth="1"/>
    <col min="49" max="49" width="20.81640625" style="43" customWidth="1"/>
    <col min="50" max="50" width="18.54296875" style="4" customWidth="1"/>
    <col min="51" max="51" width="17.54296875" style="4" customWidth="1"/>
    <col min="52" max="52" width="20.81640625" style="4" customWidth="1"/>
    <col min="53" max="53" width="23.1796875" style="43" customWidth="1"/>
    <col min="54" max="54" width="20.54296875" style="43" customWidth="1"/>
    <col min="55" max="56" width="5.54296875" style="24" customWidth="1"/>
    <col min="57" max="57" width="68.7265625" style="4" customWidth="1"/>
    <col min="58" max="59" width="7.81640625" style="24" customWidth="1"/>
    <col min="60" max="60" width="42.7265625" style="4" customWidth="1"/>
    <col min="61" max="62" width="8.54296875" style="24" customWidth="1"/>
    <col min="63" max="63" width="31.54296875" style="4" customWidth="1"/>
    <col min="64" max="65" width="9.54296875" style="24" customWidth="1"/>
    <col min="66" max="66" width="41.7265625" style="4" customWidth="1"/>
    <col min="67" max="67" width="36.36328125" style="4" customWidth="1"/>
    <col min="68" max="68" width="42.26953125" style="4" customWidth="1"/>
    <col min="69" max="16384" width="11.453125" style="4"/>
  </cols>
  <sheetData>
    <row r="1" spans="2:68" ht="4" customHeight="1" x14ac:dyDescent="0.3"/>
    <row r="2" spans="2:68" ht="37" customHeight="1" x14ac:dyDescent="0.3">
      <c r="B2" s="482"/>
      <c r="C2" s="483"/>
      <c r="D2" s="484"/>
      <c r="E2" s="482" t="s">
        <v>568</v>
      </c>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3"/>
      <c r="BJ2" s="483"/>
      <c r="BK2" s="483"/>
      <c r="BL2" s="483"/>
      <c r="BM2" s="484"/>
      <c r="BN2" s="489" t="s">
        <v>569</v>
      </c>
      <c r="BO2" s="490"/>
      <c r="BP2" s="491"/>
    </row>
    <row r="3" spans="2:68" ht="62" customHeight="1" x14ac:dyDescent="0.3">
      <c r="B3" s="485"/>
      <c r="C3" s="486"/>
      <c r="D3" s="487"/>
      <c r="E3" s="485"/>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486"/>
      <c r="BG3" s="486"/>
      <c r="BH3" s="486"/>
      <c r="BI3" s="486"/>
      <c r="BJ3" s="486"/>
      <c r="BK3" s="486"/>
      <c r="BL3" s="486"/>
      <c r="BM3" s="487"/>
      <c r="BN3" s="492"/>
      <c r="BO3" s="493"/>
      <c r="BP3" s="494"/>
    </row>
    <row r="4" spans="2:68" ht="18" customHeight="1" x14ac:dyDescent="0.3">
      <c r="C4" s="260"/>
      <c r="D4" s="261"/>
      <c r="E4" s="261"/>
      <c r="F4" s="261"/>
      <c r="G4" s="261"/>
      <c r="H4" s="261"/>
      <c r="I4" s="261"/>
      <c r="J4" s="262"/>
      <c r="K4" s="263"/>
      <c r="L4" s="264"/>
      <c r="M4" s="265"/>
      <c r="N4" s="264"/>
      <c r="O4" s="266"/>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3"/>
      <c r="AY4" s="263"/>
      <c r="AZ4" s="261"/>
    </row>
    <row r="5" spans="2:68" ht="27" customHeight="1" x14ac:dyDescent="0.3">
      <c r="B5" s="528" t="s">
        <v>12</v>
      </c>
      <c r="C5" s="528"/>
      <c r="D5" s="504">
        <v>45777</v>
      </c>
      <c r="E5" s="505"/>
      <c r="F5" s="267"/>
      <c r="G5" s="267"/>
      <c r="H5" s="101" t="s">
        <v>13</v>
      </c>
      <c r="I5" s="268">
        <v>2</v>
      </c>
      <c r="J5" s="269"/>
      <c r="K5" s="270"/>
      <c r="L5" s="264"/>
      <c r="M5" s="271"/>
      <c r="N5" s="264"/>
      <c r="O5" s="266"/>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532"/>
      <c r="AX5" s="532"/>
      <c r="AY5" s="532"/>
      <c r="AZ5" s="264"/>
    </row>
    <row r="6" spans="2:68" ht="19.5" customHeight="1" x14ac:dyDescent="0.3">
      <c r="C6" s="267"/>
      <c r="D6" s="272"/>
      <c r="E6" s="264"/>
      <c r="F6" s="264"/>
      <c r="G6" s="264"/>
      <c r="H6" s="264"/>
      <c r="I6" s="264"/>
      <c r="J6" s="264"/>
      <c r="K6" s="264"/>
      <c r="L6" s="264"/>
      <c r="M6" s="266"/>
      <c r="N6" s="264"/>
      <c r="O6" s="266"/>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row>
    <row r="7" spans="2:68" ht="39.5" customHeight="1" x14ac:dyDescent="0.3">
      <c r="B7" s="433" t="s">
        <v>14</v>
      </c>
      <c r="C7" s="433"/>
      <c r="D7" s="433"/>
      <c r="E7" s="433"/>
      <c r="F7" s="433"/>
      <c r="G7" s="433"/>
      <c r="H7" s="433"/>
      <c r="I7" s="433"/>
      <c r="J7" s="433"/>
      <c r="K7" s="433"/>
      <c r="L7" s="416" t="s">
        <v>15</v>
      </c>
      <c r="M7" s="416"/>
      <c r="N7" s="416"/>
      <c r="O7" s="416"/>
      <c r="P7" s="416"/>
      <c r="Q7" s="502" t="s">
        <v>570</v>
      </c>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412" t="s">
        <v>17</v>
      </c>
      <c r="AX7" s="412"/>
      <c r="AY7" s="412"/>
      <c r="AZ7" s="412"/>
      <c r="BA7" s="358" t="s">
        <v>571</v>
      </c>
      <c r="BB7" s="359"/>
      <c r="BC7" s="359"/>
      <c r="BD7" s="359"/>
      <c r="BE7" s="359"/>
      <c r="BF7" s="359"/>
      <c r="BG7" s="359"/>
      <c r="BH7" s="359"/>
      <c r="BI7" s="359"/>
      <c r="BJ7" s="359"/>
      <c r="BK7" s="359"/>
      <c r="BL7" s="359"/>
      <c r="BM7" s="359"/>
      <c r="BN7" s="359"/>
      <c r="BO7" s="359"/>
      <c r="BP7" s="495" t="s">
        <v>572</v>
      </c>
    </row>
    <row r="8" spans="2:68" x14ac:dyDescent="0.3">
      <c r="B8" s="440" t="s">
        <v>573</v>
      </c>
      <c r="C8" s="440" t="s">
        <v>574</v>
      </c>
      <c r="D8" s="433" t="s">
        <v>24</v>
      </c>
      <c r="E8" s="433" t="s">
        <v>25</v>
      </c>
      <c r="F8" s="433" t="s">
        <v>575</v>
      </c>
      <c r="G8" s="433" t="s">
        <v>576</v>
      </c>
      <c r="H8" s="433" t="s">
        <v>577</v>
      </c>
      <c r="I8" s="433" t="s">
        <v>578</v>
      </c>
      <c r="J8" s="433" t="s">
        <v>579</v>
      </c>
      <c r="K8" s="433" t="s">
        <v>580</v>
      </c>
      <c r="L8" s="416" t="s">
        <v>32</v>
      </c>
      <c r="M8" s="439" t="s">
        <v>33</v>
      </c>
      <c r="N8" s="416" t="s">
        <v>34</v>
      </c>
      <c r="O8" s="439" t="s">
        <v>35</v>
      </c>
      <c r="P8" s="441" t="s">
        <v>37</v>
      </c>
      <c r="Q8" s="413" t="s">
        <v>581</v>
      </c>
      <c r="R8" s="413"/>
      <c r="S8" s="413"/>
      <c r="T8" s="413"/>
      <c r="U8" s="413"/>
      <c r="V8" s="413"/>
      <c r="W8" s="413"/>
      <c r="X8" s="154"/>
      <c r="Y8" s="473" t="s">
        <v>582</v>
      </c>
      <c r="Z8" s="477"/>
      <c r="AA8" s="477"/>
      <c r="AB8" s="477"/>
      <c r="AC8" s="477"/>
      <c r="AD8" s="477"/>
      <c r="AE8" s="477"/>
      <c r="AF8" s="477"/>
      <c r="AG8" s="477"/>
      <c r="AH8" s="477"/>
      <c r="AI8" s="477"/>
      <c r="AJ8" s="477"/>
      <c r="AK8" s="477"/>
      <c r="AL8" s="477"/>
      <c r="AM8" s="477"/>
      <c r="AN8" s="474"/>
      <c r="AO8" s="473" t="s">
        <v>583</v>
      </c>
      <c r="AP8" s="474"/>
      <c r="AQ8" s="473" t="s">
        <v>584</v>
      </c>
      <c r="AR8" s="477"/>
      <c r="AS8" s="477"/>
      <c r="AT8" s="474"/>
      <c r="AU8" s="473" t="s">
        <v>585</v>
      </c>
      <c r="AV8" s="474"/>
      <c r="AW8" s="412" t="s">
        <v>32</v>
      </c>
      <c r="AX8" s="412" t="s">
        <v>34</v>
      </c>
      <c r="AY8" s="415" t="s">
        <v>46</v>
      </c>
      <c r="AZ8" s="415" t="s">
        <v>47</v>
      </c>
      <c r="BA8" s="362" t="s">
        <v>586</v>
      </c>
      <c r="BB8" s="359" t="s">
        <v>587</v>
      </c>
      <c r="BC8" s="496" t="s">
        <v>50</v>
      </c>
      <c r="BD8" s="497"/>
      <c r="BE8" s="498"/>
      <c r="BF8" s="496" t="s">
        <v>52</v>
      </c>
      <c r="BG8" s="497"/>
      <c r="BH8" s="498"/>
      <c r="BI8" s="496" t="s">
        <v>53</v>
      </c>
      <c r="BJ8" s="497"/>
      <c r="BK8" s="498"/>
      <c r="BL8" s="496" t="s">
        <v>55</v>
      </c>
      <c r="BM8" s="497"/>
      <c r="BN8" s="498"/>
      <c r="BO8" s="359" t="s">
        <v>56</v>
      </c>
      <c r="BP8" s="495"/>
    </row>
    <row r="9" spans="2:68" ht="40.5" customHeight="1" x14ac:dyDescent="0.3">
      <c r="B9" s="440"/>
      <c r="C9" s="440"/>
      <c r="D9" s="433"/>
      <c r="E9" s="433"/>
      <c r="F9" s="433"/>
      <c r="G9" s="433"/>
      <c r="H9" s="433"/>
      <c r="I9" s="433"/>
      <c r="J9" s="433"/>
      <c r="K9" s="433"/>
      <c r="L9" s="416"/>
      <c r="M9" s="439"/>
      <c r="N9" s="416"/>
      <c r="O9" s="439"/>
      <c r="P9" s="441"/>
      <c r="Q9" s="413" t="s">
        <v>588</v>
      </c>
      <c r="R9" s="131" t="s">
        <v>589</v>
      </c>
      <c r="S9" s="442" t="s">
        <v>39</v>
      </c>
      <c r="T9" s="442"/>
      <c r="U9" s="131" t="s">
        <v>590</v>
      </c>
      <c r="V9" s="413" t="s">
        <v>591</v>
      </c>
      <c r="W9" s="413"/>
      <c r="X9" s="155"/>
      <c r="Y9" s="475"/>
      <c r="Z9" s="478"/>
      <c r="AA9" s="478"/>
      <c r="AB9" s="478"/>
      <c r="AC9" s="478"/>
      <c r="AD9" s="478"/>
      <c r="AE9" s="478"/>
      <c r="AF9" s="478"/>
      <c r="AG9" s="478"/>
      <c r="AH9" s="478"/>
      <c r="AI9" s="478"/>
      <c r="AJ9" s="478"/>
      <c r="AK9" s="478"/>
      <c r="AL9" s="478"/>
      <c r="AM9" s="478"/>
      <c r="AN9" s="476"/>
      <c r="AO9" s="475"/>
      <c r="AP9" s="476"/>
      <c r="AQ9" s="475"/>
      <c r="AR9" s="478"/>
      <c r="AS9" s="478"/>
      <c r="AT9" s="476"/>
      <c r="AU9" s="475"/>
      <c r="AV9" s="476"/>
      <c r="AW9" s="412"/>
      <c r="AX9" s="412"/>
      <c r="AY9" s="415"/>
      <c r="AZ9" s="415"/>
      <c r="BA9" s="362"/>
      <c r="BB9" s="359"/>
      <c r="BC9" s="499"/>
      <c r="BD9" s="500"/>
      <c r="BE9" s="501"/>
      <c r="BF9" s="499"/>
      <c r="BG9" s="500"/>
      <c r="BH9" s="501"/>
      <c r="BI9" s="499"/>
      <c r="BJ9" s="500"/>
      <c r="BK9" s="501"/>
      <c r="BL9" s="499"/>
      <c r="BM9" s="500"/>
      <c r="BN9" s="501"/>
      <c r="BO9" s="359"/>
      <c r="BP9" s="495"/>
    </row>
    <row r="10" spans="2:68" s="24" customFormat="1" ht="60" customHeight="1" x14ac:dyDescent="0.35">
      <c r="B10" s="440"/>
      <c r="C10" s="440"/>
      <c r="D10" s="433"/>
      <c r="E10" s="433"/>
      <c r="F10" s="433"/>
      <c r="G10" s="433"/>
      <c r="H10" s="433"/>
      <c r="I10" s="433"/>
      <c r="J10" s="433"/>
      <c r="K10" s="433"/>
      <c r="L10" s="416"/>
      <c r="M10" s="439"/>
      <c r="N10" s="416"/>
      <c r="O10" s="439"/>
      <c r="P10" s="441"/>
      <c r="Q10" s="413"/>
      <c r="R10" s="141" t="s">
        <v>592</v>
      </c>
      <c r="S10" s="141" t="s">
        <v>593</v>
      </c>
      <c r="T10" s="141" t="s">
        <v>594</v>
      </c>
      <c r="U10" s="141" t="s">
        <v>595</v>
      </c>
      <c r="V10" s="140" t="s">
        <v>596</v>
      </c>
      <c r="W10" s="140" t="s">
        <v>597</v>
      </c>
      <c r="X10" s="140" t="s">
        <v>598</v>
      </c>
      <c r="Y10" s="274" t="s">
        <v>599</v>
      </c>
      <c r="Z10" s="274"/>
      <c r="AA10" s="274" t="s">
        <v>600</v>
      </c>
      <c r="AB10" s="274"/>
      <c r="AC10" s="274" t="s">
        <v>601</v>
      </c>
      <c r="AD10" s="274"/>
      <c r="AE10" s="274" t="s">
        <v>602</v>
      </c>
      <c r="AF10" s="274"/>
      <c r="AG10" s="274" t="s">
        <v>603</v>
      </c>
      <c r="AH10" s="274"/>
      <c r="AI10" s="274" t="s">
        <v>604</v>
      </c>
      <c r="AJ10" s="274"/>
      <c r="AK10" s="274" t="s">
        <v>605</v>
      </c>
      <c r="AL10" s="274"/>
      <c r="AM10" s="131" t="s">
        <v>606</v>
      </c>
      <c r="AN10" s="273" t="s">
        <v>607</v>
      </c>
      <c r="AO10" s="131" t="s">
        <v>608</v>
      </c>
      <c r="AP10" s="273" t="s">
        <v>609</v>
      </c>
      <c r="AQ10" s="273" t="s">
        <v>610</v>
      </c>
      <c r="AR10" s="273" t="s">
        <v>611</v>
      </c>
      <c r="AS10" s="273" t="s">
        <v>612</v>
      </c>
      <c r="AT10" s="273" t="s">
        <v>613</v>
      </c>
      <c r="AU10" s="273" t="s">
        <v>614</v>
      </c>
      <c r="AV10" s="273" t="s">
        <v>615</v>
      </c>
      <c r="AW10" s="412"/>
      <c r="AX10" s="412"/>
      <c r="AY10" s="415"/>
      <c r="AZ10" s="415"/>
      <c r="BA10" s="362" t="s">
        <v>48</v>
      </c>
      <c r="BB10" s="359"/>
      <c r="BC10" s="144" t="s">
        <v>68</v>
      </c>
      <c r="BD10" s="144" t="s">
        <v>69</v>
      </c>
      <c r="BE10" s="144" t="s">
        <v>70</v>
      </c>
      <c r="BF10" s="144" t="s">
        <v>68</v>
      </c>
      <c r="BG10" s="144" t="s">
        <v>69</v>
      </c>
      <c r="BH10" s="144" t="s">
        <v>70</v>
      </c>
      <c r="BI10" s="144" t="s">
        <v>68</v>
      </c>
      <c r="BJ10" s="144" t="s">
        <v>69</v>
      </c>
      <c r="BK10" s="144" t="s">
        <v>70</v>
      </c>
      <c r="BL10" s="144" t="s">
        <v>68</v>
      </c>
      <c r="BM10" s="144" t="s">
        <v>69</v>
      </c>
      <c r="BN10" s="144" t="s">
        <v>70</v>
      </c>
      <c r="BO10" s="359"/>
      <c r="BP10" s="495"/>
    </row>
    <row r="11" spans="2:68" ht="118.5" customHeight="1" x14ac:dyDescent="0.3">
      <c r="B11" s="521" t="s">
        <v>616</v>
      </c>
      <c r="C11" s="530" t="s">
        <v>617</v>
      </c>
      <c r="D11" s="471" t="s">
        <v>618</v>
      </c>
      <c r="E11" s="471" t="s">
        <v>619</v>
      </c>
      <c r="F11" s="471" t="s">
        <v>620</v>
      </c>
      <c r="G11" s="471" t="s">
        <v>78</v>
      </c>
      <c r="H11" s="410" t="s">
        <v>621</v>
      </c>
      <c r="I11" s="324" t="s">
        <v>622</v>
      </c>
      <c r="J11" s="471" t="s">
        <v>74</v>
      </c>
      <c r="K11" s="324" t="s">
        <v>623</v>
      </c>
      <c r="L11" s="471" t="s">
        <v>211</v>
      </c>
      <c r="M11" s="200">
        <f>VLOOKUP(L11,'[4]Datos Validacion'!$C$6:$D$10,2,0)</f>
        <v>0.2</v>
      </c>
      <c r="N11" s="463" t="s">
        <v>624</v>
      </c>
      <c r="O11" s="276">
        <f>VLOOKUP(N11,'[4]Datos Validacion'!$E$6:$F$15,2,0)</f>
        <v>1</v>
      </c>
      <c r="P11" s="450" t="s">
        <v>625</v>
      </c>
      <c r="Q11" s="277" t="s">
        <v>626</v>
      </c>
      <c r="R11" s="233" t="s">
        <v>627</v>
      </c>
      <c r="S11" s="166" t="s">
        <v>628</v>
      </c>
      <c r="T11" s="166" t="s">
        <v>629</v>
      </c>
      <c r="U11" s="166" t="s">
        <v>630</v>
      </c>
      <c r="V11" s="166" t="s">
        <v>631</v>
      </c>
      <c r="W11" s="309" t="s">
        <v>632</v>
      </c>
      <c r="X11" s="311" t="s">
        <v>633</v>
      </c>
      <c r="Y11" s="161" t="s">
        <v>634</v>
      </c>
      <c r="Z11" s="166">
        <f>IF(Y11='Eval Controles'!$C$30,'Eval Controles'!$D$30,IF(Y11='Eval Controles'!$C$31,'Eval Controles'!$D$31))</f>
        <v>15</v>
      </c>
      <c r="AA11" s="166" t="s">
        <v>85</v>
      </c>
      <c r="AB11" s="166">
        <f>IF(AA11='Eval Controles'!$C$32,'Eval Controles'!$D$32,IF(AA11='Eval Controles'!$C$33,'Eval Controles'!$D$33))</f>
        <v>15</v>
      </c>
      <c r="AC11" s="166" t="s">
        <v>635</v>
      </c>
      <c r="AD11" s="166">
        <f>IF(AC11='Eval Controles'!$C$34,'Eval Controles'!$D$34,IF(AC11='Eval Controles'!$C$35,'Eval Controles'!$D$35))</f>
        <v>15</v>
      </c>
      <c r="AE11" s="166" t="s">
        <v>87</v>
      </c>
      <c r="AF11" s="166">
        <f>IF(AE11='Eval Controles'!$C$36,'Eval Controles'!$D$36,IF(AE11='Eval Controles'!$C$37,'Eval Controles'!$D$37,IF(AE11='Eval Controles'!$C$38,'Eval Controles'!$D$38)))</f>
        <v>15</v>
      </c>
      <c r="AG11" s="166" t="s">
        <v>636</v>
      </c>
      <c r="AH11" s="166">
        <f>IF(AG11='Eval Controles'!$C$39,'Eval Controles'!$D$39,IF(AG11='Eval Controles'!$C$40,'Eval Controles'!$D$40))</f>
        <v>15</v>
      </c>
      <c r="AI11" s="166" t="s">
        <v>637</v>
      </c>
      <c r="AJ11" s="166">
        <f>IF(AI11='Eval Controles'!$C$41,'Eval Controles'!$D$41,IF(AI11='Eval Controles'!$C$42,'Eval Controles'!$D$42))</f>
        <v>15</v>
      </c>
      <c r="AK11" s="166" t="s">
        <v>638</v>
      </c>
      <c r="AL11" s="166">
        <f>IF(AK11='Eval Controles'!$C$43,'Eval Controles'!$D$43,IF(AK11='Eval Controles'!$C$44,'Eval Controles'!$D$44,IF(AK11='Eval Controles'!$C$45,'Eval Controles'!$D$45)))</f>
        <v>10</v>
      </c>
      <c r="AM11" s="277">
        <f>SUM(Z11,AB11,AD11,AF11,AH11,AJ11,AL11)</f>
        <v>100</v>
      </c>
      <c r="AN11" s="277" t="str">
        <f>IF(AM11&gt;=96,"FUERTE",IF(AM11&gt;=86,"MODERADO","DEBIL"))</f>
        <v>FUERTE</v>
      </c>
      <c r="AO11" s="166" t="s">
        <v>639</v>
      </c>
      <c r="AP11" s="277" t="str">
        <f>IF(AO11='Eval Controles'!$C$24,"FUERTE",IF(AO11='Eval Controles'!$C$25,"MODERADO",IF(AO11='Eval Controles'!$C$26,"DEBIL",)))</f>
        <v>FUERTE</v>
      </c>
      <c r="AQ11" s="169" t="s">
        <v>640</v>
      </c>
      <c r="AR11" s="166">
        <v>100</v>
      </c>
      <c r="AS11" s="479">
        <f>AVERAGE(AR11:AR12)</f>
        <v>100</v>
      </c>
      <c r="AT11" s="450" t="s">
        <v>482</v>
      </c>
      <c r="AU11" s="479" t="s">
        <v>641</v>
      </c>
      <c r="AV11" s="479" t="s">
        <v>642</v>
      </c>
      <c r="AW11" s="461" t="s">
        <v>211</v>
      </c>
      <c r="AX11" s="463" t="s">
        <v>624</v>
      </c>
      <c r="AY11" s="450" t="s">
        <v>625</v>
      </c>
      <c r="AZ11" s="471" t="s">
        <v>94</v>
      </c>
      <c r="BA11" s="465">
        <v>45779</v>
      </c>
      <c r="BB11" s="151" t="s">
        <v>643</v>
      </c>
      <c r="BC11" s="151"/>
      <c r="BD11" s="151" t="s">
        <v>9</v>
      </c>
      <c r="BE11" s="306" t="s">
        <v>644</v>
      </c>
      <c r="BF11" s="151" t="s">
        <v>9</v>
      </c>
      <c r="BG11" s="151"/>
      <c r="BH11" s="306" t="s">
        <v>645</v>
      </c>
      <c r="BI11" s="151"/>
      <c r="BJ11" s="151" t="s">
        <v>9</v>
      </c>
      <c r="BK11" s="92" t="s">
        <v>646</v>
      </c>
      <c r="BL11" s="151"/>
      <c r="BM11" s="151" t="s">
        <v>9</v>
      </c>
      <c r="BN11" s="244" t="s">
        <v>647</v>
      </c>
      <c r="BO11" s="225" t="s">
        <v>648</v>
      </c>
      <c r="BP11" s="320" t="s">
        <v>649</v>
      </c>
    </row>
    <row r="12" spans="2:68" s="134" customFormat="1" ht="99" customHeight="1" x14ac:dyDescent="0.35">
      <c r="B12" s="529"/>
      <c r="C12" s="531"/>
      <c r="D12" s="481"/>
      <c r="E12" s="481"/>
      <c r="F12" s="481"/>
      <c r="G12" s="481"/>
      <c r="H12" s="488"/>
      <c r="I12" s="316"/>
      <c r="J12" s="481"/>
      <c r="K12" s="316"/>
      <c r="L12" s="481"/>
      <c r="M12" s="200" t="e">
        <f>VLOOKUP(L12,'[4]Datos Validacion'!$C$6:$D$10,2,0)</f>
        <v>#N/A</v>
      </c>
      <c r="N12" s="464"/>
      <c r="O12" s="276" t="e">
        <f>VLOOKUP(N12,'[4]Datos Validacion'!$E$6:$F$15,2,0)</f>
        <v>#N/A</v>
      </c>
      <c r="P12" s="451"/>
      <c r="Q12" s="277" t="s">
        <v>650</v>
      </c>
      <c r="R12" s="197" t="s">
        <v>651</v>
      </c>
      <c r="S12" s="166" t="s">
        <v>628</v>
      </c>
      <c r="T12" s="166" t="s">
        <v>629</v>
      </c>
      <c r="U12" s="166" t="s">
        <v>652</v>
      </c>
      <c r="V12" s="166" t="s">
        <v>653</v>
      </c>
      <c r="W12" s="309" t="s">
        <v>654</v>
      </c>
      <c r="X12" s="308" t="s">
        <v>655</v>
      </c>
      <c r="Y12" s="161" t="s">
        <v>634</v>
      </c>
      <c r="Z12" s="166">
        <f>IF(Y12='Eval Controles'!$C$30,'Eval Controles'!$D$30,IF(Y12='Eval Controles'!$C$31,'Eval Controles'!$D$31))</f>
        <v>15</v>
      </c>
      <c r="AA12" s="166" t="s">
        <v>85</v>
      </c>
      <c r="AB12" s="166">
        <f>IF(AA12='Eval Controles'!$C$32,'Eval Controles'!$D$32,IF(AA12='Eval Controles'!$C$33,'Eval Controles'!$D$33))</f>
        <v>15</v>
      </c>
      <c r="AC12" s="166" t="s">
        <v>635</v>
      </c>
      <c r="AD12" s="166">
        <f>IF(AC12='Eval Controles'!$C$34,'Eval Controles'!$D$34,IF(AC12='Eval Controles'!$C$35,'Eval Controles'!$D$35))</f>
        <v>15</v>
      </c>
      <c r="AE12" s="166" t="s">
        <v>167</v>
      </c>
      <c r="AF12" s="166">
        <f>IF(AE12='Eval Controles'!$C$36,'Eval Controles'!$D$36,IF(AE12='Eval Controles'!$C$37,'Eval Controles'!$D$37,IF(AE12='Eval Controles'!$C$38,'Eval Controles'!$D$38)))</f>
        <v>10</v>
      </c>
      <c r="AG12" s="166" t="s">
        <v>636</v>
      </c>
      <c r="AH12" s="166">
        <f>IF(AG12='Eval Controles'!$C$39,'Eval Controles'!$D$39,IF(AG12='Eval Controles'!$C$40,'Eval Controles'!$D$40))</f>
        <v>15</v>
      </c>
      <c r="AI12" s="166" t="s">
        <v>637</v>
      </c>
      <c r="AJ12" s="166">
        <f>IF(AI12='Eval Controles'!$C$41,'Eval Controles'!$D$41,IF(AI12='Eval Controles'!$C$42,'Eval Controles'!$D$42))</f>
        <v>15</v>
      </c>
      <c r="AK12" s="166" t="s">
        <v>638</v>
      </c>
      <c r="AL12" s="166">
        <f>IF(AK12='Eval Controles'!$C$43,'Eval Controles'!$D$43,IF(AK12='Eval Controles'!$C$44,'Eval Controles'!$D$44,IF(AK12='Eval Controles'!$C$45,'Eval Controles'!$D$45)))</f>
        <v>10</v>
      </c>
      <c r="AM12" s="277">
        <v>100</v>
      </c>
      <c r="AN12" s="277" t="str">
        <f t="shared" ref="AN12:AN13" si="0">IF(AM12&gt;=96,"FUERTE",IF(AM12&gt;=86,"MODERADO","DEBIL"))</f>
        <v>FUERTE</v>
      </c>
      <c r="AO12" s="166" t="s">
        <v>639</v>
      </c>
      <c r="AP12" s="277" t="str">
        <f>IF(AO12='Eval Controles'!$C$24,"FUERTE",IF(AO12='Eval Controles'!$C$25,"MODERADO",IF(AO12='Eval Controles'!$C$26,"DEBIL",)))</f>
        <v>FUERTE</v>
      </c>
      <c r="AQ12" s="215" t="s">
        <v>482</v>
      </c>
      <c r="AR12" s="199">
        <v>100</v>
      </c>
      <c r="AS12" s="480"/>
      <c r="AT12" s="451"/>
      <c r="AU12" s="480"/>
      <c r="AV12" s="480"/>
      <c r="AW12" s="462"/>
      <c r="AX12" s="464"/>
      <c r="AY12" s="451"/>
      <c r="AZ12" s="481"/>
      <c r="BA12" s="466"/>
      <c r="BB12" s="151" t="s">
        <v>643</v>
      </c>
      <c r="BC12" s="151"/>
      <c r="BD12" s="151" t="s">
        <v>9</v>
      </c>
      <c r="BE12" s="244" t="s">
        <v>656</v>
      </c>
      <c r="BF12" s="151" t="s">
        <v>9</v>
      </c>
      <c r="BG12" s="151"/>
      <c r="BH12" s="244" t="s">
        <v>657</v>
      </c>
      <c r="BI12" s="151"/>
      <c r="BJ12" s="151" t="s">
        <v>9</v>
      </c>
      <c r="BK12" s="92" t="s">
        <v>646</v>
      </c>
      <c r="BL12" s="151"/>
      <c r="BM12" s="151" t="s">
        <v>9</v>
      </c>
      <c r="BN12" s="92" t="s">
        <v>647</v>
      </c>
      <c r="BO12" s="225" t="s">
        <v>658</v>
      </c>
      <c r="BP12" s="321"/>
    </row>
    <row r="13" spans="2:68" s="134" customFormat="1" ht="130.5" customHeight="1" x14ac:dyDescent="0.35">
      <c r="B13" s="132" t="s">
        <v>616</v>
      </c>
      <c r="C13" s="165" t="s">
        <v>659</v>
      </c>
      <c r="D13" s="165" t="s">
        <v>660</v>
      </c>
      <c r="E13" s="165" t="s">
        <v>661</v>
      </c>
      <c r="F13" s="165" t="s">
        <v>662</v>
      </c>
      <c r="G13" s="205" t="s">
        <v>78</v>
      </c>
      <c r="H13" s="203" t="s">
        <v>663</v>
      </c>
      <c r="I13" s="233" t="s">
        <v>664</v>
      </c>
      <c r="J13" s="205" t="s">
        <v>74</v>
      </c>
      <c r="K13" s="216" t="s">
        <v>665</v>
      </c>
      <c r="L13" s="210" t="s">
        <v>119</v>
      </c>
      <c r="M13" s="200">
        <f>VLOOKUP(L13,'[4]Datos Validacion'!$C$6:$D$10,2,0)</f>
        <v>0.6</v>
      </c>
      <c r="N13" s="275" t="s">
        <v>666</v>
      </c>
      <c r="O13" s="276">
        <f>VLOOKUP(N13,'[4]Datos Validacion'!$E$6:$F$15,2,0)</f>
        <v>0.8</v>
      </c>
      <c r="P13" s="146" t="s">
        <v>83</v>
      </c>
      <c r="Q13" s="169" t="s">
        <v>667</v>
      </c>
      <c r="R13" s="197" t="s">
        <v>668</v>
      </c>
      <c r="S13" s="151" t="s">
        <v>628</v>
      </c>
      <c r="T13" s="145" t="s">
        <v>669</v>
      </c>
      <c r="U13" s="151" t="s">
        <v>670</v>
      </c>
      <c r="V13" s="24" t="s">
        <v>653</v>
      </c>
      <c r="W13" s="310" t="s">
        <v>671</v>
      </c>
      <c r="X13" s="312" t="s">
        <v>672</v>
      </c>
      <c r="Y13" s="161" t="s">
        <v>634</v>
      </c>
      <c r="Z13" s="166">
        <f>IF(Y13='Eval Controles'!$C$30,'Eval Controles'!$D$30,IF(Y13='Eval Controles'!$C$31,'Eval Controles'!$D$31))</f>
        <v>15</v>
      </c>
      <c r="AA13" s="166" t="s">
        <v>85</v>
      </c>
      <c r="AB13" s="166">
        <f>IF(AA13='Eval Controles'!$C$32,'Eval Controles'!$D$32,IF(AA13='Eval Controles'!$C$33,'Eval Controles'!$D$33))</f>
        <v>15</v>
      </c>
      <c r="AC13" s="166" t="s">
        <v>635</v>
      </c>
      <c r="AD13" s="166">
        <f>IF(AC13='Eval Controles'!$C$34,'Eval Controles'!$D$34,IF(AC13='Eval Controles'!$C$35,'Eval Controles'!$D$35))</f>
        <v>15</v>
      </c>
      <c r="AE13" s="166" t="s">
        <v>87</v>
      </c>
      <c r="AF13" s="166">
        <f>IF(AE13='Eval Controles'!$C$36,'Eval Controles'!$D$36,IF(AE13='Eval Controles'!$C$37,'Eval Controles'!$D$37,IF(AE13='Eval Controles'!$C$38,'Eval Controles'!$D$38)))</f>
        <v>15</v>
      </c>
      <c r="AG13" s="166" t="s">
        <v>636</v>
      </c>
      <c r="AH13" s="166">
        <f>IF(AG13='Eval Controles'!$C$39,'Eval Controles'!$D$39,IF(AG13='Eval Controles'!$C$40,'Eval Controles'!$D$40))</f>
        <v>15</v>
      </c>
      <c r="AI13" s="166" t="s">
        <v>637</v>
      </c>
      <c r="AJ13" s="166">
        <f>IF(AI13='Eval Controles'!$C$41,'Eval Controles'!$D$41,IF(AI13='Eval Controles'!$C$42,'Eval Controles'!$D$42))</f>
        <v>15</v>
      </c>
      <c r="AK13" s="166" t="s">
        <v>638</v>
      </c>
      <c r="AL13" s="166">
        <f>IF(AK13='Eval Controles'!$C$43,'Eval Controles'!$D$43,IF(AK13='Eval Controles'!$C$44,'Eval Controles'!$D$44,IF(AK13='Eval Controles'!$C$45,'Eval Controles'!$D$45)))</f>
        <v>10</v>
      </c>
      <c r="AM13" s="277">
        <f>SUM(Z13,AB13,AD13,AF13,AH13,AJ13,AL13)</f>
        <v>100</v>
      </c>
      <c r="AN13" s="277" t="str">
        <f t="shared" si="0"/>
        <v>FUERTE</v>
      </c>
      <c r="AO13" s="166" t="s">
        <v>639</v>
      </c>
      <c r="AP13" s="277" t="str">
        <f>IF(AO13='Eval Controles'!$C$24,"FUERTE",IF(AO13='Eval Controles'!$C$25,"MODERADO",IF(AO13='Eval Controles'!$C$26,"DEBIL",)))</f>
        <v>FUERTE</v>
      </c>
      <c r="AQ13" s="215" t="s">
        <v>640</v>
      </c>
      <c r="AR13" s="199">
        <v>100</v>
      </c>
      <c r="AS13" s="199">
        <f>AVERAGE(AR13)</f>
        <v>100</v>
      </c>
      <c r="AT13" s="215" t="s">
        <v>640</v>
      </c>
      <c r="AU13" s="199" t="s">
        <v>641</v>
      </c>
      <c r="AV13" s="199" t="s">
        <v>642</v>
      </c>
      <c r="AW13" s="201" t="s">
        <v>211</v>
      </c>
      <c r="AX13" s="201" t="s">
        <v>666</v>
      </c>
      <c r="AY13" s="277" t="s">
        <v>83</v>
      </c>
      <c r="AZ13" s="205" t="s">
        <v>94</v>
      </c>
      <c r="BA13" s="160">
        <v>45782</v>
      </c>
      <c r="BB13" s="145" t="s">
        <v>673</v>
      </c>
      <c r="BC13" s="151"/>
      <c r="BD13" s="151" t="s">
        <v>9</v>
      </c>
      <c r="BE13" s="92" t="s">
        <v>674</v>
      </c>
      <c r="BF13" s="151" t="s">
        <v>9</v>
      </c>
      <c r="BG13" s="151"/>
      <c r="BH13" s="92" t="s">
        <v>675</v>
      </c>
      <c r="BI13" s="151"/>
      <c r="BJ13" s="151" t="s">
        <v>9</v>
      </c>
      <c r="BK13" s="92" t="s">
        <v>676</v>
      </c>
      <c r="BL13" s="151"/>
      <c r="BM13" s="151" t="s">
        <v>9</v>
      </c>
      <c r="BN13" s="211" t="s">
        <v>677</v>
      </c>
      <c r="BO13" s="211" t="s">
        <v>678</v>
      </c>
      <c r="BP13" s="92" t="s">
        <v>679</v>
      </c>
    </row>
    <row r="14" spans="2:68" s="98" customFormat="1" ht="75.650000000000006" customHeight="1" x14ac:dyDescent="0.3">
      <c r="B14" s="521" t="s">
        <v>616</v>
      </c>
      <c r="C14" s="479" t="s">
        <v>680</v>
      </c>
      <c r="D14" s="479" t="s">
        <v>681</v>
      </c>
      <c r="E14" s="479" t="s">
        <v>682</v>
      </c>
      <c r="F14" s="479" t="s">
        <v>683</v>
      </c>
      <c r="G14" s="471" t="s">
        <v>78</v>
      </c>
      <c r="H14" s="410" t="s">
        <v>684</v>
      </c>
      <c r="I14" s="336" t="s">
        <v>685</v>
      </c>
      <c r="J14" s="471" t="s">
        <v>74</v>
      </c>
      <c r="K14" s="517" t="s">
        <v>686</v>
      </c>
      <c r="L14" s="471" t="s">
        <v>351</v>
      </c>
      <c r="M14" s="200">
        <f>VLOOKUP(L14,'[4]Datos Validacion'!$C$6:$D$10,2,0)</f>
        <v>1</v>
      </c>
      <c r="N14" s="463" t="s">
        <v>666</v>
      </c>
      <c r="O14" s="276">
        <f>VLOOKUP(N14,'[4]Datos Validacion'!$E$6:$F$15,2,0)</f>
        <v>0.8</v>
      </c>
      <c r="P14" s="450" t="s">
        <v>83</v>
      </c>
      <c r="Q14" s="156" t="s">
        <v>687</v>
      </c>
      <c r="R14" s="225" t="s">
        <v>688</v>
      </c>
      <c r="S14" s="162" t="s">
        <v>628</v>
      </c>
      <c r="T14" s="162" t="s">
        <v>689</v>
      </c>
      <c r="U14" s="162" t="s">
        <v>690</v>
      </c>
      <c r="V14" s="156" t="s">
        <v>691</v>
      </c>
      <c r="W14" s="168" t="s">
        <v>692</v>
      </c>
      <c r="X14" s="308" t="s">
        <v>693</v>
      </c>
      <c r="Y14" s="163" t="s">
        <v>634</v>
      </c>
      <c r="Z14" s="162">
        <f>IF(Y14='Eval Controles'!$C$30,'Eval Controles'!$D$30,IF(Y14='Eval Controles'!$C$31,'Eval Controles'!$D$31))</f>
        <v>15</v>
      </c>
      <c r="AA14" s="162" t="s">
        <v>85</v>
      </c>
      <c r="AB14" s="162">
        <f>IF(AA14='Eval Controles'!$C$32,'Eval Controles'!$D$32,IF(AA14='Eval Controles'!$C$33,'Eval Controles'!$D$33))</f>
        <v>15</v>
      </c>
      <c r="AC14" s="162" t="s">
        <v>635</v>
      </c>
      <c r="AD14" s="162">
        <f>IF(AC14='Eval Controles'!$C$34,'Eval Controles'!$D$34,IF(AC14='Eval Controles'!$C$35,'Eval Controles'!$D$35))</f>
        <v>15</v>
      </c>
      <c r="AE14" s="162" t="s">
        <v>87</v>
      </c>
      <c r="AF14" s="162">
        <f>IF(AE14='Eval Controles'!$C$36,'Eval Controles'!$D$36,IF(AE14='Eval Controles'!$C$37,'Eval Controles'!$D$37,IF(AE14='Eval Controles'!$C$38,'Eval Controles'!$D$38)))</f>
        <v>15</v>
      </c>
      <c r="AG14" s="162" t="s">
        <v>636</v>
      </c>
      <c r="AH14" s="162">
        <f>IF(AG14='Eval Controles'!$C$39,'Eval Controles'!$D$39,IF(AG14='Eval Controles'!$C$40,'Eval Controles'!$D$40))</f>
        <v>15</v>
      </c>
      <c r="AI14" s="162" t="s">
        <v>637</v>
      </c>
      <c r="AJ14" s="162">
        <f>IF(AI14='Eval Controles'!$C$41,'Eval Controles'!$D$41,IF(AI14='Eval Controles'!$C$42,'Eval Controles'!$D$42))</f>
        <v>15</v>
      </c>
      <c r="AK14" s="162" t="s">
        <v>638</v>
      </c>
      <c r="AL14" s="162">
        <f>IF(AK14='Eval Controles'!$C$43,'Eval Controles'!$D$43,IF(AK14='Eval Controles'!$C$44,'Eval Controles'!$D$44,IF(AK14='Eval Controles'!$C$45,'Eval Controles'!$D$45)))</f>
        <v>10</v>
      </c>
      <c r="AM14" s="162">
        <f t="shared" ref="AM14:AM25" si="1">SUM(Z14,AB14,AD14,AF14,AH14,AJ14,AL14)</f>
        <v>100</v>
      </c>
      <c r="AN14" s="162" t="str">
        <f t="shared" ref="AN14:AN25" si="2">IF(AM14&gt;=96,"FUERTE",IF(AM14&gt;=86,"MODERADO","DEBIL"))</f>
        <v>FUERTE</v>
      </c>
      <c r="AO14" s="162" t="s">
        <v>639</v>
      </c>
      <c r="AP14" s="162" t="str">
        <f>IF(AO14='Eval Controles'!$C$24,"FUERTE",IF(AO14='Eval Controles'!$C$25,"MODERADO",IF(AO14='Eval Controles'!$C$26,"DEBIL",)))</f>
        <v>FUERTE</v>
      </c>
      <c r="AQ14" s="156" t="s">
        <v>640</v>
      </c>
      <c r="AR14" s="156">
        <v>100</v>
      </c>
      <c r="AS14" s="455">
        <f>AVERAGE(AR14:AR17)</f>
        <v>100</v>
      </c>
      <c r="AT14" s="455" t="s">
        <v>640</v>
      </c>
      <c r="AU14" s="455" t="s">
        <v>641</v>
      </c>
      <c r="AV14" s="455" t="s">
        <v>642</v>
      </c>
      <c r="AW14" s="452" t="s">
        <v>119</v>
      </c>
      <c r="AX14" s="452" t="s">
        <v>666</v>
      </c>
      <c r="AY14" s="455" t="s">
        <v>83</v>
      </c>
      <c r="AZ14" s="458" t="s">
        <v>94</v>
      </c>
      <c r="BA14" s="447">
        <v>45777</v>
      </c>
      <c r="BB14" s="156" t="s">
        <v>694</v>
      </c>
      <c r="BC14" s="159"/>
      <c r="BD14" s="159" t="s">
        <v>9</v>
      </c>
      <c r="BE14" s="225" t="s">
        <v>695</v>
      </c>
      <c r="BF14" s="159" t="s">
        <v>9</v>
      </c>
      <c r="BG14" s="159"/>
      <c r="BH14" s="225" t="s">
        <v>696</v>
      </c>
      <c r="BI14" s="159"/>
      <c r="BJ14" s="159" t="s">
        <v>9</v>
      </c>
      <c r="BK14" s="225" t="s">
        <v>697</v>
      </c>
      <c r="BL14" s="159" t="s">
        <v>9</v>
      </c>
      <c r="BM14" s="159"/>
      <c r="BN14" s="225" t="s">
        <v>698</v>
      </c>
      <c r="BO14" s="225" t="s">
        <v>699</v>
      </c>
      <c r="BP14" s="331" t="s">
        <v>1017</v>
      </c>
    </row>
    <row r="15" spans="2:68" s="98" customFormat="1" ht="111" customHeight="1" x14ac:dyDescent="0.3">
      <c r="B15" s="522"/>
      <c r="C15" s="524"/>
      <c r="D15" s="524"/>
      <c r="E15" s="524"/>
      <c r="F15" s="524"/>
      <c r="G15" s="520"/>
      <c r="H15" s="527"/>
      <c r="I15" s="338"/>
      <c r="J15" s="481"/>
      <c r="K15" s="518"/>
      <c r="L15" s="520"/>
      <c r="M15" s="200" t="e">
        <f>VLOOKUP(L15,'[4]Datos Validacion'!$C$6:$D$10,2,0)</f>
        <v>#N/A</v>
      </c>
      <c r="N15" s="467"/>
      <c r="O15" s="276" t="e">
        <f>VLOOKUP(N15,'[4]Datos Validacion'!$E$6:$F$15,2,0)</f>
        <v>#N/A</v>
      </c>
      <c r="P15" s="469"/>
      <c r="Q15" s="156" t="s">
        <v>700</v>
      </c>
      <c r="R15" s="225" t="s">
        <v>701</v>
      </c>
      <c r="S15" s="162" t="s">
        <v>628</v>
      </c>
      <c r="T15" s="162" t="s">
        <v>702</v>
      </c>
      <c r="U15" s="162" t="s">
        <v>690</v>
      </c>
      <c r="V15" s="156" t="s">
        <v>703</v>
      </c>
      <c r="W15" s="168" t="s">
        <v>692</v>
      </c>
      <c r="X15" s="308" t="s">
        <v>704</v>
      </c>
      <c r="Y15" s="163" t="s">
        <v>634</v>
      </c>
      <c r="Z15" s="162">
        <f>IF(Y15='Eval Controles'!$C$30,'Eval Controles'!$D$30,IF(Y15='Eval Controles'!$C$31,'Eval Controles'!$D$31))</f>
        <v>15</v>
      </c>
      <c r="AA15" s="162" t="s">
        <v>85</v>
      </c>
      <c r="AB15" s="162">
        <f>IF(AA15='Eval Controles'!$C$32,'Eval Controles'!$D$32,IF(AA15='Eval Controles'!$C$33,'Eval Controles'!$D$33))</f>
        <v>15</v>
      </c>
      <c r="AC15" s="162" t="s">
        <v>635</v>
      </c>
      <c r="AD15" s="162">
        <f>IF(AC15='Eval Controles'!$C$34,'Eval Controles'!$D$34,IF(AC15='Eval Controles'!$C$35,'Eval Controles'!$D$35))</f>
        <v>15</v>
      </c>
      <c r="AE15" s="162" t="s">
        <v>87</v>
      </c>
      <c r="AF15" s="162">
        <f>IF(AE15='Eval Controles'!$C$36,'Eval Controles'!$D$36,IF(AE15='Eval Controles'!$C$37,'Eval Controles'!$D$37,IF(AE15='Eval Controles'!$C$38,'Eval Controles'!$D$38)))</f>
        <v>15</v>
      </c>
      <c r="AG15" s="162" t="s">
        <v>636</v>
      </c>
      <c r="AH15" s="162">
        <f>IF(AG15='Eval Controles'!$C$39,'Eval Controles'!$D$39,IF(AG15='Eval Controles'!$C$40,'Eval Controles'!$D$40))</f>
        <v>15</v>
      </c>
      <c r="AI15" s="162" t="s">
        <v>637</v>
      </c>
      <c r="AJ15" s="162">
        <f>IF(AI15='Eval Controles'!$C$41,'Eval Controles'!$D$41,IF(AI15='Eval Controles'!$C$42,'Eval Controles'!$D$42))</f>
        <v>15</v>
      </c>
      <c r="AK15" s="162" t="s">
        <v>638</v>
      </c>
      <c r="AL15" s="162">
        <f>IF(AK15='Eval Controles'!$C$43,'Eval Controles'!$D$43,IF(AK15='Eval Controles'!$C$44,'Eval Controles'!$D$44,IF(AK15='Eval Controles'!$C$45,'Eval Controles'!$D$45)))</f>
        <v>10</v>
      </c>
      <c r="AM15" s="162">
        <f t="shared" si="1"/>
        <v>100</v>
      </c>
      <c r="AN15" s="162" t="str">
        <f t="shared" si="2"/>
        <v>FUERTE</v>
      </c>
      <c r="AO15" s="162" t="s">
        <v>639</v>
      </c>
      <c r="AP15" s="162" t="str">
        <f>IF(AO15='Eval Controles'!$C$24,"FUERTE",IF(AO15='Eval Controles'!$C$25,"MODERADO",IF(AO15='Eval Controles'!$C$26,"DEBIL",)))</f>
        <v>FUERTE</v>
      </c>
      <c r="AQ15" s="156" t="s">
        <v>640</v>
      </c>
      <c r="AR15" s="156">
        <v>100</v>
      </c>
      <c r="AS15" s="456"/>
      <c r="AT15" s="456"/>
      <c r="AU15" s="456"/>
      <c r="AV15" s="456"/>
      <c r="AW15" s="453"/>
      <c r="AX15" s="453"/>
      <c r="AY15" s="456"/>
      <c r="AZ15" s="459"/>
      <c r="BA15" s="448"/>
      <c r="BB15" s="159" t="s">
        <v>705</v>
      </c>
      <c r="BC15" s="159"/>
      <c r="BD15" s="159" t="s">
        <v>9</v>
      </c>
      <c r="BE15" s="225" t="s">
        <v>706</v>
      </c>
      <c r="BF15" s="156" t="s">
        <v>9</v>
      </c>
      <c r="BG15" s="156"/>
      <c r="BH15" s="225" t="s">
        <v>707</v>
      </c>
      <c r="BI15" s="156"/>
      <c r="BJ15" s="156" t="s">
        <v>9</v>
      </c>
      <c r="BK15" s="225" t="s">
        <v>676</v>
      </c>
      <c r="BL15" s="156" t="s">
        <v>9</v>
      </c>
      <c r="BM15" s="156"/>
      <c r="BN15" s="225" t="s">
        <v>708</v>
      </c>
      <c r="BO15" s="225" t="s">
        <v>699</v>
      </c>
      <c r="BP15" s="339"/>
    </row>
    <row r="16" spans="2:68" ht="100.5" customHeight="1" x14ac:dyDescent="0.3">
      <c r="B16" s="522"/>
      <c r="C16" s="524"/>
      <c r="D16" s="524"/>
      <c r="E16" s="524"/>
      <c r="F16" s="524"/>
      <c r="G16" s="520"/>
      <c r="H16" s="527"/>
      <c r="I16" s="410" t="s">
        <v>709</v>
      </c>
      <c r="J16" s="471" t="s">
        <v>74</v>
      </c>
      <c r="K16" s="518"/>
      <c r="L16" s="520"/>
      <c r="M16" s="281"/>
      <c r="N16" s="467"/>
      <c r="O16" s="282"/>
      <c r="P16" s="469"/>
      <c r="Q16" s="156" t="s">
        <v>710</v>
      </c>
      <c r="R16" s="225" t="s">
        <v>711</v>
      </c>
      <c r="S16" s="156" t="s">
        <v>628</v>
      </c>
      <c r="T16" s="156" t="s">
        <v>712</v>
      </c>
      <c r="U16" s="156" t="s">
        <v>652</v>
      </c>
      <c r="V16" s="156" t="s">
        <v>653</v>
      </c>
      <c r="W16" s="168" t="s">
        <v>713</v>
      </c>
      <c r="X16" s="308" t="s">
        <v>714</v>
      </c>
      <c r="Y16" s="163" t="s">
        <v>634</v>
      </c>
      <c r="Z16" s="162">
        <f>IF(Y16='Eval Controles'!$C$30,'Eval Controles'!$D$30,IF(Y16='Eval Controles'!$C$31,'Eval Controles'!$D$31))</f>
        <v>15</v>
      </c>
      <c r="AA16" s="162" t="s">
        <v>85</v>
      </c>
      <c r="AB16" s="162">
        <f>IF(AA16='Eval Controles'!$C$32,'Eval Controles'!$D$32,IF(AA16='Eval Controles'!$C$33,'Eval Controles'!$D$33))</f>
        <v>15</v>
      </c>
      <c r="AC16" s="162" t="s">
        <v>635</v>
      </c>
      <c r="AD16" s="162">
        <f>IF(AC16='Eval Controles'!$C$34,'Eval Controles'!$D$34,IF(AC16='Eval Controles'!$C$35,'Eval Controles'!$D$35))</f>
        <v>15</v>
      </c>
      <c r="AE16" s="162" t="s">
        <v>87</v>
      </c>
      <c r="AF16" s="162">
        <f>IF(AE16='Eval Controles'!$C$36,'Eval Controles'!$D$36,IF(AE16='Eval Controles'!$C$37,'Eval Controles'!$D$37,IF(AE16='Eval Controles'!$C$38,'Eval Controles'!$D$38)))</f>
        <v>15</v>
      </c>
      <c r="AG16" s="162" t="s">
        <v>636</v>
      </c>
      <c r="AH16" s="162">
        <f>IF(AG16='Eval Controles'!$C$39,'Eval Controles'!$D$39,IF(AG16='Eval Controles'!$C$40,'Eval Controles'!$D$40))</f>
        <v>15</v>
      </c>
      <c r="AI16" s="162" t="s">
        <v>637</v>
      </c>
      <c r="AJ16" s="162">
        <f>IF(AI16='Eval Controles'!$C$41,'Eval Controles'!$D$41,IF(AI16='Eval Controles'!$C$42,'Eval Controles'!$D$42))</f>
        <v>15</v>
      </c>
      <c r="AK16" s="162" t="s">
        <v>638</v>
      </c>
      <c r="AL16" s="162">
        <f>IF(AK16='Eval Controles'!$C$43,'Eval Controles'!$D$43,IF(AK16='Eval Controles'!$C$44,'Eval Controles'!$D$44,IF(AK16='Eval Controles'!$C$45,'Eval Controles'!$D$45)))</f>
        <v>10</v>
      </c>
      <c r="AM16" s="162">
        <f t="shared" ref="AM16" si="3">SUM(Z16,AB16,AD16,AF16,AH16,AJ16,AL16)</f>
        <v>100</v>
      </c>
      <c r="AN16" s="162" t="str">
        <f t="shared" ref="AN16" si="4">IF(AM16&gt;=96,"FUERTE",IF(AM16&gt;=86,"MODERADO","DEBIL"))</f>
        <v>FUERTE</v>
      </c>
      <c r="AO16" s="162" t="s">
        <v>639</v>
      </c>
      <c r="AP16" s="162" t="str">
        <f>IF(AO16='Eval Controles'!$C$24,"FUERTE",IF(AO16='Eval Controles'!$C$25,"MODERADO",IF(AO16='Eval Controles'!$C$26,"DEBIL",)))</f>
        <v>FUERTE</v>
      </c>
      <c r="AQ16" s="156" t="s">
        <v>640</v>
      </c>
      <c r="AR16" s="156">
        <v>100</v>
      </c>
      <c r="AS16" s="456"/>
      <c r="AT16" s="456"/>
      <c r="AU16" s="456"/>
      <c r="AV16" s="456"/>
      <c r="AW16" s="453"/>
      <c r="AX16" s="453"/>
      <c r="AY16" s="456"/>
      <c r="AZ16" s="459"/>
      <c r="BA16" s="448"/>
      <c r="BB16" s="156" t="s">
        <v>715</v>
      </c>
      <c r="BC16" s="156"/>
      <c r="BD16" s="156" t="s">
        <v>128</v>
      </c>
      <c r="BE16" s="225" t="s">
        <v>716</v>
      </c>
      <c r="BF16" s="156"/>
      <c r="BG16" s="156" t="s">
        <v>9</v>
      </c>
      <c r="BH16" s="225" t="s">
        <v>716</v>
      </c>
      <c r="BI16" s="156" t="s">
        <v>9</v>
      </c>
      <c r="BJ16" s="156"/>
      <c r="BK16" s="225" t="s">
        <v>717</v>
      </c>
      <c r="BL16" s="156"/>
      <c r="BM16" s="156" t="s">
        <v>9</v>
      </c>
      <c r="BN16" s="225" t="s">
        <v>717</v>
      </c>
      <c r="BO16" s="225" t="s">
        <v>718</v>
      </c>
      <c r="BP16" s="339"/>
    </row>
    <row r="17" spans="2:68" s="158" customFormat="1" ht="100.5" customHeight="1" x14ac:dyDescent="0.35">
      <c r="B17" s="523"/>
      <c r="C17" s="525"/>
      <c r="D17" s="525"/>
      <c r="E17" s="525"/>
      <c r="F17" s="525"/>
      <c r="G17" s="472"/>
      <c r="H17" s="526"/>
      <c r="I17" s="526"/>
      <c r="J17" s="472"/>
      <c r="K17" s="519"/>
      <c r="L17" s="472"/>
      <c r="M17" s="283" t="e">
        <f>VLOOKUP(L17,'[4]Datos Validacion'!$C$6:$D$10,2,0)</f>
        <v>#N/A</v>
      </c>
      <c r="N17" s="468"/>
      <c r="O17" s="284" t="e">
        <f>VLOOKUP(N17,'[4]Datos Validacion'!$E$6:$F$15,2,0)</f>
        <v>#N/A</v>
      </c>
      <c r="P17" s="470"/>
      <c r="Q17" s="156" t="s">
        <v>719</v>
      </c>
      <c r="R17" s="225" t="s">
        <v>720</v>
      </c>
      <c r="S17" s="156" t="s">
        <v>628</v>
      </c>
      <c r="T17" s="156" t="s">
        <v>721</v>
      </c>
      <c r="U17" s="156" t="s">
        <v>652</v>
      </c>
      <c r="V17" s="156" t="s">
        <v>653</v>
      </c>
      <c r="W17" s="168" t="s">
        <v>713</v>
      </c>
      <c r="X17" s="308" t="s">
        <v>714</v>
      </c>
      <c r="Y17" s="163" t="s">
        <v>634</v>
      </c>
      <c r="Z17" s="162">
        <f>IF(Y17='Eval Controles'!$C$30,'Eval Controles'!$D$30,IF(Y17='Eval Controles'!$C$31,'Eval Controles'!$D$31))</f>
        <v>15</v>
      </c>
      <c r="AA17" s="162" t="s">
        <v>85</v>
      </c>
      <c r="AB17" s="162">
        <f>IF(AA17='Eval Controles'!$C$32,'Eval Controles'!$D$32,IF(AA17='Eval Controles'!$C$33,'Eval Controles'!$D$33))</f>
        <v>15</v>
      </c>
      <c r="AC17" s="162" t="s">
        <v>635</v>
      </c>
      <c r="AD17" s="162">
        <f>IF(AC17='Eval Controles'!$C$34,'Eval Controles'!$D$34,IF(AC17='Eval Controles'!$C$35,'Eval Controles'!$D$35))</f>
        <v>15</v>
      </c>
      <c r="AE17" s="162" t="s">
        <v>87</v>
      </c>
      <c r="AF17" s="162">
        <f>IF(AE17='Eval Controles'!$C$36,'Eval Controles'!$D$36,IF(AE17='Eval Controles'!$C$37,'Eval Controles'!$D$37,IF(AE17='Eval Controles'!$C$38,'Eval Controles'!$D$38)))</f>
        <v>15</v>
      </c>
      <c r="AG17" s="162" t="s">
        <v>636</v>
      </c>
      <c r="AH17" s="162">
        <f>IF(AG17='Eval Controles'!$C$39,'Eval Controles'!$D$39,IF(AG17='Eval Controles'!$C$40,'Eval Controles'!$D$40))</f>
        <v>15</v>
      </c>
      <c r="AI17" s="162" t="s">
        <v>637</v>
      </c>
      <c r="AJ17" s="162">
        <f>IF(AI17='Eval Controles'!$C$41,'Eval Controles'!$D$41,IF(AI17='Eval Controles'!$C$42,'Eval Controles'!$D$42))</f>
        <v>15</v>
      </c>
      <c r="AK17" s="162" t="s">
        <v>638</v>
      </c>
      <c r="AL17" s="162">
        <f>IF(AK17='Eval Controles'!$C$43,'Eval Controles'!$D$43,IF(AK17='Eval Controles'!$C$44,'Eval Controles'!$D$44,IF(AK17='Eval Controles'!$C$45,'Eval Controles'!$D$45)))</f>
        <v>10</v>
      </c>
      <c r="AM17" s="162">
        <f t="shared" si="1"/>
        <v>100</v>
      </c>
      <c r="AN17" s="162" t="str">
        <f t="shared" si="2"/>
        <v>FUERTE</v>
      </c>
      <c r="AO17" s="162" t="s">
        <v>639</v>
      </c>
      <c r="AP17" s="162" t="str">
        <f>IF(AO17='Eval Controles'!$C$24,"FUERTE",IF(AO17='Eval Controles'!$C$25,"MODERADO",IF(AO17='Eval Controles'!$C$26,"DEBIL",)))</f>
        <v>FUERTE</v>
      </c>
      <c r="AQ17" s="156" t="s">
        <v>640</v>
      </c>
      <c r="AR17" s="156">
        <v>100</v>
      </c>
      <c r="AS17" s="457"/>
      <c r="AT17" s="457"/>
      <c r="AU17" s="457"/>
      <c r="AV17" s="457"/>
      <c r="AW17" s="454"/>
      <c r="AX17" s="454"/>
      <c r="AY17" s="457"/>
      <c r="AZ17" s="460"/>
      <c r="BA17" s="449"/>
      <c r="BB17" s="156" t="s">
        <v>715</v>
      </c>
      <c r="BC17" s="156"/>
      <c r="BD17" s="156" t="s">
        <v>128</v>
      </c>
      <c r="BE17" s="225" t="s">
        <v>716</v>
      </c>
      <c r="BF17" s="156"/>
      <c r="BG17" s="156" t="s">
        <v>9</v>
      </c>
      <c r="BH17" s="225" t="s">
        <v>716</v>
      </c>
      <c r="BI17" s="156" t="s">
        <v>9</v>
      </c>
      <c r="BJ17" s="156"/>
      <c r="BK17" s="225" t="s">
        <v>717</v>
      </c>
      <c r="BL17" s="156"/>
      <c r="BM17" s="156" t="s">
        <v>9</v>
      </c>
      <c r="BN17" s="225" t="s">
        <v>717</v>
      </c>
      <c r="BO17" s="225" t="s">
        <v>718</v>
      </c>
      <c r="BP17" s="332"/>
    </row>
    <row r="18" spans="2:68" s="98" customFormat="1" ht="58.5" hidden="1" customHeight="1" x14ac:dyDescent="0.3">
      <c r="B18" s="132"/>
      <c r="C18" s="285"/>
      <c r="D18" s="213"/>
      <c r="E18" s="213"/>
      <c r="F18" s="213"/>
      <c r="G18" s="205"/>
      <c r="H18" s="213"/>
      <c r="I18" s="213"/>
      <c r="J18" s="205"/>
      <c r="K18" s="285"/>
      <c r="L18" s="195"/>
      <c r="M18" s="200" t="e">
        <f>VLOOKUP(L18,'[4]Datos Validacion'!$C$6:$D$10,2,0)</f>
        <v>#N/A</v>
      </c>
      <c r="N18" s="214"/>
      <c r="O18" s="276" t="e">
        <f>VLOOKUP(N18,'[4]Datos Validacion'!$E$6:$F$15,2,0)</f>
        <v>#N/A</v>
      </c>
      <c r="P18" s="146"/>
      <c r="Q18" s="215"/>
      <c r="R18" s="215"/>
      <c r="S18" s="215"/>
      <c r="T18" s="215"/>
      <c r="U18" s="215"/>
      <c r="V18" s="215"/>
      <c r="W18" s="215"/>
      <c r="X18" s="286"/>
      <c r="Y18" s="166"/>
      <c r="Z18" s="166" t="b">
        <f>IF(Y18='Eval Controles'!$C$30,'Eval Controles'!$D$30,IF(Y18='Eval Controles'!$C$31,'Eval Controles'!$D$31))</f>
        <v>0</v>
      </c>
      <c r="AA18" s="166"/>
      <c r="AB18" s="166" t="b">
        <f>IF(AA18='Eval Controles'!$C$32,'Eval Controles'!$D$32,IF(AA18='Eval Controles'!$C$33,'Eval Controles'!$D$33))</f>
        <v>0</v>
      </c>
      <c r="AC18" s="166"/>
      <c r="AD18" s="166" t="b">
        <f>IF(AC18='Eval Controles'!$C$34,'Eval Controles'!$D$34,IF(AC18='Eval Controles'!$C$35,'Eval Controles'!$D$35))</f>
        <v>0</v>
      </c>
      <c r="AE18" s="166"/>
      <c r="AF18" s="166" t="b">
        <f>IF(AE18='Eval Controles'!$C$36,'Eval Controles'!$D$36,IF(AE18='Eval Controles'!$C$37,'Eval Controles'!$D$37,IF(AE18='Eval Controles'!$C$38,'Eval Controles'!$D$38)))</f>
        <v>0</v>
      </c>
      <c r="AG18" s="166"/>
      <c r="AH18" s="166" t="b">
        <f>IF(AG18='Eval Controles'!$C$39,'Eval Controles'!$D$39,IF(AG18='Eval Controles'!$C$40,'Eval Controles'!$D$40))</f>
        <v>0</v>
      </c>
      <c r="AI18" s="166"/>
      <c r="AJ18" s="166" t="b">
        <f>IF(AI18='Eval Controles'!$C$41,'Eval Controles'!$D$41,IF(AI18='Eval Controles'!$C$42,'Eval Controles'!$D$42))</f>
        <v>0</v>
      </c>
      <c r="AK18" s="166"/>
      <c r="AL18" s="166" t="b">
        <f>IF(AK18='Eval Controles'!$C$43,'Eval Controles'!$D$43,IF(AK18='Eval Controles'!$C$44,'Eval Controles'!$D$44,IF(AK18='Eval Controles'!$C$45,'Eval Controles'!$D$45)))</f>
        <v>0</v>
      </c>
      <c r="AM18" s="277">
        <f t="shared" si="1"/>
        <v>0</v>
      </c>
      <c r="AN18" s="277" t="str">
        <f t="shared" si="2"/>
        <v>DEBIL</v>
      </c>
      <c r="AO18" s="277"/>
      <c r="AP18" s="277">
        <f>IF(AO18='Eval Controles'!$C$24,"FUERTE",IF(AO18='Eval Controles'!$C$25,"MODERADO",IF(AO18='Eval Controles'!$C$26,"DEBIL",)))</f>
        <v>0</v>
      </c>
      <c r="AQ18" s="277"/>
      <c r="AR18" s="277"/>
      <c r="AS18" s="277"/>
      <c r="AT18" s="277"/>
      <c r="AU18" s="277"/>
      <c r="AV18" s="277"/>
      <c r="AW18" s="287"/>
      <c r="AX18" s="287"/>
      <c r="AY18" s="288"/>
      <c r="AZ18" s="289"/>
      <c r="BA18" s="307"/>
      <c r="BB18" s="307"/>
      <c r="BC18" s="313"/>
      <c r="BD18" s="313"/>
      <c r="BE18" s="99"/>
      <c r="BF18" s="313"/>
      <c r="BG18" s="313"/>
      <c r="BH18" s="99"/>
      <c r="BI18" s="313"/>
      <c r="BJ18" s="313"/>
      <c r="BK18" s="99"/>
      <c r="BL18" s="313"/>
      <c r="BM18" s="313"/>
      <c r="BN18" s="99"/>
      <c r="BO18" s="99"/>
      <c r="BP18" s="99"/>
    </row>
    <row r="19" spans="2:68" s="98" customFormat="1" ht="58.5" hidden="1" customHeight="1" x14ac:dyDescent="0.3">
      <c r="B19" s="132"/>
      <c r="C19" s="199"/>
      <c r="D19" s="199"/>
      <c r="E19" s="195"/>
      <c r="F19" s="195"/>
      <c r="G19" s="205"/>
      <c r="H19" s="195"/>
      <c r="I19" s="195"/>
      <c r="J19" s="205"/>
      <c r="K19" s="199"/>
      <c r="L19" s="195"/>
      <c r="M19" s="200" t="e">
        <f>VLOOKUP(L19,'[4]Datos Validacion'!$C$6:$D$10,2,0)</f>
        <v>#N/A</v>
      </c>
      <c r="N19" s="214"/>
      <c r="O19" s="276" t="e">
        <f>VLOOKUP(N19,'[4]Datos Validacion'!$E$6:$F$15,2,0)</f>
        <v>#N/A</v>
      </c>
      <c r="P19" s="146"/>
      <c r="Q19" s="215"/>
      <c r="R19" s="215"/>
      <c r="S19" s="215"/>
      <c r="T19" s="215"/>
      <c r="U19" s="215"/>
      <c r="V19" s="215"/>
      <c r="W19" s="215"/>
      <c r="X19" s="286"/>
      <c r="Y19" s="166"/>
      <c r="Z19" s="166" t="b">
        <f>IF(Y19='Eval Controles'!$C$30,'Eval Controles'!$D$30,IF(Y19='Eval Controles'!$C$31,'Eval Controles'!$D$31))</f>
        <v>0</v>
      </c>
      <c r="AA19" s="166"/>
      <c r="AB19" s="166" t="b">
        <f>IF(AA19='Eval Controles'!$C$32,'Eval Controles'!$D$32,IF(AA19='Eval Controles'!$C$33,'Eval Controles'!$D$33))</f>
        <v>0</v>
      </c>
      <c r="AC19" s="166"/>
      <c r="AD19" s="166" t="b">
        <f>IF(AC19='Eval Controles'!$C$34,'Eval Controles'!$D$34,IF(AC19='Eval Controles'!$C$35,'Eval Controles'!$D$35))</f>
        <v>0</v>
      </c>
      <c r="AE19" s="166"/>
      <c r="AF19" s="166" t="b">
        <f>IF(AE19='Eval Controles'!$C$36,'Eval Controles'!$D$36,IF(AE19='Eval Controles'!$C$37,'Eval Controles'!$D$37,IF(AE19='Eval Controles'!$C$38,'Eval Controles'!$D$38)))</f>
        <v>0</v>
      </c>
      <c r="AG19" s="166"/>
      <c r="AH19" s="166" t="b">
        <f>IF(AG19='Eval Controles'!$C$39,'Eval Controles'!$D$39,IF(AG19='Eval Controles'!$C$40,'Eval Controles'!$D$40))</f>
        <v>0</v>
      </c>
      <c r="AI19" s="166"/>
      <c r="AJ19" s="166" t="b">
        <f>IF(AI19='Eval Controles'!$C$41,'Eval Controles'!$D$41,IF(AI19='Eval Controles'!$C$42,'Eval Controles'!$D$42))</f>
        <v>0</v>
      </c>
      <c r="AK19" s="166"/>
      <c r="AL19" s="166" t="b">
        <f>IF(AK19='Eval Controles'!$C$43,'Eval Controles'!$D$43,IF(AK19='Eval Controles'!$C$44,'Eval Controles'!$D$44,IF(AK19='Eval Controles'!$C$45,'Eval Controles'!$D$45)))</f>
        <v>0</v>
      </c>
      <c r="AM19" s="277">
        <f t="shared" si="1"/>
        <v>0</v>
      </c>
      <c r="AN19" s="277" t="str">
        <f t="shared" si="2"/>
        <v>DEBIL</v>
      </c>
      <c r="AO19" s="277"/>
      <c r="AP19" s="277">
        <f>IF(AO19='Eval Controles'!$C$24,"FUERTE",IF(AO19='Eval Controles'!$C$25,"MODERADO",IF(AO19='Eval Controles'!$C$26,"DEBIL",)))</f>
        <v>0</v>
      </c>
      <c r="AQ19" s="277"/>
      <c r="AR19" s="277"/>
      <c r="AS19" s="277"/>
      <c r="AT19" s="277"/>
      <c r="AU19" s="277"/>
      <c r="AV19" s="277"/>
      <c r="AW19" s="287"/>
      <c r="AX19" s="287"/>
      <c r="AY19" s="215"/>
      <c r="AZ19" s="289"/>
      <c r="BA19" s="307"/>
      <c r="BB19" s="307"/>
      <c r="BC19" s="313"/>
      <c r="BD19" s="313"/>
      <c r="BE19" s="99"/>
      <c r="BF19" s="313"/>
      <c r="BG19" s="313"/>
      <c r="BH19" s="99"/>
      <c r="BI19" s="313"/>
      <c r="BJ19" s="313"/>
      <c r="BK19" s="99"/>
      <c r="BL19" s="313"/>
      <c r="BM19" s="313"/>
      <c r="BN19" s="99"/>
      <c r="BO19" s="99"/>
      <c r="BP19" s="99"/>
    </row>
    <row r="20" spans="2:68" ht="58.5" hidden="1" customHeight="1" x14ac:dyDescent="0.3">
      <c r="B20" s="132"/>
      <c r="C20" s="199"/>
      <c r="D20" s="218"/>
      <c r="E20" s="216"/>
      <c r="F20" s="216"/>
      <c r="G20" s="205"/>
      <c r="H20" s="216"/>
      <c r="I20" s="216"/>
      <c r="J20" s="205"/>
      <c r="K20" s="218"/>
      <c r="L20" s="195"/>
      <c r="M20" s="200" t="e">
        <f>VLOOKUP(L20,'[4]Datos Validacion'!$C$6:$D$10,2,0)</f>
        <v>#N/A</v>
      </c>
      <c r="N20" s="214"/>
      <c r="O20" s="276" t="e">
        <f>VLOOKUP(N20,'[4]Datos Validacion'!$E$6:$F$15,2,0)</f>
        <v>#N/A</v>
      </c>
      <c r="P20" s="146"/>
      <c r="Q20" s="215"/>
      <c r="R20" s="215"/>
      <c r="S20" s="215"/>
      <c r="T20" s="215"/>
      <c r="U20" s="215"/>
      <c r="V20" s="215"/>
      <c r="W20" s="215"/>
      <c r="X20" s="286"/>
      <c r="Y20" s="166"/>
      <c r="Z20" s="166" t="b">
        <f>IF(Y20='Eval Controles'!$C$30,'Eval Controles'!$D$30,IF(Y20='Eval Controles'!$C$31,'Eval Controles'!$D$31))</f>
        <v>0</v>
      </c>
      <c r="AA20" s="166"/>
      <c r="AB20" s="166" t="b">
        <f>IF(AA20='Eval Controles'!$C$32,'Eval Controles'!$D$32,IF(AA20='Eval Controles'!$C$33,'Eval Controles'!$D$33))</f>
        <v>0</v>
      </c>
      <c r="AC20" s="166"/>
      <c r="AD20" s="166" t="b">
        <f>IF(AC20='Eval Controles'!$C$34,'Eval Controles'!$D$34,IF(AC20='Eval Controles'!$C$35,'Eval Controles'!$D$35))</f>
        <v>0</v>
      </c>
      <c r="AE20" s="166"/>
      <c r="AF20" s="166" t="b">
        <f>IF(AE20='Eval Controles'!$C$36,'Eval Controles'!$D$36,IF(AE20='Eval Controles'!$C$37,'Eval Controles'!$D$37,IF(AE20='Eval Controles'!$C$38,'Eval Controles'!$D$38)))</f>
        <v>0</v>
      </c>
      <c r="AG20" s="166"/>
      <c r="AH20" s="166" t="b">
        <f>IF(AG20='Eval Controles'!$C$39,'Eval Controles'!$D$39,IF(AG20='Eval Controles'!$C$40,'Eval Controles'!$D$40))</f>
        <v>0</v>
      </c>
      <c r="AI20" s="166"/>
      <c r="AJ20" s="166" t="b">
        <f>IF(AI20='Eval Controles'!$C$41,'Eval Controles'!$D$41,IF(AI20='Eval Controles'!$C$42,'Eval Controles'!$D$42))</f>
        <v>0</v>
      </c>
      <c r="AK20" s="166"/>
      <c r="AL20" s="166" t="b">
        <f>IF(AK20='Eval Controles'!$C$43,'Eval Controles'!$D$43,IF(AK20='Eval Controles'!$C$44,'Eval Controles'!$D$44,IF(AK20='Eval Controles'!$C$45,'Eval Controles'!$D$45)))</f>
        <v>0</v>
      </c>
      <c r="AM20" s="277">
        <f t="shared" si="1"/>
        <v>0</v>
      </c>
      <c r="AN20" s="277" t="str">
        <f t="shared" si="2"/>
        <v>DEBIL</v>
      </c>
      <c r="AO20" s="277"/>
      <c r="AP20" s="277">
        <f>IF(AO20='Eval Controles'!$C$24,"FUERTE",IF(AO20='Eval Controles'!$C$25,"MODERADO",IF(AO20='Eval Controles'!$C$26,"DEBIL",)))</f>
        <v>0</v>
      </c>
      <c r="AQ20" s="277"/>
      <c r="AR20" s="277"/>
      <c r="AS20" s="277"/>
      <c r="AT20" s="277"/>
      <c r="AU20" s="277"/>
      <c r="AV20" s="277"/>
      <c r="AW20" s="287"/>
      <c r="AX20" s="287"/>
      <c r="AY20" s="290"/>
      <c r="AZ20" s="289"/>
      <c r="BA20" s="167"/>
      <c r="BB20" s="167"/>
      <c r="BC20" s="151"/>
      <c r="BD20" s="151"/>
      <c r="BE20" s="22"/>
      <c r="BF20" s="151"/>
      <c r="BG20" s="151"/>
      <c r="BH20" s="22"/>
      <c r="BI20" s="151"/>
      <c r="BJ20" s="151"/>
      <c r="BK20" s="22"/>
      <c r="BL20" s="151"/>
      <c r="BM20" s="151"/>
      <c r="BN20" s="22"/>
      <c r="BO20" s="22"/>
      <c r="BP20" s="22"/>
    </row>
    <row r="21" spans="2:68" ht="58.5" hidden="1" customHeight="1" x14ac:dyDescent="0.3">
      <c r="B21" s="132"/>
      <c r="C21" s="291"/>
      <c r="D21" s="292"/>
      <c r="E21" s="292"/>
      <c r="F21" s="292"/>
      <c r="G21" s="205"/>
      <c r="H21" s="292"/>
      <c r="I21" s="292"/>
      <c r="J21" s="205"/>
      <c r="K21" s="100"/>
      <c r="L21" s="195"/>
      <c r="M21" s="200" t="e">
        <f>VLOOKUP(L21,'[4]Datos Validacion'!$C$6:$D$10,2,0)</f>
        <v>#N/A</v>
      </c>
      <c r="N21" s="214"/>
      <c r="O21" s="276" t="e">
        <f>VLOOKUP(N21,'[4]Datos Validacion'!$E$6:$F$15,2,0)</f>
        <v>#N/A</v>
      </c>
      <c r="P21" s="146"/>
      <c r="Q21" s="215"/>
      <c r="R21" s="215"/>
      <c r="S21" s="215"/>
      <c r="T21" s="215"/>
      <c r="U21" s="215"/>
      <c r="V21" s="215"/>
      <c r="W21" s="215"/>
      <c r="X21" s="286"/>
      <c r="Y21" s="166"/>
      <c r="Z21" s="166" t="b">
        <f>IF(Y21='Eval Controles'!$C$30,'Eval Controles'!$D$30,IF(Y21='Eval Controles'!$C$31,'Eval Controles'!$D$31))</f>
        <v>0</v>
      </c>
      <c r="AA21" s="166"/>
      <c r="AB21" s="166" t="b">
        <f>IF(AA21='Eval Controles'!$C$32,'Eval Controles'!$D$32,IF(AA21='Eval Controles'!$C$33,'Eval Controles'!$D$33))</f>
        <v>0</v>
      </c>
      <c r="AC21" s="166"/>
      <c r="AD21" s="166" t="b">
        <f>IF(AC21='Eval Controles'!$C$34,'Eval Controles'!$D$34,IF(AC21='Eval Controles'!$C$35,'Eval Controles'!$D$35))</f>
        <v>0</v>
      </c>
      <c r="AE21" s="166"/>
      <c r="AF21" s="166" t="b">
        <f>IF(AE21='Eval Controles'!$C$36,'Eval Controles'!$D$36,IF(AE21='Eval Controles'!$C$37,'Eval Controles'!$D$37,IF(AE21='Eval Controles'!$C$38,'Eval Controles'!$D$38)))</f>
        <v>0</v>
      </c>
      <c r="AG21" s="166"/>
      <c r="AH21" s="166" t="b">
        <f>IF(AG21='Eval Controles'!$C$39,'Eval Controles'!$D$39,IF(AG21='Eval Controles'!$C$40,'Eval Controles'!$D$40))</f>
        <v>0</v>
      </c>
      <c r="AI21" s="166"/>
      <c r="AJ21" s="166" t="b">
        <f>IF(AI21='Eval Controles'!$C$41,'Eval Controles'!$D$41,IF(AI21='Eval Controles'!$C$42,'Eval Controles'!$D$42))</f>
        <v>0</v>
      </c>
      <c r="AK21" s="166"/>
      <c r="AL21" s="166" t="b">
        <f>IF(AK21='Eval Controles'!$C$43,'Eval Controles'!$D$43,IF(AK21='Eval Controles'!$C$44,'Eval Controles'!$D$44,IF(AK21='Eval Controles'!$C$45,'Eval Controles'!$D$45)))</f>
        <v>0</v>
      </c>
      <c r="AM21" s="277">
        <f t="shared" si="1"/>
        <v>0</v>
      </c>
      <c r="AN21" s="277" t="str">
        <f t="shared" si="2"/>
        <v>DEBIL</v>
      </c>
      <c r="AO21" s="277"/>
      <c r="AP21" s="277">
        <f>IF(AO21='Eval Controles'!$C$24,"FUERTE",IF(AO21='Eval Controles'!$C$25,"MODERADO",IF(AO21='Eval Controles'!$C$26,"DEBIL",)))</f>
        <v>0</v>
      </c>
      <c r="AQ21" s="277"/>
      <c r="AR21" s="277"/>
      <c r="AS21" s="277"/>
      <c r="AT21" s="277"/>
      <c r="AU21" s="277"/>
      <c r="AV21" s="277"/>
      <c r="AW21" s="287"/>
      <c r="AX21" s="287"/>
      <c r="AY21" s="288"/>
      <c r="AZ21" s="289"/>
      <c r="BA21" s="167"/>
      <c r="BB21" s="167"/>
      <c r="BC21" s="151"/>
      <c r="BD21" s="151"/>
      <c r="BE21" s="22"/>
      <c r="BF21" s="151"/>
      <c r="BG21" s="151"/>
      <c r="BH21" s="22"/>
      <c r="BI21" s="151"/>
      <c r="BJ21" s="151"/>
      <c r="BK21" s="22"/>
      <c r="BL21" s="151"/>
      <c r="BM21" s="151"/>
      <c r="BN21" s="22"/>
      <c r="BO21" s="22"/>
      <c r="BP21" s="22"/>
    </row>
    <row r="22" spans="2:68" ht="58.5" hidden="1" customHeight="1" x14ac:dyDescent="0.3">
      <c r="B22" s="132"/>
      <c r="C22" s="291"/>
      <c r="D22" s="292"/>
      <c r="E22" s="292"/>
      <c r="F22" s="292"/>
      <c r="G22" s="205"/>
      <c r="H22" s="292"/>
      <c r="I22" s="292"/>
      <c r="J22" s="205"/>
      <c r="K22" s="100"/>
      <c r="L22" s="195"/>
      <c r="M22" s="200" t="e">
        <f>VLOOKUP(L22,'[4]Datos Validacion'!$C$6:$D$10,2,0)</f>
        <v>#N/A</v>
      </c>
      <c r="N22" s="214"/>
      <c r="O22" s="276" t="e">
        <f>VLOOKUP(N22,'[4]Datos Validacion'!$E$6:$F$15,2,0)</f>
        <v>#N/A</v>
      </c>
      <c r="P22" s="146"/>
      <c r="Q22" s="215"/>
      <c r="R22" s="215"/>
      <c r="S22" s="215"/>
      <c r="T22" s="215"/>
      <c r="U22" s="215"/>
      <c r="V22" s="215"/>
      <c r="W22" s="215"/>
      <c r="X22" s="286"/>
      <c r="Y22" s="166"/>
      <c r="Z22" s="166" t="b">
        <f>IF(Y22='Eval Controles'!$C$30,'Eval Controles'!$D$30,IF(Y22='Eval Controles'!$C$31,'Eval Controles'!$D$31))</f>
        <v>0</v>
      </c>
      <c r="AA22" s="166"/>
      <c r="AB22" s="166" t="b">
        <f>IF(AA22='Eval Controles'!$C$32,'Eval Controles'!$D$32,IF(AA22='Eval Controles'!$C$33,'Eval Controles'!$D$33))</f>
        <v>0</v>
      </c>
      <c r="AC22" s="166"/>
      <c r="AD22" s="166" t="b">
        <f>IF(AC22='Eval Controles'!$C$34,'Eval Controles'!$D$34,IF(AC22='Eval Controles'!$C$35,'Eval Controles'!$D$35))</f>
        <v>0</v>
      </c>
      <c r="AE22" s="166"/>
      <c r="AF22" s="166" t="b">
        <f>IF(AE22='Eval Controles'!$C$36,'Eval Controles'!$D$36,IF(AE22='Eval Controles'!$C$37,'Eval Controles'!$D$37,IF(AE22='Eval Controles'!$C$38,'Eval Controles'!$D$38)))</f>
        <v>0</v>
      </c>
      <c r="AG22" s="166"/>
      <c r="AH22" s="166" t="b">
        <f>IF(AG22='Eval Controles'!$C$39,'Eval Controles'!$D$39,IF(AG22='Eval Controles'!$C$40,'Eval Controles'!$D$40))</f>
        <v>0</v>
      </c>
      <c r="AI22" s="166"/>
      <c r="AJ22" s="166" t="b">
        <f>IF(AI22='Eval Controles'!$C$41,'Eval Controles'!$D$41,IF(AI22='Eval Controles'!$C$42,'Eval Controles'!$D$42))</f>
        <v>0</v>
      </c>
      <c r="AK22" s="166"/>
      <c r="AL22" s="166" t="b">
        <f>IF(AK22='Eval Controles'!$C$43,'Eval Controles'!$D$43,IF(AK22='Eval Controles'!$C$44,'Eval Controles'!$D$44,IF(AK22='Eval Controles'!$C$45,'Eval Controles'!$D$45)))</f>
        <v>0</v>
      </c>
      <c r="AM22" s="277">
        <f t="shared" si="1"/>
        <v>0</v>
      </c>
      <c r="AN22" s="277" t="str">
        <f t="shared" si="2"/>
        <v>DEBIL</v>
      </c>
      <c r="AO22" s="277"/>
      <c r="AP22" s="277">
        <f>IF(AO22='Eval Controles'!$C$24,"FUERTE",IF(AO22='Eval Controles'!$C$25,"MODERADO",IF(AO22='Eval Controles'!$C$26,"DEBIL",)))</f>
        <v>0</v>
      </c>
      <c r="AQ22" s="277"/>
      <c r="AR22" s="277"/>
      <c r="AS22" s="277"/>
      <c r="AT22" s="277"/>
      <c r="AU22" s="277"/>
      <c r="AV22" s="277"/>
      <c r="AW22" s="287"/>
      <c r="AX22" s="287"/>
      <c r="AY22" s="288"/>
      <c r="AZ22" s="289"/>
      <c r="BA22" s="167"/>
      <c r="BB22" s="167"/>
      <c r="BC22" s="151"/>
      <c r="BD22" s="151"/>
      <c r="BE22" s="22"/>
      <c r="BF22" s="151"/>
      <c r="BG22" s="151"/>
      <c r="BH22" s="22"/>
      <c r="BI22" s="151"/>
      <c r="BJ22" s="151"/>
      <c r="BK22" s="22"/>
      <c r="BL22" s="151"/>
      <c r="BM22" s="151"/>
      <c r="BN22" s="22"/>
      <c r="BO22" s="22"/>
      <c r="BP22" s="22"/>
    </row>
    <row r="23" spans="2:68" s="134" customFormat="1" ht="58.5" hidden="1" customHeight="1" x14ac:dyDescent="0.35">
      <c r="B23" s="132"/>
      <c r="C23" s="228"/>
      <c r="D23" s="228"/>
      <c r="E23" s="228"/>
      <c r="F23" s="228"/>
      <c r="G23" s="205"/>
      <c r="H23" s="228"/>
      <c r="I23" s="228"/>
      <c r="J23" s="205"/>
      <c r="K23" s="213"/>
      <c r="L23" s="195"/>
      <c r="M23" s="200" t="e">
        <f>VLOOKUP(L23,'[4]Datos Validacion'!$C$6:$D$10,2,0)</f>
        <v>#N/A</v>
      </c>
      <c r="N23" s="214"/>
      <c r="O23" s="276" t="e">
        <f>VLOOKUP(N23,'[4]Datos Validacion'!$E$6:$F$15,2,0)</f>
        <v>#N/A</v>
      </c>
      <c r="P23" s="146"/>
      <c r="Q23" s="215"/>
      <c r="R23" s="215"/>
      <c r="S23" s="215"/>
      <c r="T23" s="215"/>
      <c r="U23" s="215"/>
      <c r="V23" s="215"/>
      <c r="W23" s="215"/>
      <c r="X23" s="286"/>
      <c r="Y23" s="166"/>
      <c r="Z23" s="166" t="b">
        <f>IF(Y23='Eval Controles'!$C$30,'Eval Controles'!$D$30,IF(Y23='Eval Controles'!$C$31,'Eval Controles'!$D$31))</f>
        <v>0</v>
      </c>
      <c r="AA23" s="166"/>
      <c r="AB23" s="166" t="b">
        <f>IF(AA23='Eval Controles'!$C$32,'Eval Controles'!$D$32,IF(AA23='Eval Controles'!$C$33,'Eval Controles'!$D$33))</f>
        <v>0</v>
      </c>
      <c r="AC23" s="166"/>
      <c r="AD23" s="166" t="b">
        <f>IF(AC23='Eval Controles'!$C$34,'Eval Controles'!$D$34,IF(AC23='Eval Controles'!$C$35,'Eval Controles'!$D$35))</f>
        <v>0</v>
      </c>
      <c r="AE23" s="166"/>
      <c r="AF23" s="166" t="b">
        <f>IF(AE23='Eval Controles'!$C$36,'Eval Controles'!$D$36,IF(AE23='Eval Controles'!$C$37,'Eval Controles'!$D$37,IF(AE23='Eval Controles'!$C$38,'Eval Controles'!$D$38)))</f>
        <v>0</v>
      </c>
      <c r="AG23" s="166"/>
      <c r="AH23" s="166" t="b">
        <f>IF(AG23='Eval Controles'!$C$39,'Eval Controles'!$D$39,IF(AG23='Eval Controles'!$C$40,'Eval Controles'!$D$40))</f>
        <v>0</v>
      </c>
      <c r="AI23" s="166"/>
      <c r="AJ23" s="166" t="b">
        <f>IF(AI23='Eval Controles'!$C$41,'Eval Controles'!$D$41,IF(AI23='Eval Controles'!$C$42,'Eval Controles'!$D$42))</f>
        <v>0</v>
      </c>
      <c r="AK23" s="166"/>
      <c r="AL23" s="166" t="b">
        <f>IF(AK23='Eval Controles'!$C$43,'Eval Controles'!$D$43,IF(AK23='Eval Controles'!$C$44,'Eval Controles'!$D$44,IF(AK23='Eval Controles'!$C$45,'Eval Controles'!$D$45)))</f>
        <v>0</v>
      </c>
      <c r="AM23" s="277">
        <f t="shared" si="1"/>
        <v>0</v>
      </c>
      <c r="AN23" s="277" t="str">
        <f t="shared" si="2"/>
        <v>DEBIL</v>
      </c>
      <c r="AO23" s="277"/>
      <c r="AP23" s="277">
        <f>IF(AO23='Eval Controles'!$C$24,"FUERTE",IF(AO23='Eval Controles'!$C$25,"MODERADO",IF(AO23='Eval Controles'!$C$26,"DEBIL",)))</f>
        <v>0</v>
      </c>
      <c r="AQ23" s="277"/>
      <c r="AR23" s="277"/>
      <c r="AS23" s="277"/>
      <c r="AT23" s="277"/>
      <c r="AU23" s="277"/>
      <c r="AV23" s="277"/>
      <c r="AW23" s="287"/>
      <c r="AX23" s="287"/>
      <c r="AY23" s="288"/>
      <c r="AZ23" s="289"/>
      <c r="BA23" s="151"/>
      <c r="BB23" s="151"/>
      <c r="BC23" s="151"/>
      <c r="BD23" s="151"/>
      <c r="BE23" s="212"/>
      <c r="BF23" s="151"/>
      <c r="BG23" s="151"/>
      <c r="BH23" s="212"/>
      <c r="BI23" s="151"/>
      <c r="BJ23" s="151"/>
      <c r="BK23" s="212"/>
      <c r="BL23" s="151"/>
      <c r="BM23" s="151"/>
      <c r="BN23" s="212"/>
      <c r="BO23" s="212"/>
      <c r="BP23" s="212"/>
    </row>
    <row r="24" spans="2:68" s="134" customFormat="1" ht="58.5" hidden="1" customHeight="1" x14ac:dyDescent="0.35">
      <c r="B24" s="132"/>
      <c r="C24" s="228"/>
      <c r="D24" s="228"/>
      <c r="E24" s="228"/>
      <c r="F24" s="228"/>
      <c r="G24" s="205"/>
      <c r="H24" s="228"/>
      <c r="I24" s="228"/>
      <c r="J24" s="205"/>
      <c r="K24" s="213"/>
      <c r="L24" s="195"/>
      <c r="M24" s="200" t="e">
        <f>VLOOKUP(L24,'[4]Datos Validacion'!$C$6:$D$10,2,0)</f>
        <v>#N/A</v>
      </c>
      <c r="N24" s="214"/>
      <c r="O24" s="276" t="e">
        <f>VLOOKUP(N24,'[4]Datos Validacion'!$E$6:$F$15,2,0)</f>
        <v>#N/A</v>
      </c>
      <c r="P24" s="146"/>
      <c r="Q24" s="215"/>
      <c r="R24" s="215"/>
      <c r="S24" s="215"/>
      <c r="T24" s="215"/>
      <c r="U24" s="215"/>
      <c r="V24" s="215"/>
      <c r="W24" s="215"/>
      <c r="X24" s="286"/>
      <c r="Y24" s="166"/>
      <c r="Z24" s="166" t="b">
        <f>IF(Y24='Eval Controles'!$C$30,'Eval Controles'!$D$30,IF(Y24='Eval Controles'!$C$31,'Eval Controles'!$D$31))</f>
        <v>0</v>
      </c>
      <c r="AA24" s="166"/>
      <c r="AB24" s="166" t="b">
        <f>IF(AA24='Eval Controles'!$C$32,'Eval Controles'!$D$32,IF(AA24='Eval Controles'!$C$33,'Eval Controles'!$D$33))</f>
        <v>0</v>
      </c>
      <c r="AC24" s="166"/>
      <c r="AD24" s="166" t="b">
        <f>IF(AC24='Eval Controles'!$C$34,'Eval Controles'!$D$34,IF(AC24='Eval Controles'!$C$35,'Eval Controles'!$D$35))</f>
        <v>0</v>
      </c>
      <c r="AE24" s="166"/>
      <c r="AF24" s="166" t="b">
        <f>IF(AE24='Eval Controles'!$C$36,'Eval Controles'!$D$36,IF(AE24='Eval Controles'!$C$37,'Eval Controles'!$D$37,IF(AE24='Eval Controles'!$C$38,'Eval Controles'!$D$38)))</f>
        <v>0</v>
      </c>
      <c r="AG24" s="166"/>
      <c r="AH24" s="166" t="b">
        <f>IF(AG24='Eval Controles'!$C$39,'Eval Controles'!$D$39,IF(AG24='Eval Controles'!$C$40,'Eval Controles'!$D$40))</f>
        <v>0</v>
      </c>
      <c r="AI24" s="166"/>
      <c r="AJ24" s="166" t="b">
        <f>IF(AI24='Eval Controles'!$C$41,'Eval Controles'!$D$41,IF(AI24='Eval Controles'!$C$42,'Eval Controles'!$D$42))</f>
        <v>0</v>
      </c>
      <c r="AK24" s="166"/>
      <c r="AL24" s="166" t="b">
        <f>IF(AK24='Eval Controles'!$C$43,'Eval Controles'!$D$43,IF(AK24='Eval Controles'!$C$44,'Eval Controles'!$D$44,IF(AK24='Eval Controles'!$C$45,'Eval Controles'!$D$45)))</f>
        <v>0</v>
      </c>
      <c r="AM24" s="277">
        <f t="shared" si="1"/>
        <v>0</v>
      </c>
      <c r="AN24" s="277" t="str">
        <f t="shared" si="2"/>
        <v>DEBIL</v>
      </c>
      <c r="AO24" s="277"/>
      <c r="AP24" s="277">
        <f>IF(AO24='Eval Controles'!$C$24,"FUERTE",IF(AO24='Eval Controles'!$C$25,"MODERADO",IF(AO24='Eval Controles'!$C$26,"DEBIL",)))</f>
        <v>0</v>
      </c>
      <c r="AQ24" s="277"/>
      <c r="AR24" s="277"/>
      <c r="AS24" s="277"/>
      <c r="AT24" s="277"/>
      <c r="AU24" s="277"/>
      <c r="AV24" s="277"/>
      <c r="AW24" s="287"/>
      <c r="AX24" s="287"/>
      <c r="AY24" s="288"/>
      <c r="AZ24" s="289"/>
      <c r="BA24" s="151"/>
      <c r="BB24" s="151"/>
      <c r="BC24" s="151"/>
      <c r="BD24" s="151"/>
      <c r="BE24" s="212"/>
      <c r="BF24" s="151"/>
      <c r="BG24" s="151"/>
      <c r="BH24" s="212"/>
      <c r="BI24" s="151"/>
      <c r="BJ24" s="151"/>
      <c r="BK24" s="212"/>
      <c r="BL24" s="151"/>
      <c r="BM24" s="151"/>
      <c r="BN24" s="212"/>
      <c r="BO24" s="212"/>
      <c r="BP24" s="212"/>
    </row>
    <row r="25" spans="2:68" ht="58.5" hidden="1" customHeight="1" x14ac:dyDescent="0.3">
      <c r="B25" s="132"/>
      <c r="C25" s="228"/>
      <c r="D25" s="228"/>
      <c r="E25" s="228"/>
      <c r="F25" s="228"/>
      <c r="G25" s="205"/>
      <c r="H25" s="228"/>
      <c r="I25" s="228"/>
      <c r="J25" s="205"/>
      <c r="K25" s="213"/>
      <c r="L25" s="195"/>
      <c r="M25" s="200" t="e">
        <f>VLOOKUP(L25,'[4]Datos Validacion'!$C$6:$D$10,2,0)</f>
        <v>#N/A</v>
      </c>
      <c r="N25" s="214"/>
      <c r="O25" s="276" t="e">
        <f>VLOOKUP(N25,'[4]Datos Validacion'!$E$6:$F$15,2,0)</f>
        <v>#N/A</v>
      </c>
      <c r="P25" s="146"/>
      <c r="Q25" s="215"/>
      <c r="R25" s="215"/>
      <c r="S25" s="215"/>
      <c r="T25" s="215"/>
      <c r="U25" s="215"/>
      <c r="V25" s="215"/>
      <c r="W25" s="215"/>
      <c r="X25" s="286"/>
      <c r="Y25" s="166"/>
      <c r="Z25" s="166" t="b">
        <f>IF(Y25='Eval Controles'!$C$30,'Eval Controles'!$D$30,IF(Y25='Eval Controles'!$C$31,'Eval Controles'!$D$31))</f>
        <v>0</v>
      </c>
      <c r="AA25" s="166"/>
      <c r="AB25" s="166" t="b">
        <f>IF(AA25='Eval Controles'!$C$32,'Eval Controles'!$D$32,IF(AA25='Eval Controles'!$C$33,'Eval Controles'!$D$33))</f>
        <v>0</v>
      </c>
      <c r="AC25" s="166"/>
      <c r="AD25" s="166" t="b">
        <f>IF(AC25='Eval Controles'!$C$34,'Eval Controles'!$D$34,IF(AC25='Eval Controles'!$C$35,'Eval Controles'!$D$35))</f>
        <v>0</v>
      </c>
      <c r="AE25" s="166"/>
      <c r="AF25" s="166" t="b">
        <f>IF(AE25='Eval Controles'!$C$36,'Eval Controles'!$D$36,IF(AE25='Eval Controles'!$C$37,'Eval Controles'!$D$37,IF(AE25='Eval Controles'!$C$38,'Eval Controles'!$D$38)))</f>
        <v>0</v>
      </c>
      <c r="AG25" s="166"/>
      <c r="AH25" s="166" t="b">
        <f>IF(AG25='Eval Controles'!$C$39,'Eval Controles'!$D$39,IF(AG25='Eval Controles'!$C$40,'Eval Controles'!$D$40))</f>
        <v>0</v>
      </c>
      <c r="AI25" s="166"/>
      <c r="AJ25" s="166" t="b">
        <f>IF(AI25='Eval Controles'!$C$41,'Eval Controles'!$D$41,IF(AI25='Eval Controles'!$C$42,'Eval Controles'!$D$42))</f>
        <v>0</v>
      </c>
      <c r="AK25" s="166"/>
      <c r="AL25" s="166" t="b">
        <f>IF(AK25='Eval Controles'!$C$43,'Eval Controles'!$D$43,IF(AK25='Eval Controles'!$C$44,'Eval Controles'!$D$44,IF(AK25='Eval Controles'!$C$45,'Eval Controles'!$D$45)))</f>
        <v>0</v>
      </c>
      <c r="AM25" s="277">
        <f t="shared" si="1"/>
        <v>0</v>
      </c>
      <c r="AN25" s="277" t="str">
        <f t="shared" si="2"/>
        <v>DEBIL</v>
      </c>
      <c r="AO25" s="277"/>
      <c r="AP25" s="277">
        <f>IF(AO25='Eval Controles'!$C$24,"FUERTE",IF(AO25='Eval Controles'!$C$25,"MODERADO",IF(AO25='Eval Controles'!$C$26,"DEBIL",)))</f>
        <v>0</v>
      </c>
      <c r="AQ25" s="277"/>
      <c r="AR25" s="277"/>
      <c r="AS25" s="277"/>
      <c r="AT25" s="277"/>
      <c r="AU25" s="277"/>
      <c r="AV25" s="277"/>
      <c r="AW25" s="287"/>
      <c r="AX25" s="287"/>
      <c r="AY25" s="288"/>
      <c r="AZ25" s="289"/>
      <c r="BA25" s="167"/>
      <c r="BB25" s="167"/>
      <c r="BC25" s="151"/>
      <c r="BD25" s="151"/>
      <c r="BE25" s="22"/>
      <c r="BF25" s="151"/>
      <c r="BG25" s="151"/>
      <c r="BH25" s="22"/>
      <c r="BI25" s="151"/>
      <c r="BJ25" s="151"/>
      <c r="BK25" s="22"/>
      <c r="BL25" s="151"/>
      <c r="BM25" s="151"/>
      <c r="BN25" s="22"/>
      <c r="BO25" s="22"/>
      <c r="BP25" s="22"/>
    </row>
    <row r="26" spans="2:68" ht="58.5" hidden="1" customHeight="1" x14ac:dyDescent="0.3">
      <c r="B26" s="132"/>
      <c r="C26" s="199"/>
      <c r="D26" s="218"/>
      <c r="E26" s="216"/>
      <c r="F26" s="216"/>
      <c r="G26" s="205"/>
      <c r="H26" s="216"/>
      <c r="I26" s="216"/>
      <c r="J26" s="205"/>
      <c r="K26" s="218"/>
      <c r="L26" s="195"/>
      <c r="M26" s="200" t="e">
        <f>VLOOKUP(L26,'[4]Datos Validacion'!$C$6:$D$10,2,0)</f>
        <v>#N/A</v>
      </c>
      <c r="N26" s="214"/>
      <c r="O26" s="276" t="e">
        <f>VLOOKUP(N26,'[4]Datos Validacion'!$E$6:$F$15,2,0)</f>
        <v>#N/A</v>
      </c>
      <c r="P26" s="146"/>
      <c r="Q26" s="215"/>
      <c r="R26" s="215"/>
      <c r="S26" s="215"/>
      <c r="T26" s="215"/>
      <c r="U26" s="215"/>
      <c r="V26" s="215"/>
      <c r="W26" s="215"/>
      <c r="X26" s="286"/>
      <c r="Y26" s="166"/>
      <c r="Z26" s="166" t="b">
        <f>IF(Y26='Eval Controles'!$C$30,'Eval Controles'!$D$30,IF(Y26='Eval Controles'!$C$31,'Eval Controles'!$D$31))</f>
        <v>0</v>
      </c>
      <c r="AA26" s="166"/>
      <c r="AB26" s="166" t="b">
        <f>IF(AA26='Eval Controles'!$C$32,'Eval Controles'!$D$32,IF(AA26='Eval Controles'!$C$33,'Eval Controles'!$D$33))</f>
        <v>0</v>
      </c>
      <c r="AC26" s="166"/>
      <c r="AD26" s="166" t="b">
        <f>IF(AC26='Eval Controles'!$C$34,'Eval Controles'!$D$34,IF(AC26='Eval Controles'!$C$35,'Eval Controles'!$D$35))</f>
        <v>0</v>
      </c>
      <c r="AE26" s="166"/>
      <c r="AF26" s="166" t="b">
        <f>IF(AE26='Eval Controles'!$C$36,'Eval Controles'!$D$36,IF(AE26='Eval Controles'!$C$37,'Eval Controles'!$D$37,IF(AE26='Eval Controles'!$C$38,'Eval Controles'!$D$38)))</f>
        <v>0</v>
      </c>
      <c r="AG26" s="166"/>
      <c r="AH26" s="166" t="b">
        <f>IF(AG26='Eval Controles'!$C$39,'Eval Controles'!$D$39,IF(AG26='Eval Controles'!$C$40,'Eval Controles'!$D$40))</f>
        <v>0</v>
      </c>
      <c r="AI26" s="166"/>
      <c r="AJ26" s="166" t="b">
        <f>IF(AI26='Eval Controles'!$C$41,'Eval Controles'!$D$41,IF(AI26='Eval Controles'!$C$42,'Eval Controles'!$D$42))</f>
        <v>0</v>
      </c>
      <c r="AK26" s="166"/>
      <c r="AL26" s="166" t="b">
        <f>IF(AK26='Eval Controles'!$C$43,'Eval Controles'!$D$43,IF(AK26='Eval Controles'!$C$44,'Eval Controles'!$D$44,IF(AK26='Eval Controles'!$C$45,'Eval Controles'!$D$45)))</f>
        <v>0</v>
      </c>
      <c r="AM26" s="277">
        <f t="shared" ref="AM26:AM31" si="5">SUM(Z26,AB26,AD26,AF26,AH26,AJ26,AL26)</f>
        <v>0</v>
      </c>
      <c r="AN26" s="277" t="str">
        <f t="shared" ref="AN26:AN31" si="6">IF(AM26&gt;=96,"FUERTE",IF(AM26&gt;=86,"MODERADO","DEBIL"))</f>
        <v>DEBIL</v>
      </c>
      <c r="AO26" s="277"/>
      <c r="AP26" s="277">
        <f>IF(AO26='Eval Controles'!$C$24,"FUERTE",IF(AO26='Eval Controles'!$C$25,"MODERADO",IF(AO26='Eval Controles'!$C$26,"DEBIL",)))</f>
        <v>0</v>
      </c>
      <c r="AQ26" s="277"/>
      <c r="AR26" s="277"/>
      <c r="AS26" s="277"/>
      <c r="AT26" s="277"/>
      <c r="AU26" s="277"/>
      <c r="AV26" s="277"/>
      <c r="AW26" s="287"/>
      <c r="AX26" s="287"/>
      <c r="AY26" s="290"/>
      <c r="AZ26" s="289"/>
      <c r="BA26" s="167"/>
      <c r="BB26" s="167"/>
      <c r="BC26" s="151"/>
      <c r="BD26" s="151"/>
      <c r="BE26" s="22"/>
      <c r="BF26" s="151"/>
      <c r="BG26" s="151"/>
      <c r="BH26" s="22"/>
      <c r="BI26" s="151"/>
      <c r="BJ26" s="151"/>
      <c r="BK26" s="22"/>
      <c r="BL26" s="151"/>
      <c r="BM26" s="151"/>
      <c r="BN26" s="22"/>
      <c r="BO26" s="22"/>
      <c r="BP26" s="22"/>
    </row>
    <row r="27" spans="2:68" ht="58.5" hidden="1" customHeight="1" x14ac:dyDescent="0.3">
      <c r="B27" s="132"/>
      <c r="C27" s="291"/>
      <c r="D27" s="292"/>
      <c r="E27" s="292"/>
      <c r="F27" s="292"/>
      <c r="G27" s="205"/>
      <c r="H27" s="292"/>
      <c r="I27" s="292"/>
      <c r="J27" s="205"/>
      <c r="K27" s="100"/>
      <c r="L27" s="195"/>
      <c r="M27" s="200" t="e">
        <f>VLOOKUP(L27,'[4]Datos Validacion'!$C$6:$D$10,2,0)</f>
        <v>#N/A</v>
      </c>
      <c r="N27" s="214"/>
      <c r="O27" s="276" t="e">
        <f>VLOOKUP(N27,'[4]Datos Validacion'!$E$6:$F$15,2,0)</f>
        <v>#N/A</v>
      </c>
      <c r="P27" s="146"/>
      <c r="Q27" s="215"/>
      <c r="R27" s="215"/>
      <c r="S27" s="215"/>
      <c r="T27" s="215"/>
      <c r="U27" s="215"/>
      <c r="V27" s="215"/>
      <c r="W27" s="215"/>
      <c r="X27" s="286"/>
      <c r="Y27" s="166"/>
      <c r="Z27" s="166" t="b">
        <f>IF(Y27='Eval Controles'!$C$30,'Eval Controles'!$D$30,IF(Y27='Eval Controles'!$C$31,'Eval Controles'!$D$31))</f>
        <v>0</v>
      </c>
      <c r="AA27" s="166"/>
      <c r="AB27" s="166" t="b">
        <f>IF(AA27='Eval Controles'!$C$32,'Eval Controles'!$D$32,IF(AA27='Eval Controles'!$C$33,'Eval Controles'!$D$33))</f>
        <v>0</v>
      </c>
      <c r="AC27" s="166"/>
      <c r="AD27" s="166" t="b">
        <f>IF(AC27='Eval Controles'!$C$34,'Eval Controles'!$D$34,IF(AC27='Eval Controles'!$C$35,'Eval Controles'!$D$35))</f>
        <v>0</v>
      </c>
      <c r="AE27" s="166"/>
      <c r="AF27" s="166" t="b">
        <f>IF(AE27='Eval Controles'!$C$36,'Eval Controles'!$D$36,IF(AE27='Eval Controles'!$C$37,'Eval Controles'!$D$37,IF(AE27='Eval Controles'!$C$38,'Eval Controles'!$D$38)))</f>
        <v>0</v>
      </c>
      <c r="AG27" s="166"/>
      <c r="AH27" s="166" t="b">
        <f>IF(AG27='Eval Controles'!$C$39,'Eval Controles'!$D$39,IF(AG27='Eval Controles'!$C$40,'Eval Controles'!$D$40))</f>
        <v>0</v>
      </c>
      <c r="AI27" s="166"/>
      <c r="AJ27" s="166" t="b">
        <f>IF(AI27='Eval Controles'!$C$41,'Eval Controles'!$D$41,IF(AI27='Eval Controles'!$C$42,'Eval Controles'!$D$42))</f>
        <v>0</v>
      </c>
      <c r="AK27" s="166"/>
      <c r="AL27" s="166" t="b">
        <f>IF(AK27='Eval Controles'!$C$43,'Eval Controles'!$D$43,IF(AK27='Eval Controles'!$C$44,'Eval Controles'!$D$44,IF(AK27='Eval Controles'!$C$45,'Eval Controles'!$D$45)))</f>
        <v>0</v>
      </c>
      <c r="AM27" s="277">
        <f t="shared" si="5"/>
        <v>0</v>
      </c>
      <c r="AN27" s="277" t="str">
        <f t="shared" si="6"/>
        <v>DEBIL</v>
      </c>
      <c r="AO27" s="277"/>
      <c r="AP27" s="277">
        <f>IF(AO27='Eval Controles'!$C$24,"FUERTE",IF(AO27='Eval Controles'!$C$25,"MODERADO",IF(AO27='Eval Controles'!$C$26,"DEBIL",)))</f>
        <v>0</v>
      </c>
      <c r="AQ27" s="277"/>
      <c r="AR27" s="277"/>
      <c r="AS27" s="277"/>
      <c r="AT27" s="277"/>
      <c r="AU27" s="277"/>
      <c r="AV27" s="277"/>
      <c r="AW27" s="287"/>
      <c r="AX27" s="287"/>
      <c r="AY27" s="288"/>
      <c r="AZ27" s="289"/>
      <c r="BA27" s="167"/>
      <c r="BB27" s="167"/>
      <c r="BC27" s="151"/>
      <c r="BD27" s="151"/>
      <c r="BE27" s="22"/>
      <c r="BF27" s="151"/>
      <c r="BG27" s="151"/>
      <c r="BH27" s="22"/>
      <c r="BI27" s="151"/>
      <c r="BJ27" s="151"/>
      <c r="BK27" s="22"/>
      <c r="BL27" s="151"/>
      <c r="BM27" s="151"/>
      <c r="BN27" s="22"/>
      <c r="BO27" s="22"/>
      <c r="BP27" s="22"/>
    </row>
    <row r="28" spans="2:68" ht="58.5" hidden="1" customHeight="1" x14ac:dyDescent="0.3">
      <c r="B28" s="132"/>
      <c r="C28" s="291"/>
      <c r="D28" s="292"/>
      <c r="E28" s="292"/>
      <c r="F28" s="292"/>
      <c r="G28" s="205"/>
      <c r="H28" s="292"/>
      <c r="I28" s="292"/>
      <c r="J28" s="205"/>
      <c r="K28" s="100"/>
      <c r="L28" s="195"/>
      <c r="M28" s="200" t="e">
        <f>VLOOKUP(L28,'[4]Datos Validacion'!$C$6:$D$10,2,0)</f>
        <v>#N/A</v>
      </c>
      <c r="N28" s="214"/>
      <c r="O28" s="276" t="e">
        <f>VLOOKUP(N28,'[4]Datos Validacion'!$E$6:$F$15,2,0)</f>
        <v>#N/A</v>
      </c>
      <c r="P28" s="146"/>
      <c r="Q28" s="215"/>
      <c r="R28" s="215"/>
      <c r="S28" s="215"/>
      <c r="T28" s="215"/>
      <c r="U28" s="215"/>
      <c r="V28" s="215"/>
      <c r="W28" s="215"/>
      <c r="X28" s="286"/>
      <c r="Y28" s="166"/>
      <c r="Z28" s="166" t="b">
        <f>IF(Y28='Eval Controles'!$C$30,'Eval Controles'!$D$30,IF(Y28='Eval Controles'!$C$31,'Eval Controles'!$D$31))</f>
        <v>0</v>
      </c>
      <c r="AA28" s="166"/>
      <c r="AB28" s="166" t="b">
        <f>IF(AA28='Eval Controles'!$C$32,'Eval Controles'!$D$32,IF(AA28='Eval Controles'!$C$33,'Eval Controles'!$D$33))</f>
        <v>0</v>
      </c>
      <c r="AC28" s="166"/>
      <c r="AD28" s="166" t="b">
        <f>IF(AC28='Eval Controles'!$C$34,'Eval Controles'!$D$34,IF(AC28='Eval Controles'!$C$35,'Eval Controles'!$D$35))</f>
        <v>0</v>
      </c>
      <c r="AE28" s="166"/>
      <c r="AF28" s="166" t="b">
        <f>IF(AE28='Eval Controles'!$C$36,'Eval Controles'!$D$36,IF(AE28='Eval Controles'!$C$37,'Eval Controles'!$D$37,IF(AE28='Eval Controles'!$C$38,'Eval Controles'!$D$38)))</f>
        <v>0</v>
      </c>
      <c r="AG28" s="166"/>
      <c r="AH28" s="166" t="b">
        <f>IF(AG28='Eval Controles'!$C$39,'Eval Controles'!$D$39,IF(AG28='Eval Controles'!$C$40,'Eval Controles'!$D$40))</f>
        <v>0</v>
      </c>
      <c r="AI28" s="166"/>
      <c r="AJ28" s="166" t="b">
        <f>IF(AI28='Eval Controles'!$C$41,'Eval Controles'!$D$41,IF(AI28='Eval Controles'!$C$42,'Eval Controles'!$D$42))</f>
        <v>0</v>
      </c>
      <c r="AK28" s="166"/>
      <c r="AL28" s="166" t="b">
        <f>IF(AK28='Eval Controles'!$C$43,'Eval Controles'!$D$43,IF(AK28='Eval Controles'!$C$44,'Eval Controles'!$D$44,IF(AK28='Eval Controles'!$C$45,'Eval Controles'!$D$45)))</f>
        <v>0</v>
      </c>
      <c r="AM28" s="277">
        <f t="shared" si="5"/>
        <v>0</v>
      </c>
      <c r="AN28" s="277" t="str">
        <f t="shared" si="6"/>
        <v>DEBIL</v>
      </c>
      <c r="AO28" s="277"/>
      <c r="AP28" s="277">
        <f>IF(AO28='Eval Controles'!$C$24,"FUERTE",IF(AO28='Eval Controles'!$C$25,"MODERADO",IF(AO28='Eval Controles'!$C$26,"DEBIL",)))</f>
        <v>0</v>
      </c>
      <c r="AQ28" s="277"/>
      <c r="AR28" s="277"/>
      <c r="AS28" s="277"/>
      <c r="AT28" s="277"/>
      <c r="AU28" s="277"/>
      <c r="AV28" s="277"/>
      <c r="AW28" s="287"/>
      <c r="AX28" s="287"/>
      <c r="AY28" s="288"/>
      <c r="AZ28" s="289"/>
      <c r="BA28" s="167"/>
      <c r="BB28" s="167"/>
      <c r="BC28" s="151"/>
      <c r="BD28" s="151"/>
      <c r="BE28" s="22"/>
      <c r="BF28" s="151"/>
      <c r="BG28" s="151"/>
      <c r="BH28" s="22"/>
      <c r="BI28" s="151"/>
      <c r="BJ28" s="151"/>
      <c r="BK28" s="22"/>
      <c r="BL28" s="151"/>
      <c r="BM28" s="151"/>
      <c r="BN28" s="22"/>
      <c r="BO28" s="22"/>
      <c r="BP28" s="22"/>
    </row>
    <row r="29" spans="2:68" s="134" customFormat="1" ht="58.5" hidden="1" customHeight="1" x14ac:dyDescent="0.35">
      <c r="B29" s="132"/>
      <c r="C29" s="228"/>
      <c r="D29" s="228"/>
      <c r="E29" s="228"/>
      <c r="F29" s="228"/>
      <c r="G29" s="205"/>
      <c r="H29" s="228"/>
      <c r="I29" s="228"/>
      <c r="J29" s="205"/>
      <c r="K29" s="213"/>
      <c r="L29" s="195"/>
      <c r="M29" s="200" t="e">
        <f>VLOOKUP(L29,'[4]Datos Validacion'!$C$6:$D$10,2,0)</f>
        <v>#N/A</v>
      </c>
      <c r="N29" s="214"/>
      <c r="O29" s="276" t="e">
        <f>VLOOKUP(N29,'[4]Datos Validacion'!$E$6:$F$15,2,0)</f>
        <v>#N/A</v>
      </c>
      <c r="P29" s="146"/>
      <c r="Q29" s="215"/>
      <c r="R29" s="215"/>
      <c r="S29" s="215"/>
      <c r="T29" s="215"/>
      <c r="U29" s="215"/>
      <c r="V29" s="215"/>
      <c r="W29" s="215"/>
      <c r="X29" s="286"/>
      <c r="Y29" s="166"/>
      <c r="Z29" s="166" t="b">
        <f>IF(Y29='Eval Controles'!$C$30,'Eval Controles'!$D$30,IF(Y29='Eval Controles'!$C$31,'Eval Controles'!$D$31))</f>
        <v>0</v>
      </c>
      <c r="AA29" s="166"/>
      <c r="AB29" s="166" t="b">
        <f>IF(AA29='Eval Controles'!$C$32,'Eval Controles'!$D$32,IF(AA29='Eval Controles'!$C$33,'Eval Controles'!$D$33))</f>
        <v>0</v>
      </c>
      <c r="AC29" s="166"/>
      <c r="AD29" s="166" t="b">
        <f>IF(AC29='Eval Controles'!$C$34,'Eval Controles'!$D$34,IF(AC29='Eval Controles'!$C$35,'Eval Controles'!$D$35))</f>
        <v>0</v>
      </c>
      <c r="AE29" s="166"/>
      <c r="AF29" s="166" t="b">
        <f>IF(AE29='Eval Controles'!$C$36,'Eval Controles'!$D$36,IF(AE29='Eval Controles'!$C$37,'Eval Controles'!$D$37,IF(AE29='Eval Controles'!$C$38,'Eval Controles'!$D$38)))</f>
        <v>0</v>
      </c>
      <c r="AG29" s="166"/>
      <c r="AH29" s="166" t="b">
        <f>IF(AG29='Eval Controles'!$C$39,'Eval Controles'!$D$39,IF(AG29='Eval Controles'!$C$40,'Eval Controles'!$D$40))</f>
        <v>0</v>
      </c>
      <c r="AI29" s="166"/>
      <c r="AJ29" s="166" t="b">
        <f>IF(AI29='Eval Controles'!$C$41,'Eval Controles'!$D$41,IF(AI29='Eval Controles'!$C$42,'Eval Controles'!$D$42))</f>
        <v>0</v>
      </c>
      <c r="AK29" s="166"/>
      <c r="AL29" s="166" t="b">
        <f>IF(AK29='Eval Controles'!$C$43,'Eval Controles'!$D$43,IF(AK29='Eval Controles'!$C$44,'Eval Controles'!$D$44,IF(AK29='Eval Controles'!$C$45,'Eval Controles'!$D$45)))</f>
        <v>0</v>
      </c>
      <c r="AM29" s="277">
        <f t="shared" si="5"/>
        <v>0</v>
      </c>
      <c r="AN29" s="277" t="str">
        <f t="shared" si="6"/>
        <v>DEBIL</v>
      </c>
      <c r="AO29" s="277"/>
      <c r="AP29" s="277">
        <f>IF(AO29='Eval Controles'!$C$24,"FUERTE",IF(AO29='Eval Controles'!$C$25,"MODERADO",IF(AO29='Eval Controles'!$C$26,"DEBIL",)))</f>
        <v>0</v>
      </c>
      <c r="AQ29" s="277"/>
      <c r="AR29" s="277"/>
      <c r="AS29" s="277"/>
      <c r="AT29" s="277"/>
      <c r="AU29" s="277"/>
      <c r="AV29" s="277"/>
      <c r="AW29" s="287"/>
      <c r="AX29" s="287"/>
      <c r="AY29" s="288"/>
      <c r="AZ29" s="289"/>
      <c r="BA29" s="151"/>
      <c r="BB29" s="151"/>
      <c r="BC29" s="151"/>
      <c r="BD29" s="151"/>
      <c r="BE29" s="212"/>
      <c r="BF29" s="151"/>
      <c r="BG29" s="151"/>
      <c r="BH29" s="212"/>
      <c r="BI29" s="151"/>
      <c r="BJ29" s="151"/>
      <c r="BK29" s="212"/>
      <c r="BL29" s="151"/>
      <c r="BM29" s="151"/>
      <c r="BN29" s="212"/>
      <c r="BO29" s="212"/>
      <c r="BP29" s="212"/>
    </row>
    <row r="30" spans="2:68" s="134" customFormat="1" ht="58.5" hidden="1" customHeight="1" x14ac:dyDescent="0.35">
      <c r="B30" s="132"/>
      <c r="C30" s="228"/>
      <c r="D30" s="228"/>
      <c r="E30" s="228"/>
      <c r="F30" s="228"/>
      <c r="G30" s="205"/>
      <c r="H30" s="228"/>
      <c r="I30" s="228"/>
      <c r="J30" s="205"/>
      <c r="K30" s="213"/>
      <c r="L30" s="195"/>
      <c r="M30" s="200" t="e">
        <f>VLOOKUP(L30,'[4]Datos Validacion'!$C$6:$D$10,2,0)</f>
        <v>#N/A</v>
      </c>
      <c r="N30" s="214"/>
      <c r="O30" s="276" t="e">
        <f>VLOOKUP(N30,'[4]Datos Validacion'!$E$6:$F$15,2,0)</f>
        <v>#N/A</v>
      </c>
      <c r="P30" s="146"/>
      <c r="Q30" s="215"/>
      <c r="R30" s="215"/>
      <c r="S30" s="215"/>
      <c r="T30" s="215"/>
      <c r="U30" s="215"/>
      <c r="V30" s="215"/>
      <c r="W30" s="215"/>
      <c r="X30" s="286"/>
      <c r="Y30" s="166"/>
      <c r="Z30" s="166" t="b">
        <f>IF(Y30='Eval Controles'!$C$30,'Eval Controles'!$D$30,IF(Y30='Eval Controles'!$C$31,'Eval Controles'!$D$31))</f>
        <v>0</v>
      </c>
      <c r="AA30" s="166"/>
      <c r="AB30" s="166" t="b">
        <f>IF(AA30='Eval Controles'!$C$32,'Eval Controles'!$D$32,IF(AA30='Eval Controles'!$C$33,'Eval Controles'!$D$33))</f>
        <v>0</v>
      </c>
      <c r="AC30" s="166"/>
      <c r="AD30" s="166" t="b">
        <f>IF(AC30='Eval Controles'!$C$34,'Eval Controles'!$D$34,IF(AC30='Eval Controles'!$C$35,'Eval Controles'!$D$35))</f>
        <v>0</v>
      </c>
      <c r="AE30" s="166"/>
      <c r="AF30" s="166" t="b">
        <f>IF(AE30='Eval Controles'!$C$36,'Eval Controles'!$D$36,IF(AE30='Eval Controles'!$C$37,'Eval Controles'!$D$37,IF(AE30='Eval Controles'!$C$38,'Eval Controles'!$D$38)))</f>
        <v>0</v>
      </c>
      <c r="AG30" s="166"/>
      <c r="AH30" s="166" t="b">
        <f>IF(AG30='Eval Controles'!$C$39,'Eval Controles'!$D$39,IF(AG30='Eval Controles'!$C$40,'Eval Controles'!$D$40))</f>
        <v>0</v>
      </c>
      <c r="AI30" s="166"/>
      <c r="AJ30" s="166" t="b">
        <f>IF(AI30='Eval Controles'!$C$41,'Eval Controles'!$D$41,IF(AI30='Eval Controles'!$C$42,'Eval Controles'!$D$42))</f>
        <v>0</v>
      </c>
      <c r="AK30" s="166"/>
      <c r="AL30" s="166" t="b">
        <f>IF(AK30='Eval Controles'!$C$43,'Eval Controles'!$D$43,IF(AK30='Eval Controles'!$C$44,'Eval Controles'!$D$44,IF(AK30='Eval Controles'!$C$45,'Eval Controles'!$D$45)))</f>
        <v>0</v>
      </c>
      <c r="AM30" s="277">
        <f t="shared" si="5"/>
        <v>0</v>
      </c>
      <c r="AN30" s="277" t="str">
        <f t="shared" si="6"/>
        <v>DEBIL</v>
      </c>
      <c r="AO30" s="277"/>
      <c r="AP30" s="277">
        <f>IF(AO30='Eval Controles'!$C$24,"FUERTE",IF(AO30='Eval Controles'!$C$25,"MODERADO",IF(AO30='Eval Controles'!$C$26,"DEBIL",)))</f>
        <v>0</v>
      </c>
      <c r="AQ30" s="277"/>
      <c r="AR30" s="277"/>
      <c r="AS30" s="277"/>
      <c r="AT30" s="277"/>
      <c r="AU30" s="277"/>
      <c r="AV30" s="277"/>
      <c r="AW30" s="287"/>
      <c r="AX30" s="287"/>
      <c r="AY30" s="288"/>
      <c r="AZ30" s="289"/>
      <c r="BA30" s="151"/>
      <c r="BB30" s="151"/>
      <c r="BC30" s="151"/>
      <c r="BD30" s="151"/>
      <c r="BE30" s="212"/>
      <c r="BF30" s="151"/>
      <c r="BG30" s="151"/>
      <c r="BH30" s="212"/>
      <c r="BI30" s="151"/>
      <c r="BJ30" s="151"/>
      <c r="BK30" s="212"/>
      <c r="BL30" s="151"/>
      <c r="BM30" s="151"/>
      <c r="BN30" s="212"/>
      <c r="BO30" s="212"/>
      <c r="BP30" s="212"/>
    </row>
    <row r="31" spans="2:68" ht="58.5" hidden="1" customHeight="1" x14ac:dyDescent="0.3">
      <c r="B31" s="132"/>
      <c r="C31" s="228"/>
      <c r="D31" s="228"/>
      <c r="E31" s="228"/>
      <c r="F31" s="228"/>
      <c r="G31" s="205"/>
      <c r="H31" s="228"/>
      <c r="I31" s="228"/>
      <c r="J31" s="205"/>
      <c r="K31" s="213"/>
      <c r="L31" s="195"/>
      <c r="M31" s="200" t="e">
        <f>VLOOKUP(L31,'[4]Datos Validacion'!$C$6:$D$10,2,0)</f>
        <v>#N/A</v>
      </c>
      <c r="N31" s="214"/>
      <c r="O31" s="276" t="e">
        <f>VLOOKUP(N31,'[4]Datos Validacion'!$E$6:$F$15,2,0)</f>
        <v>#N/A</v>
      </c>
      <c r="P31" s="146"/>
      <c r="Q31" s="215"/>
      <c r="R31" s="215"/>
      <c r="S31" s="215"/>
      <c r="T31" s="215"/>
      <c r="U31" s="215"/>
      <c r="V31" s="215"/>
      <c r="W31" s="215"/>
      <c r="X31" s="286"/>
      <c r="Y31" s="166"/>
      <c r="Z31" s="166" t="b">
        <f>IF(Y31='Eval Controles'!$C$30,'Eval Controles'!$D$30,IF(Y31='Eval Controles'!$C$31,'Eval Controles'!$D$31))</f>
        <v>0</v>
      </c>
      <c r="AA31" s="166"/>
      <c r="AB31" s="166" t="b">
        <f>IF(AA31='Eval Controles'!$C$32,'Eval Controles'!$D$32,IF(AA31='Eval Controles'!$C$33,'Eval Controles'!$D$33))</f>
        <v>0</v>
      </c>
      <c r="AC31" s="166"/>
      <c r="AD31" s="166" t="b">
        <f>IF(AC31='Eval Controles'!$C$34,'Eval Controles'!$D$34,IF(AC31='Eval Controles'!$C$35,'Eval Controles'!$D$35))</f>
        <v>0</v>
      </c>
      <c r="AE31" s="166"/>
      <c r="AF31" s="166" t="b">
        <f>IF(AE31='Eval Controles'!$C$36,'Eval Controles'!$D$36,IF(AE31='Eval Controles'!$C$37,'Eval Controles'!$D$37,IF(AE31='Eval Controles'!$C$38,'Eval Controles'!$D$38)))</f>
        <v>0</v>
      </c>
      <c r="AG31" s="166"/>
      <c r="AH31" s="166" t="b">
        <f>IF(AG31='Eval Controles'!$C$39,'Eval Controles'!$D$39,IF(AG31='Eval Controles'!$C$40,'Eval Controles'!$D$40))</f>
        <v>0</v>
      </c>
      <c r="AI31" s="166"/>
      <c r="AJ31" s="166" t="b">
        <f>IF(AI31='Eval Controles'!$C$41,'Eval Controles'!$D$41,IF(AI31='Eval Controles'!$C$42,'Eval Controles'!$D$42))</f>
        <v>0</v>
      </c>
      <c r="AK31" s="166"/>
      <c r="AL31" s="166" t="b">
        <f>IF(AK31='Eval Controles'!$C$43,'Eval Controles'!$D$43,IF(AK31='Eval Controles'!$C$44,'Eval Controles'!$D$44,IF(AK31='Eval Controles'!$C$45,'Eval Controles'!$D$45)))</f>
        <v>0</v>
      </c>
      <c r="AM31" s="277">
        <f t="shared" si="5"/>
        <v>0</v>
      </c>
      <c r="AN31" s="277" t="str">
        <f t="shared" si="6"/>
        <v>DEBIL</v>
      </c>
      <c r="AO31" s="277"/>
      <c r="AP31" s="277">
        <f>IF(AO31='Eval Controles'!$C$24,"FUERTE",IF(AO31='Eval Controles'!$C$25,"MODERADO",IF(AO31='Eval Controles'!$C$26,"DEBIL",)))</f>
        <v>0</v>
      </c>
      <c r="AQ31" s="277"/>
      <c r="AR31" s="277"/>
      <c r="AS31" s="277"/>
      <c r="AT31" s="277"/>
      <c r="AU31" s="277"/>
      <c r="AV31" s="277"/>
      <c r="AW31" s="287"/>
      <c r="AX31" s="287"/>
      <c r="AY31" s="288"/>
      <c r="AZ31" s="289"/>
      <c r="BA31" s="167"/>
      <c r="BB31" s="167"/>
      <c r="BC31" s="151"/>
      <c r="BD31" s="151"/>
      <c r="BE31" s="22"/>
      <c r="BF31" s="151"/>
      <c r="BG31" s="151"/>
      <c r="BH31" s="22"/>
      <c r="BI31" s="151"/>
      <c r="BJ31" s="151"/>
      <c r="BK31" s="22"/>
      <c r="BL31" s="151"/>
      <c r="BM31" s="151"/>
      <c r="BN31" s="22"/>
      <c r="BO31" s="22"/>
      <c r="BP31" s="22"/>
    </row>
    <row r="32" spans="2:68" ht="58.5" hidden="1" customHeight="1" x14ac:dyDescent="0.3">
      <c r="B32" s="132"/>
      <c r="C32" s="164"/>
      <c r="D32" s="205"/>
      <c r="E32" s="205"/>
      <c r="F32" s="205"/>
      <c r="G32" s="205"/>
      <c r="H32" s="278"/>
      <c r="I32" s="204"/>
      <c r="J32" s="205"/>
      <c r="K32" s="289"/>
      <c r="L32" s="205"/>
      <c r="M32" s="200" t="e">
        <f>VLOOKUP(L32,'[4]Datos Validacion'!$C$6:$D$10,2,0)</f>
        <v>#N/A</v>
      </c>
      <c r="N32" s="279"/>
      <c r="O32" s="276" t="e">
        <f>VLOOKUP(N32,'[4]Datos Validacion'!$E$6:$F$15,2,0)</f>
        <v>#N/A</v>
      </c>
      <c r="P32" s="146"/>
      <c r="Q32" s="277"/>
      <c r="R32" s="233"/>
      <c r="S32" s="166"/>
      <c r="T32" s="166"/>
      <c r="U32" s="166"/>
      <c r="V32" s="166"/>
      <c r="W32" s="166"/>
      <c r="X32" s="293"/>
      <c r="Y32" s="166"/>
      <c r="Z32" s="166" t="b">
        <f>IF(Y32='Eval Controles'!$C$30,'Eval Controles'!$D$30,IF(Y32='Eval Controles'!$C$31,'Eval Controles'!$D$31))</f>
        <v>0</v>
      </c>
      <c r="AA32" s="166"/>
      <c r="AB32" s="166" t="b">
        <f>IF(AA32='Eval Controles'!$C$32,'Eval Controles'!$D$32,IF(AA32='Eval Controles'!$C$33,'Eval Controles'!$D$33))</f>
        <v>0</v>
      </c>
      <c r="AC32" s="166"/>
      <c r="AD32" s="166" t="b">
        <f>IF(AC32='Eval Controles'!$C$34,'Eval Controles'!$D$34,IF(AC32='Eval Controles'!$C$35,'Eval Controles'!$D$35))</f>
        <v>0</v>
      </c>
      <c r="AE32" s="166"/>
      <c r="AF32" s="166" t="b">
        <f>IF(AE32='Eval Controles'!$C$36,'Eval Controles'!$D$36,IF(AE32='Eval Controles'!$C$37,'Eval Controles'!$D$37,IF(AE32='Eval Controles'!$C$38,'Eval Controles'!$D$38)))</f>
        <v>0</v>
      </c>
      <c r="AG32" s="166"/>
      <c r="AH32" s="166" t="b">
        <f>IF(AG32='Eval Controles'!$C$39,'Eval Controles'!$D$39,IF(AG32='Eval Controles'!$C$40,'Eval Controles'!$D$40))</f>
        <v>0</v>
      </c>
      <c r="AI32" s="166"/>
      <c r="AJ32" s="166" t="b">
        <f>IF(AI32='Eval Controles'!$C$41,'Eval Controles'!$D$41,IF(AI32='Eval Controles'!$C$42,'Eval Controles'!$D$42))</f>
        <v>0</v>
      </c>
      <c r="AK32" s="166"/>
      <c r="AL32" s="166" t="b">
        <f>IF(AK32='Eval Controles'!$C$43,'Eval Controles'!$D$43,IF(AK32='Eval Controles'!$C$44,'Eval Controles'!$D$44,IF(AK32='Eval Controles'!$C$45,'Eval Controles'!$D$45)))</f>
        <v>0</v>
      </c>
      <c r="AM32" s="277">
        <f>SUM(Z32,AB32,AD32,AF32,AH32,AJ32,AL32)</f>
        <v>0</v>
      </c>
      <c r="AN32" s="277" t="str">
        <f>IF(AM32&gt;=96,"FUERTE",IF(AM32&gt;=86,"MODERADO","DEBIL"))</f>
        <v>DEBIL</v>
      </c>
      <c r="AO32" s="166"/>
      <c r="AP32" s="277">
        <f>IF(AO32='Eval Controles'!$C$24,"FUERTE",IF(AO32='Eval Controles'!$C$25,"MODERADO",IF(AO32='Eval Controles'!$C$26,"DEBIL",)))</f>
        <v>0</v>
      </c>
      <c r="AQ32" s="169"/>
      <c r="AR32" s="166"/>
      <c r="AS32" s="166"/>
      <c r="AT32" s="277"/>
      <c r="AU32" s="199"/>
      <c r="AV32" s="199"/>
      <c r="AW32" s="280"/>
      <c r="AX32" s="280"/>
      <c r="AY32" s="277"/>
      <c r="AZ32" s="289"/>
      <c r="BA32" s="167"/>
      <c r="BB32" s="167"/>
      <c r="BC32" s="151"/>
      <c r="BD32" s="151"/>
      <c r="BE32" s="22"/>
      <c r="BF32" s="151"/>
      <c r="BG32" s="151"/>
      <c r="BH32" s="22"/>
      <c r="BI32" s="151"/>
      <c r="BJ32" s="151"/>
      <c r="BK32" s="22"/>
      <c r="BL32" s="151"/>
      <c r="BM32" s="151"/>
      <c r="BN32" s="22"/>
      <c r="BO32" s="22"/>
      <c r="BP32" s="22"/>
    </row>
    <row r="33" spans="2:68" s="134" customFormat="1" ht="58.5" hidden="1" customHeight="1" x14ac:dyDescent="0.35">
      <c r="B33" s="132"/>
      <c r="C33" s="165"/>
      <c r="D33" s="165"/>
      <c r="E33" s="165"/>
      <c r="F33" s="165"/>
      <c r="G33" s="205"/>
      <c r="H33" s="203"/>
      <c r="I33" s="233"/>
      <c r="J33" s="205"/>
      <c r="K33" s="292"/>
      <c r="L33" s="210"/>
      <c r="M33" s="200" t="e">
        <f>VLOOKUP(L33,'[4]Datos Validacion'!$C$6:$D$10,2,0)</f>
        <v>#N/A</v>
      </c>
      <c r="N33" s="275"/>
      <c r="O33" s="276" t="e">
        <f>VLOOKUP(N33,'[4]Datos Validacion'!$E$6:$F$15,2,0)</f>
        <v>#N/A</v>
      </c>
      <c r="P33" s="146"/>
      <c r="Q33" s="146"/>
      <c r="R33" s="197"/>
      <c r="S33" s="166"/>
      <c r="T33" s="166"/>
      <c r="U33" s="166"/>
      <c r="V33" s="166"/>
      <c r="W33" s="166"/>
      <c r="X33" s="293"/>
      <c r="Y33" s="166"/>
      <c r="Z33" s="166" t="b">
        <f>IF(Y33='Eval Controles'!$C$30,'Eval Controles'!$D$30,IF(Y33='Eval Controles'!$C$31,'Eval Controles'!$D$31))</f>
        <v>0</v>
      </c>
      <c r="AA33" s="166"/>
      <c r="AB33" s="166" t="b">
        <f>IF(AA33='Eval Controles'!$C$32,'Eval Controles'!$D$32,IF(AA33='Eval Controles'!$C$33,'Eval Controles'!$D$33))</f>
        <v>0</v>
      </c>
      <c r="AC33" s="166"/>
      <c r="AD33" s="166" t="b">
        <f>IF(AC33='Eval Controles'!$C$34,'Eval Controles'!$D$34,IF(AC33='Eval Controles'!$C$35,'Eval Controles'!$D$35))</f>
        <v>0</v>
      </c>
      <c r="AE33" s="166"/>
      <c r="AF33" s="166" t="b">
        <f>IF(AE33='Eval Controles'!$C$36,'Eval Controles'!$D$36,IF(AE33='Eval Controles'!$C$37,'Eval Controles'!$D$37,IF(AE33='Eval Controles'!$C$38,'Eval Controles'!$D$38)))</f>
        <v>0</v>
      </c>
      <c r="AG33" s="166"/>
      <c r="AH33" s="166" t="b">
        <f>IF(AG33='Eval Controles'!$C$39,'Eval Controles'!$D$39,IF(AG33='Eval Controles'!$C$40,'Eval Controles'!$D$40))</f>
        <v>0</v>
      </c>
      <c r="AI33" s="166"/>
      <c r="AJ33" s="166" t="b">
        <f>IF(AI33='Eval Controles'!$C$41,'Eval Controles'!$D$41,IF(AI33='Eval Controles'!$C$42,'Eval Controles'!$D$42))</f>
        <v>0</v>
      </c>
      <c r="AK33" s="166"/>
      <c r="AL33" s="166" t="b">
        <f>IF(AK33='Eval Controles'!$C$43,'Eval Controles'!$D$43,IF(AK33='Eval Controles'!$C$44,'Eval Controles'!$D$44,IF(AK33='Eval Controles'!$C$45,'Eval Controles'!$D$45)))</f>
        <v>0</v>
      </c>
      <c r="AM33" s="277">
        <f>SUM(Z33,AB33,AD33,AF33,AH33,AJ33,AL33)</f>
        <v>0</v>
      </c>
      <c r="AN33" s="277" t="str">
        <f t="shared" ref="AN33" si="7">IF(AM33&gt;=96,"FUERTE",IF(AM33&gt;=86,"MODERADO","DEBIL"))</f>
        <v>DEBIL</v>
      </c>
      <c r="AO33" s="166"/>
      <c r="AP33" s="277">
        <f>IF(AO33='Eval Controles'!$C$24,"FUERTE",IF(AO33='Eval Controles'!$C$25,"MODERADO",IF(AO33='Eval Controles'!$C$26,"DEBIL",)))</f>
        <v>0</v>
      </c>
      <c r="AQ33" s="215"/>
      <c r="AR33" s="199"/>
      <c r="AS33" s="199"/>
      <c r="AT33" s="215"/>
      <c r="AU33" s="199"/>
      <c r="AV33" s="199"/>
      <c r="AW33" s="201"/>
      <c r="AX33" s="201"/>
      <c r="AY33" s="215"/>
      <c r="AZ33" s="289"/>
      <c r="BA33" s="151"/>
      <c r="BB33" s="151"/>
      <c r="BC33" s="151"/>
      <c r="BD33" s="151"/>
      <c r="BE33" s="212"/>
      <c r="BF33" s="151"/>
      <c r="BG33" s="151"/>
      <c r="BH33" s="212"/>
      <c r="BI33" s="151"/>
      <c r="BJ33" s="151"/>
      <c r="BK33" s="212"/>
      <c r="BL33" s="151"/>
      <c r="BM33" s="151"/>
      <c r="BN33" s="212"/>
      <c r="BO33" s="212"/>
      <c r="BP33" s="212"/>
    </row>
    <row r="34" spans="2:68" s="134" customFormat="1" ht="58.5" hidden="1" customHeight="1" x14ac:dyDescent="0.35">
      <c r="B34" s="132"/>
      <c r="C34" s="165"/>
      <c r="D34" s="165"/>
      <c r="E34" s="165"/>
      <c r="F34" s="165"/>
      <c r="G34" s="205"/>
      <c r="H34" s="203"/>
      <c r="I34" s="233"/>
      <c r="J34" s="205"/>
      <c r="K34" s="292"/>
      <c r="L34" s="210"/>
      <c r="M34" s="200" t="e">
        <f>VLOOKUP(L34,'[4]Datos Validacion'!$C$6:$D$10,2,0)</f>
        <v>#N/A</v>
      </c>
      <c r="N34" s="275"/>
      <c r="O34" s="276" t="e">
        <f>VLOOKUP(N34,'[4]Datos Validacion'!$E$6:$F$15,2,0)</f>
        <v>#N/A</v>
      </c>
      <c r="P34" s="146"/>
      <c r="Q34" s="146"/>
      <c r="R34" s="197"/>
      <c r="S34" s="166"/>
      <c r="T34" s="166"/>
      <c r="U34" s="166"/>
      <c r="V34" s="166"/>
      <c r="W34" s="166"/>
      <c r="X34" s="293"/>
      <c r="Y34" s="166"/>
      <c r="Z34" s="166" t="b">
        <f>IF(Y34='Eval Controles'!$C$30,'Eval Controles'!$D$30,IF(Y34='Eval Controles'!$C$31,'Eval Controles'!$D$31))</f>
        <v>0</v>
      </c>
      <c r="AA34" s="166"/>
      <c r="AB34" s="166" t="b">
        <f>IF(AA34='Eval Controles'!$C$32,'Eval Controles'!$D$32,IF(AA34='Eval Controles'!$C$33,'Eval Controles'!$D$33))</f>
        <v>0</v>
      </c>
      <c r="AC34" s="166"/>
      <c r="AD34" s="166" t="b">
        <f>IF(AC34='Eval Controles'!$C$34,'Eval Controles'!$D$34,IF(AC34='Eval Controles'!$C$35,'Eval Controles'!$D$35))</f>
        <v>0</v>
      </c>
      <c r="AE34" s="166"/>
      <c r="AF34" s="166" t="b">
        <f>IF(AE34='Eval Controles'!$C$36,'Eval Controles'!$D$36,IF(AE34='Eval Controles'!$C$37,'Eval Controles'!$D$37,IF(AE34='Eval Controles'!$C$38,'Eval Controles'!$D$38)))</f>
        <v>0</v>
      </c>
      <c r="AG34" s="166"/>
      <c r="AH34" s="166" t="b">
        <f>IF(AG34='Eval Controles'!$C$39,'Eval Controles'!$D$39,IF(AG34='Eval Controles'!$C$40,'Eval Controles'!$D$40))</f>
        <v>0</v>
      </c>
      <c r="AI34" s="166"/>
      <c r="AJ34" s="166" t="b">
        <f>IF(AI34='Eval Controles'!$C$41,'Eval Controles'!$D$41,IF(AI34='Eval Controles'!$C$42,'Eval Controles'!$D$42))</f>
        <v>0</v>
      </c>
      <c r="AK34" s="166"/>
      <c r="AL34" s="166" t="b">
        <f>IF(AK34='Eval Controles'!$C$43,'Eval Controles'!$D$43,IF(AK34='Eval Controles'!$C$44,'Eval Controles'!$D$44,IF(AK34='Eval Controles'!$C$45,'Eval Controles'!$D$45)))</f>
        <v>0</v>
      </c>
      <c r="AM34" s="277"/>
      <c r="AN34" s="277"/>
      <c r="AO34" s="166"/>
      <c r="AP34" s="277"/>
      <c r="AQ34" s="215"/>
      <c r="AR34" s="199"/>
      <c r="AS34" s="199"/>
      <c r="AT34" s="215"/>
      <c r="AU34" s="199"/>
      <c r="AV34" s="199"/>
      <c r="AW34" s="201"/>
      <c r="AX34" s="201"/>
      <c r="AY34" s="215"/>
      <c r="AZ34" s="289"/>
      <c r="BA34" s="151"/>
      <c r="BB34" s="151"/>
      <c r="BC34" s="151"/>
      <c r="BD34" s="151"/>
      <c r="BE34" s="212"/>
      <c r="BF34" s="151"/>
      <c r="BG34" s="151"/>
      <c r="BH34" s="212"/>
      <c r="BI34" s="151"/>
      <c r="BJ34" s="151"/>
      <c r="BK34" s="212"/>
      <c r="BL34" s="151"/>
      <c r="BM34" s="151"/>
      <c r="BN34" s="212"/>
      <c r="BO34" s="212"/>
      <c r="BP34" s="212"/>
    </row>
    <row r="35" spans="2:68" s="98" customFormat="1" ht="58.5" hidden="1" customHeight="1" x14ac:dyDescent="0.3">
      <c r="B35" s="132"/>
      <c r="C35" s="199"/>
      <c r="D35" s="199"/>
      <c r="E35" s="199"/>
      <c r="F35" s="199"/>
      <c r="G35" s="205"/>
      <c r="H35" s="216"/>
      <c r="I35" s="197"/>
      <c r="J35" s="205"/>
      <c r="K35" s="292"/>
      <c r="L35" s="195"/>
      <c r="M35" s="200" t="e">
        <f>VLOOKUP(L35,'[4]Datos Validacion'!$C$6:$D$10,2,0)</f>
        <v>#N/A</v>
      </c>
      <c r="N35" s="214"/>
      <c r="O35" s="276" t="e">
        <f>VLOOKUP(N35,'[4]Datos Validacion'!$E$6:$F$15,2,0)</f>
        <v>#N/A</v>
      </c>
      <c r="P35" s="146"/>
      <c r="Q35" s="215"/>
      <c r="R35" s="197"/>
      <c r="S35" s="199"/>
      <c r="T35" s="199"/>
      <c r="U35" s="199"/>
      <c r="V35" s="199"/>
      <c r="W35" s="199"/>
      <c r="X35" s="293"/>
      <c r="Y35" s="166"/>
      <c r="Z35" s="166" t="b">
        <f>IF(Y35='Eval Controles'!$C$30,'Eval Controles'!$D$30,IF(Y35='Eval Controles'!$C$31,'Eval Controles'!$D$31))</f>
        <v>0</v>
      </c>
      <c r="AA35" s="166"/>
      <c r="AB35" s="166" t="b">
        <f>IF(AA35='Eval Controles'!$C$32,'Eval Controles'!$D$32,IF(AA35='Eval Controles'!$C$33,'Eval Controles'!$D$33))</f>
        <v>0</v>
      </c>
      <c r="AC35" s="166"/>
      <c r="AD35" s="166" t="b">
        <f>IF(AC35='Eval Controles'!$C$34,'Eval Controles'!$D$34,IF(AC35='Eval Controles'!$C$35,'Eval Controles'!$D$35))</f>
        <v>0</v>
      </c>
      <c r="AE35" s="166"/>
      <c r="AF35" s="166" t="b">
        <f>IF(AE35='Eval Controles'!$C$36,'Eval Controles'!$D$36,IF(AE35='Eval Controles'!$C$37,'Eval Controles'!$D$37,IF(AE35='Eval Controles'!$C$38,'Eval Controles'!$D$38)))</f>
        <v>0</v>
      </c>
      <c r="AG35" s="166"/>
      <c r="AH35" s="166" t="b">
        <f>IF(AG35='Eval Controles'!$C$39,'Eval Controles'!$D$39,IF(AG35='Eval Controles'!$C$40,'Eval Controles'!$D$40))</f>
        <v>0</v>
      </c>
      <c r="AI35" s="166"/>
      <c r="AJ35" s="166" t="b">
        <f>IF(AI35='Eval Controles'!$C$41,'Eval Controles'!$D$41,IF(AI35='Eval Controles'!$C$42,'Eval Controles'!$D$42))</f>
        <v>0</v>
      </c>
      <c r="AK35" s="166"/>
      <c r="AL35" s="166" t="b">
        <f>IF(AK35='Eval Controles'!$C$43,'Eval Controles'!$D$43,IF(AK35='Eval Controles'!$C$44,'Eval Controles'!$D$44,IF(AK35='Eval Controles'!$C$45,'Eval Controles'!$D$45)))</f>
        <v>0</v>
      </c>
      <c r="AM35" s="277">
        <f t="shared" ref="AM35:AM45" si="8">SUM(Z35,AB35,AD35,AF35,AH35,AJ35,AL35)</f>
        <v>0</v>
      </c>
      <c r="AN35" s="277" t="str">
        <f t="shared" ref="AN35:AN45" si="9">IF(AM35&gt;=96,"FUERTE",IF(AM35&gt;=86,"MODERADO","DEBIL"))</f>
        <v>DEBIL</v>
      </c>
      <c r="AO35" s="166"/>
      <c r="AP35" s="277">
        <f>IF(AO35='Eval Controles'!$C$24,"FUERTE",IF(AO35='Eval Controles'!$C$25,"MODERADO",IF(AO35='Eval Controles'!$C$26,"DEBIL",)))</f>
        <v>0</v>
      </c>
      <c r="AQ35" s="215"/>
      <c r="AR35" s="199"/>
      <c r="AS35" s="199"/>
      <c r="AT35" s="288"/>
      <c r="AU35" s="199"/>
      <c r="AV35" s="199"/>
      <c r="AW35" s="287"/>
      <c r="AX35" s="287"/>
      <c r="AY35" s="288"/>
      <c r="AZ35" s="289"/>
      <c r="BA35" s="307"/>
      <c r="BB35" s="307"/>
      <c r="BC35" s="313"/>
      <c r="BD35" s="313"/>
      <c r="BE35" s="99"/>
      <c r="BF35" s="313"/>
      <c r="BG35" s="313"/>
      <c r="BH35" s="99"/>
      <c r="BI35" s="313"/>
      <c r="BJ35" s="313"/>
      <c r="BK35" s="99"/>
      <c r="BL35" s="313"/>
      <c r="BM35" s="313"/>
      <c r="BN35" s="99"/>
      <c r="BO35" s="99"/>
      <c r="BP35" s="99"/>
    </row>
    <row r="36" spans="2:68" s="98" customFormat="1" ht="58.5" hidden="1" customHeight="1" x14ac:dyDescent="0.3">
      <c r="B36" s="132"/>
      <c r="C36" s="199"/>
      <c r="D36" s="199"/>
      <c r="E36" s="199"/>
      <c r="F36" s="199"/>
      <c r="G36" s="205"/>
      <c r="H36" s="216"/>
      <c r="I36" s="197"/>
      <c r="J36" s="205"/>
      <c r="K36" s="292"/>
      <c r="L36" s="195"/>
      <c r="M36" s="200" t="e">
        <f>VLOOKUP(L36,'[4]Datos Validacion'!$C$6:$D$10,2,0)</f>
        <v>#N/A</v>
      </c>
      <c r="N36" s="214"/>
      <c r="O36" s="276" t="e">
        <f>VLOOKUP(N36,'[4]Datos Validacion'!$E$6:$F$15,2,0)</f>
        <v>#N/A</v>
      </c>
      <c r="P36" s="146"/>
      <c r="Q36" s="215"/>
      <c r="R36" s="197"/>
      <c r="S36" s="199"/>
      <c r="T36" s="199"/>
      <c r="U36" s="199"/>
      <c r="V36" s="199"/>
      <c r="W36" s="199"/>
      <c r="X36" s="293"/>
      <c r="Y36" s="166"/>
      <c r="Z36" s="166" t="b">
        <f>IF(Y36='Eval Controles'!$C$30,'Eval Controles'!$D$30,IF(Y36='Eval Controles'!$C$31,'Eval Controles'!$D$31))</f>
        <v>0</v>
      </c>
      <c r="AA36" s="166"/>
      <c r="AB36" s="166" t="b">
        <f>IF(AA36='Eval Controles'!$C$32,'Eval Controles'!$D$32,IF(AA36='Eval Controles'!$C$33,'Eval Controles'!$D$33))</f>
        <v>0</v>
      </c>
      <c r="AC36" s="166"/>
      <c r="AD36" s="166" t="b">
        <f>IF(AC36='Eval Controles'!$C$34,'Eval Controles'!$D$34,IF(AC36='Eval Controles'!$C$35,'Eval Controles'!$D$35))</f>
        <v>0</v>
      </c>
      <c r="AE36" s="166"/>
      <c r="AF36" s="166" t="b">
        <f>IF(AE36='Eval Controles'!$C$36,'Eval Controles'!$D$36,IF(AE36='Eval Controles'!$C$37,'Eval Controles'!$D$37,IF(AE36='Eval Controles'!$C$38,'Eval Controles'!$D$38)))</f>
        <v>0</v>
      </c>
      <c r="AG36" s="166"/>
      <c r="AH36" s="166" t="b">
        <f>IF(AG36='Eval Controles'!$C$39,'Eval Controles'!$D$39,IF(AG36='Eval Controles'!$C$40,'Eval Controles'!$D$40))</f>
        <v>0</v>
      </c>
      <c r="AI36" s="166"/>
      <c r="AJ36" s="166" t="b">
        <f>IF(AI36='Eval Controles'!$C$41,'Eval Controles'!$D$41,IF(AI36='Eval Controles'!$C$42,'Eval Controles'!$D$42))</f>
        <v>0</v>
      </c>
      <c r="AK36" s="166"/>
      <c r="AL36" s="166" t="b">
        <f>IF(AK36='Eval Controles'!$C$43,'Eval Controles'!$D$43,IF(AK36='Eval Controles'!$C$44,'Eval Controles'!$D$44,IF(AK36='Eval Controles'!$C$45,'Eval Controles'!$D$45)))</f>
        <v>0</v>
      </c>
      <c r="AM36" s="277">
        <f t="shared" si="8"/>
        <v>0</v>
      </c>
      <c r="AN36" s="277" t="str">
        <f t="shared" si="9"/>
        <v>DEBIL</v>
      </c>
      <c r="AO36" s="166"/>
      <c r="AP36" s="277">
        <f>IF(AO36='Eval Controles'!$C$24,"FUERTE",IF(AO36='Eval Controles'!$C$25,"MODERADO",IF(AO36='Eval Controles'!$C$26,"DEBIL",)))</f>
        <v>0</v>
      </c>
      <c r="AQ36" s="215"/>
      <c r="AR36" s="199"/>
      <c r="AS36" s="199"/>
      <c r="AT36" s="288"/>
      <c r="AU36" s="199"/>
      <c r="AV36" s="199"/>
      <c r="AW36" s="287"/>
      <c r="AX36" s="287"/>
      <c r="AY36" s="288"/>
      <c r="AZ36" s="289"/>
      <c r="BA36" s="307"/>
      <c r="BB36" s="307"/>
      <c r="BC36" s="313"/>
      <c r="BD36" s="313"/>
      <c r="BE36" s="99"/>
      <c r="BF36" s="313"/>
      <c r="BG36" s="313"/>
      <c r="BH36" s="99"/>
      <c r="BI36" s="313"/>
      <c r="BJ36" s="313"/>
      <c r="BK36" s="99"/>
      <c r="BL36" s="313"/>
      <c r="BM36" s="313"/>
      <c r="BN36" s="99"/>
      <c r="BO36" s="99"/>
      <c r="BP36" s="99"/>
    </row>
    <row r="37" spans="2:68" s="98" customFormat="1" ht="58.5" hidden="1" customHeight="1" x14ac:dyDescent="0.3">
      <c r="B37" s="132"/>
      <c r="C37" s="199"/>
      <c r="D37" s="199"/>
      <c r="E37" s="199"/>
      <c r="F37" s="199"/>
      <c r="G37" s="205"/>
      <c r="H37" s="216"/>
      <c r="I37" s="197"/>
      <c r="J37" s="205"/>
      <c r="K37" s="292"/>
      <c r="L37" s="195"/>
      <c r="M37" s="200" t="e">
        <f>VLOOKUP(L37,'[4]Datos Validacion'!$C$6:$D$10,2,0)</f>
        <v>#N/A</v>
      </c>
      <c r="N37" s="214"/>
      <c r="O37" s="276" t="e">
        <f>VLOOKUP(N37,'[4]Datos Validacion'!$E$6:$F$15,2,0)</f>
        <v>#N/A</v>
      </c>
      <c r="P37" s="146"/>
      <c r="Q37" s="215"/>
      <c r="R37" s="197"/>
      <c r="S37" s="199"/>
      <c r="T37" s="199"/>
      <c r="U37" s="199"/>
      <c r="V37" s="199"/>
      <c r="W37" s="199"/>
      <c r="X37" s="293"/>
      <c r="Y37" s="166"/>
      <c r="Z37" s="166" t="b">
        <f>IF(Y37='Eval Controles'!$C$30,'Eval Controles'!$D$30,IF(Y37='Eval Controles'!$C$31,'Eval Controles'!$D$31))</f>
        <v>0</v>
      </c>
      <c r="AA37" s="166"/>
      <c r="AB37" s="166" t="b">
        <f>IF(AA37='Eval Controles'!$C$32,'Eval Controles'!$D$32,IF(AA37='Eval Controles'!$C$33,'Eval Controles'!$D$33))</f>
        <v>0</v>
      </c>
      <c r="AC37" s="166"/>
      <c r="AD37" s="166" t="b">
        <f>IF(AC37='Eval Controles'!$C$34,'Eval Controles'!$D$34,IF(AC37='Eval Controles'!$C$35,'Eval Controles'!$D$35))</f>
        <v>0</v>
      </c>
      <c r="AE37" s="166"/>
      <c r="AF37" s="166" t="b">
        <f>IF(AE37='Eval Controles'!$C$36,'Eval Controles'!$D$36,IF(AE37='Eval Controles'!$C$37,'Eval Controles'!$D$37,IF(AE37='Eval Controles'!$C$38,'Eval Controles'!$D$38)))</f>
        <v>0</v>
      </c>
      <c r="AG37" s="166"/>
      <c r="AH37" s="166" t="b">
        <f>IF(AG37='Eval Controles'!$C$39,'Eval Controles'!$D$39,IF(AG37='Eval Controles'!$C$40,'Eval Controles'!$D$40))</f>
        <v>0</v>
      </c>
      <c r="AI37" s="166"/>
      <c r="AJ37" s="166" t="b">
        <f>IF(AI37='Eval Controles'!$C$41,'Eval Controles'!$D$41,IF(AI37='Eval Controles'!$C$42,'Eval Controles'!$D$42))</f>
        <v>0</v>
      </c>
      <c r="AK37" s="166"/>
      <c r="AL37" s="166" t="b">
        <f>IF(AK37='Eval Controles'!$C$43,'Eval Controles'!$D$43,IF(AK37='Eval Controles'!$C$44,'Eval Controles'!$D$44,IF(AK37='Eval Controles'!$C$45,'Eval Controles'!$D$45)))</f>
        <v>0</v>
      </c>
      <c r="AM37" s="277">
        <f t="shared" si="8"/>
        <v>0</v>
      </c>
      <c r="AN37" s="277" t="str">
        <f t="shared" si="9"/>
        <v>DEBIL</v>
      </c>
      <c r="AO37" s="166"/>
      <c r="AP37" s="277">
        <f>IF(AO37='Eval Controles'!$C$24,"FUERTE",IF(AO37='Eval Controles'!$C$25,"MODERADO",IF(AO37='Eval Controles'!$C$26,"DEBIL",)))</f>
        <v>0</v>
      </c>
      <c r="AQ37" s="215"/>
      <c r="AR37" s="199"/>
      <c r="AS37" s="199"/>
      <c r="AT37" s="288"/>
      <c r="AU37" s="199"/>
      <c r="AV37" s="199"/>
      <c r="AW37" s="287"/>
      <c r="AX37" s="287"/>
      <c r="AY37" s="288"/>
      <c r="AZ37" s="289"/>
      <c r="BA37" s="307"/>
      <c r="BB37" s="307"/>
      <c r="BC37" s="313"/>
      <c r="BD37" s="313"/>
      <c r="BE37" s="99"/>
      <c r="BF37" s="313"/>
      <c r="BG37" s="313"/>
      <c r="BH37" s="99"/>
      <c r="BI37" s="313"/>
      <c r="BJ37" s="313"/>
      <c r="BK37" s="99"/>
      <c r="BL37" s="313"/>
      <c r="BM37" s="313"/>
      <c r="BN37" s="99"/>
      <c r="BO37" s="99"/>
      <c r="BP37" s="99"/>
    </row>
    <row r="38" spans="2:68" s="98" customFormat="1" ht="58.5" hidden="1" customHeight="1" x14ac:dyDescent="0.3">
      <c r="B38" s="132"/>
      <c r="C38" s="285"/>
      <c r="D38" s="213"/>
      <c r="E38" s="213"/>
      <c r="F38" s="213"/>
      <c r="G38" s="205"/>
      <c r="H38" s="213"/>
      <c r="I38" s="213"/>
      <c r="J38" s="205"/>
      <c r="K38" s="285"/>
      <c r="L38" s="195"/>
      <c r="M38" s="200" t="e">
        <f>VLOOKUP(L38,'[4]Datos Validacion'!$C$6:$D$10,2,0)</f>
        <v>#N/A</v>
      </c>
      <c r="N38" s="214"/>
      <c r="O38" s="276" t="e">
        <f>VLOOKUP(N38,'[4]Datos Validacion'!$E$6:$F$15,2,0)</f>
        <v>#N/A</v>
      </c>
      <c r="P38" s="146"/>
      <c r="Q38" s="215"/>
      <c r="R38" s="215"/>
      <c r="S38" s="215"/>
      <c r="T38" s="215"/>
      <c r="U38" s="215"/>
      <c r="V38" s="215"/>
      <c r="W38" s="215"/>
      <c r="X38" s="286"/>
      <c r="Y38" s="166"/>
      <c r="Z38" s="166" t="b">
        <f>IF(Y38='Eval Controles'!$C$30,'Eval Controles'!$D$30,IF(Y38='Eval Controles'!$C$31,'Eval Controles'!$D$31))</f>
        <v>0</v>
      </c>
      <c r="AA38" s="166"/>
      <c r="AB38" s="166" t="b">
        <f>IF(AA38='Eval Controles'!$C$32,'Eval Controles'!$D$32,IF(AA38='Eval Controles'!$C$33,'Eval Controles'!$D$33))</f>
        <v>0</v>
      </c>
      <c r="AC38" s="166"/>
      <c r="AD38" s="166" t="b">
        <f>IF(AC38='Eval Controles'!$C$34,'Eval Controles'!$D$34,IF(AC38='Eval Controles'!$C$35,'Eval Controles'!$D$35))</f>
        <v>0</v>
      </c>
      <c r="AE38" s="166"/>
      <c r="AF38" s="166" t="b">
        <f>IF(AE38='Eval Controles'!$C$36,'Eval Controles'!$D$36,IF(AE38='Eval Controles'!$C$37,'Eval Controles'!$D$37,IF(AE38='Eval Controles'!$C$38,'Eval Controles'!$D$38)))</f>
        <v>0</v>
      </c>
      <c r="AG38" s="166"/>
      <c r="AH38" s="166" t="b">
        <f>IF(AG38='Eval Controles'!$C$39,'Eval Controles'!$D$39,IF(AG38='Eval Controles'!$C$40,'Eval Controles'!$D$40))</f>
        <v>0</v>
      </c>
      <c r="AI38" s="166"/>
      <c r="AJ38" s="166" t="b">
        <f>IF(AI38='Eval Controles'!$C$41,'Eval Controles'!$D$41,IF(AI38='Eval Controles'!$C$42,'Eval Controles'!$D$42))</f>
        <v>0</v>
      </c>
      <c r="AK38" s="166"/>
      <c r="AL38" s="166" t="b">
        <f>IF(AK38='Eval Controles'!$C$43,'Eval Controles'!$D$43,IF(AK38='Eval Controles'!$C$44,'Eval Controles'!$D$44,IF(AK38='Eval Controles'!$C$45,'Eval Controles'!$D$45)))</f>
        <v>0</v>
      </c>
      <c r="AM38" s="277">
        <f t="shared" si="8"/>
        <v>0</v>
      </c>
      <c r="AN38" s="277" t="str">
        <f t="shared" si="9"/>
        <v>DEBIL</v>
      </c>
      <c r="AO38" s="277"/>
      <c r="AP38" s="277">
        <f>IF(AO38='Eval Controles'!$C$24,"FUERTE",IF(AO38='Eval Controles'!$C$25,"MODERADO",IF(AO38='Eval Controles'!$C$26,"DEBIL",)))</f>
        <v>0</v>
      </c>
      <c r="AQ38" s="277"/>
      <c r="AR38" s="277"/>
      <c r="AS38" s="277"/>
      <c r="AT38" s="277"/>
      <c r="AU38" s="277"/>
      <c r="AV38" s="277"/>
      <c r="AW38" s="287"/>
      <c r="AX38" s="287"/>
      <c r="AY38" s="288"/>
      <c r="AZ38" s="289"/>
      <c r="BA38" s="307"/>
      <c r="BB38" s="307"/>
      <c r="BC38" s="313"/>
      <c r="BD38" s="313"/>
      <c r="BE38" s="99"/>
      <c r="BF38" s="313"/>
      <c r="BG38" s="313"/>
      <c r="BH38" s="99"/>
      <c r="BI38" s="313"/>
      <c r="BJ38" s="313"/>
      <c r="BK38" s="99"/>
      <c r="BL38" s="313"/>
      <c r="BM38" s="313"/>
      <c r="BN38" s="99"/>
      <c r="BO38" s="99"/>
      <c r="BP38" s="99"/>
    </row>
    <row r="39" spans="2:68" s="98" customFormat="1" ht="58.5" hidden="1" customHeight="1" x14ac:dyDescent="0.3">
      <c r="B39" s="132"/>
      <c r="C39" s="199"/>
      <c r="D39" s="199"/>
      <c r="E39" s="195"/>
      <c r="F39" s="195"/>
      <c r="G39" s="205"/>
      <c r="H39" s="195"/>
      <c r="I39" s="195"/>
      <c r="J39" s="205"/>
      <c r="K39" s="199"/>
      <c r="L39" s="195"/>
      <c r="M39" s="200" t="e">
        <f>VLOOKUP(L39,'[4]Datos Validacion'!$C$6:$D$10,2,0)</f>
        <v>#N/A</v>
      </c>
      <c r="N39" s="214"/>
      <c r="O39" s="276" t="e">
        <f>VLOOKUP(N39,'[4]Datos Validacion'!$E$6:$F$15,2,0)</f>
        <v>#N/A</v>
      </c>
      <c r="P39" s="146"/>
      <c r="Q39" s="215"/>
      <c r="R39" s="215"/>
      <c r="S39" s="215"/>
      <c r="T39" s="215"/>
      <c r="U39" s="215"/>
      <c r="V39" s="215"/>
      <c r="W39" s="215"/>
      <c r="X39" s="286"/>
      <c r="Y39" s="166"/>
      <c r="Z39" s="166" t="b">
        <f>IF(Y39='Eval Controles'!$C$30,'Eval Controles'!$D$30,IF(Y39='Eval Controles'!$C$31,'Eval Controles'!$D$31))</f>
        <v>0</v>
      </c>
      <c r="AA39" s="166"/>
      <c r="AB39" s="166" t="b">
        <f>IF(AA39='Eval Controles'!$C$32,'Eval Controles'!$D$32,IF(AA39='Eval Controles'!$C$33,'Eval Controles'!$D$33))</f>
        <v>0</v>
      </c>
      <c r="AC39" s="166"/>
      <c r="AD39" s="166" t="b">
        <f>IF(AC39='Eval Controles'!$C$34,'Eval Controles'!$D$34,IF(AC39='Eval Controles'!$C$35,'Eval Controles'!$D$35))</f>
        <v>0</v>
      </c>
      <c r="AE39" s="166"/>
      <c r="AF39" s="166" t="b">
        <f>IF(AE39='Eval Controles'!$C$36,'Eval Controles'!$D$36,IF(AE39='Eval Controles'!$C$37,'Eval Controles'!$D$37,IF(AE39='Eval Controles'!$C$38,'Eval Controles'!$D$38)))</f>
        <v>0</v>
      </c>
      <c r="AG39" s="166"/>
      <c r="AH39" s="166" t="b">
        <f>IF(AG39='Eval Controles'!$C$39,'Eval Controles'!$D$39,IF(AG39='Eval Controles'!$C$40,'Eval Controles'!$D$40))</f>
        <v>0</v>
      </c>
      <c r="AI39" s="166"/>
      <c r="AJ39" s="166" t="b">
        <f>IF(AI39='Eval Controles'!$C$41,'Eval Controles'!$D$41,IF(AI39='Eval Controles'!$C$42,'Eval Controles'!$D$42))</f>
        <v>0</v>
      </c>
      <c r="AK39" s="166"/>
      <c r="AL39" s="166" t="b">
        <f>IF(AK39='Eval Controles'!$C$43,'Eval Controles'!$D$43,IF(AK39='Eval Controles'!$C$44,'Eval Controles'!$D$44,IF(AK39='Eval Controles'!$C$45,'Eval Controles'!$D$45)))</f>
        <v>0</v>
      </c>
      <c r="AM39" s="277">
        <f t="shared" si="8"/>
        <v>0</v>
      </c>
      <c r="AN39" s="277" t="str">
        <f t="shared" si="9"/>
        <v>DEBIL</v>
      </c>
      <c r="AO39" s="277"/>
      <c r="AP39" s="277">
        <f>IF(AO39='Eval Controles'!$C$24,"FUERTE",IF(AO39='Eval Controles'!$C$25,"MODERADO",IF(AO39='Eval Controles'!$C$26,"DEBIL",)))</f>
        <v>0</v>
      </c>
      <c r="AQ39" s="277"/>
      <c r="AR39" s="277"/>
      <c r="AS39" s="277"/>
      <c r="AT39" s="277"/>
      <c r="AU39" s="277"/>
      <c r="AV39" s="277"/>
      <c r="AW39" s="287"/>
      <c r="AX39" s="287"/>
      <c r="AY39" s="215"/>
      <c r="AZ39" s="289"/>
      <c r="BA39" s="307"/>
      <c r="BB39" s="307"/>
      <c r="BC39" s="313"/>
      <c r="BD39" s="313"/>
      <c r="BE39" s="99"/>
      <c r="BF39" s="313"/>
      <c r="BG39" s="313"/>
      <c r="BH39" s="99"/>
      <c r="BI39" s="313"/>
      <c r="BJ39" s="313"/>
      <c r="BK39" s="99"/>
      <c r="BL39" s="313"/>
      <c r="BM39" s="313"/>
      <c r="BN39" s="99"/>
      <c r="BO39" s="99"/>
      <c r="BP39" s="99"/>
    </row>
    <row r="40" spans="2:68" ht="58.5" hidden="1" customHeight="1" x14ac:dyDescent="0.3">
      <c r="B40" s="132"/>
      <c r="C40" s="199"/>
      <c r="D40" s="218"/>
      <c r="E40" s="216"/>
      <c r="F40" s="216"/>
      <c r="G40" s="205"/>
      <c r="H40" s="216"/>
      <c r="I40" s="216"/>
      <c r="J40" s="205"/>
      <c r="K40" s="218"/>
      <c r="L40" s="195"/>
      <c r="M40" s="200" t="e">
        <f>VLOOKUP(L40,'[4]Datos Validacion'!$C$6:$D$10,2,0)</f>
        <v>#N/A</v>
      </c>
      <c r="N40" s="214"/>
      <c r="O40" s="276" t="e">
        <f>VLOOKUP(N40,'[4]Datos Validacion'!$E$6:$F$15,2,0)</f>
        <v>#N/A</v>
      </c>
      <c r="P40" s="146"/>
      <c r="Q40" s="215"/>
      <c r="R40" s="215"/>
      <c r="S40" s="215"/>
      <c r="T40" s="215"/>
      <c r="U40" s="215"/>
      <c r="V40" s="215"/>
      <c r="W40" s="215"/>
      <c r="X40" s="286"/>
      <c r="Y40" s="166"/>
      <c r="Z40" s="166" t="b">
        <f>IF(Y40='Eval Controles'!$C$30,'Eval Controles'!$D$30,IF(Y40='Eval Controles'!$C$31,'Eval Controles'!$D$31))</f>
        <v>0</v>
      </c>
      <c r="AA40" s="166"/>
      <c r="AB40" s="166" t="b">
        <f>IF(AA40='Eval Controles'!$C$32,'Eval Controles'!$D$32,IF(AA40='Eval Controles'!$C$33,'Eval Controles'!$D$33))</f>
        <v>0</v>
      </c>
      <c r="AC40" s="166"/>
      <c r="AD40" s="166" t="b">
        <f>IF(AC40='Eval Controles'!$C$34,'Eval Controles'!$D$34,IF(AC40='Eval Controles'!$C$35,'Eval Controles'!$D$35))</f>
        <v>0</v>
      </c>
      <c r="AE40" s="166"/>
      <c r="AF40" s="166" t="b">
        <f>IF(AE40='Eval Controles'!$C$36,'Eval Controles'!$D$36,IF(AE40='Eval Controles'!$C$37,'Eval Controles'!$D$37,IF(AE40='Eval Controles'!$C$38,'Eval Controles'!$D$38)))</f>
        <v>0</v>
      </c>
      <c r="AG40" s="166"/>
      <c r="AH40" s="166" t="b">
        <f>IF(AG40='Eval Controles'!$C$39,'Eval Controles'!$D$39,IF(AG40='Eval Controles'!$C$40,'Eval Controles'!$D$40))</f>
        <v>0</v>
      </c>
      <c r="AI40" s="166"/>
      <c r="AJ40" s="166" t="b">
        <f>IF(AI40='Eval Controles'!$C$41,'Eval Controles'!$D$41,IF(AI40='Eval Controles'!$C$42,'Eval Controles'!$D$42))</f>
        <v>0</v>
      </c>
      <c r="AK40" s="166"/>
      <c r="AL40" s="166" t="b">
        <f>IF(AK40='Eval Controles'!$C$43,'Eval Controles'!$D$43,IF(AK40='Eval Controles'!$C$44,'Eval Controles'!$D$44,IF(AK40='Eval Controles'!$C$45,'Eval Controles'!$D$45)))</f>
        <v>0</v>
      </c>
      <c r="AM40" s="277">
        <f t="shared" si="8"/>
        <v>0</v>
      </c>
      <c r="AN40" s="277" t="str">
        <f t="shared" si="9"/>
        <v>DEBIL</v>
      </c>
      <c r="AO40" s="277"/>
      <c r="AP40" s="277">
        <f>IF(AO40='Eval Controles'!$C$24,"FUERTE",IF(AO40='Eval Controles'!$C$25,"MODERADO",IF(AO40='Eval Controles'!$C$26,"DEBIL",)))</f>
        <v>0</v>
      </c>
      <c r="AQ40" s="277"/>
      <c r="AR40" s="277"/>
      <c r="AS40" s="277"/>
      <c r="AT40" s="277"/>
      <c r="AU40" s="277"/>
      <c r="AV40" s="277"/>
      <c r="AW40" s="287"/>
      <c r="AX40" s="287"/>
      <c r="AY40" s="290"/>
      <c r="AZ40" s="289"/>
      <c r="BA40" s="167"/>
      <c r="BB40" s="167"/>
      <c r="BC40" s="151"/>
      <c r="BD40" s="151"/>
      <c r="BE40" s="22"/>
      <c r="BF40" s="151"/>
      <c r="BG40" s="151"/>
      <c r="BH40" s="22"/>
      <c r="BI40" s="151"/>
      <c r="BJ40" s="151"/>
      <c r="BK40" s="22"/>
      <c r="BL40" s="151"/>
      <c r="BM40" s="151"/>
      <c r="BN40" s="22"/>
      <c r="BO40" s="22"/>
      <c r="BP40" s="22"/>
    </row>
    <row r="41" spans="2:68" ht="58.5" hidden="1" customHeight="1" x14ac:dyDescent="0.3">
      <c r="B41" s="132"/>
      <c r="C41" s="291"/>
      <c r="D41" s="292"/>
      <c r="E41" s="292"/>
      <c r="F41" s="292"/>
      <c r="G41" s="205"/>
      <c r="H41" s="292"/>
      <c r="I41" s="292"/>
      <c r="J41" s="205"/>
      <c r="K41" s="100"/>
      <c r="L41" s="195"/>
      <c r="M41" s="200" t="e">
        <f>VLOOKUP(L41,'[4]Datos Validacion'!$C$6:$D$10,2,0)</f>
        <v>#N/A</v>
      </c>
      <c r="N41" s="214"/>
      <c r="O41" s="276" t="e">
        <f>VLOOKUP(N41,'[4]Datos Validacion'!$E$6:$F$15,2,0)</f>
        <v>#N/A</v>
      </c>
      <c r="P41" s="146"/>
      <c r="Q41" s="215"/>
      <c r="R41" s="215"/>
      <c r="S41" s="215"/>
      <c r="T41" s="215"/>
      <c r="U41" s="215"/>
      <c r="V41" s="215"/>
      <c r="W41" s="215"/>
      <c r="X41" s="286"/>
      <c r="Y41" s="166"/>
      <c r="Z41" s="166" t="b">
        <f>IF(Y41='Eval Controles'!$C$30,'Eval Controles'!$D$30,IF(Y41='Eval Controles'!$C$31,'Eval Controles'!$D$31))</f>
        <v>0</v>
      </c>
      <c r="AA41" s="166"/>
      <c r="AB41" s="166" t="b">
        <f>IF(AA41='Eval Controles'!$C$32,'Eval Controles'!$D$32,IF(AA41='Eval Controles'!$C$33,'Eval Controles'!$D$33))</f>
        <v>0</v>
      </c>
      <c r="AC41" s="166"/>
      <c r="AD41" s="166" t="b">
        <f>IF(AC41='Eval Controles'!$C$34,'Eval Controles'!$D$34,IF(AC41='Eval Controles'!$C$35,'Eval Controles'!$D$35))</f>
        <v>0</v>
      </c>
      <c r="AE41" s="166"/>
      <c r="AF41" s="166" t="b">
        <f>IF(AE41='Eval Controles'!$C$36,'Eval Controles'!$D$36,IF(AE41='Eval Controles'!$C$37,'Eval Controles'!$D$37,IF(AE41='Eval Controles'!$C$38,'Eval Controles'!$D$38)))</f>
        <v>0</v>
      </c>
      <c r="AG41" s="166"/>
      <c r="AH41" s="166" t="b">
        <f>IF(AG41='Eval Controles'!$C$39,'Eval Controles'!$D$39,IF(AG41='Eval Controles'!$C$40,'Eval Controles'!$D$40))</f>
        <v>0</v>
      </c>
      <c r="AI41" s="166"/>
      <c r="AJ41" s="166" t="b">
        <f>IF(AI41='Eval Controles'!$C$41,'Eval Controles'!$D$41,IF(AI41='Eval Controles'!$C$42,'Eval Controles'!$D$42))</f>
        <v>0</v>
      </c>
      <c r="AK41" s="166"/>
      <c r="AL41" s="166" t="b">
        <f>IF(AK41='Eval Controles'!$C$43,'Eval Controles'!$D$43,IF(AK41='Eval Controles'!$C$44,'Eval Controles'!$D$44,IF(AK41='Eval Controles'!$C$45,'Eval Controles'!$D$45)))</f>
        <v>0</v>
      </c>
      <c r="AM41" s="277">
        <f t="shared" si="8"/>
        <v>0</v>
      </c>
      <c r="AN41" s="277" t="str">
        <f t="shared" si="9"/>
        <v>DEBIL</v>
      </c>
      <c r="AO41" s="277"/>
      <c r="AP41" s="277">
        <f>IF(AO41='Eval Controles'!$C$24,"FUERTE",IF(AO41='Eval Controles'!$C$25,"MODERADO",IF(AO41='Eval Controles'!$C$26,"DEBIL",)))</f>
        <v>0</v>
      </c>
      <c r="AQ41" s="277"/>
      <c r="AR41" s="277"/>
      <c r="AS41" s="277"/>
      <c r="AT41" s="277"/>
      <c r="AU41" s="277"/>
      <c r="AV41" s="277"/>
      <c r="AW41" s="287"/>
      <c r="AX41" s="287"/>
      <c r="AY41" s="288"/>
      <c r="AZ41" s="289"/>
      <c r="BA41" s="167"/>
      <c r="BB41" s="167"/>
      <c r="BC41" s="151"/>
      <c r="BD41" s="151"/>
      <c r="BE41" s="22"/>
      <c r="BF41" s="151"/>
      <c r="BG41" s="151"/>
      <c r="BH41" s="22"/>
      <c r="BI41" s="151"/>
      <c r="BJ41" s="151"/>
      <c r="BK41" s="22"/>
      <c r="BL41" s="151"/>
      <c r="BM41" s="151"/>
      <c r="BN41" s="22"/>
      <c r="BO41" s="22"/>
      <c r="BP41" s="22"/>
    </row>
    <row r="42" spans="2:68" ht="58.5" hidden="1" customHeight="1" x14ac:dyDescent="0.3">
      <c r="B42" s="132"/>
      <c r="C42" s="291"/>
      <c r="D42" s="292"/>
      <c r="E42" s="292"/>
      <c r="F42" s="292"/>
      <c r="G42" s="205"/>
      <c r="H42" s="292"/>
      <c r="I42" s="292"/>
      <c r="J42" s="205"/>
      <c r="K42" s="100"/>
      <c r="L42" s="195"/>
      <c r="M42" s="200" t="e">
        <f>VLOOKUP(L42,'[4]Datos Validacion'!$C$6:$D$10,2,0)</f>
        <v>#N/A</v>
      </c>
      <c r="N42" s="214"/>
      <c r="O42" s="276" t="e">
        <f>VLOOKUP(N42,'[4]Datos Validacion'!$E$6:$F$15,2,0)</f>
        <v>#N/A</v>
      </c>
      <c r="P42" s="146"/>
      <c r="Q42" s="215"/>
      <c r="R42" s="215"/>
      <c r="S42" s="215"/>
      <c r="T42" s="215"/>
      <c r="U42" s="215"/>
      <c r="V42" s="215"/>
      <c r="W42" s="215"/>
      <c r="X42" s="286"/>
      <c r="Y42" s="166"/>
      <c r="Z42" s="166" t="b">
        <f>IF(Y42='Eval Controles'!$C$30,'Eval Controles'!$D$30,IF(Y42='Eval Controles'!$C$31,'Eval Controles'!$D$31))</f>
        <v>0</v>
      </c>
      <c r="AA42" s="166"/>
      <c r="AB42" s="166" t="b">
        <f>IF(AA42='Eval Controles'!$C$32,'Eval Controles'!$D$32,IF(AA42='Eval Controles'!$C$33,'Eval Controles'!$D$33))</f>
        <v>0</v>
      </c>
      <c r="AC42" s="166"/>
      <c r="AD42" s="166" t="b">
        <f>IF(AC42='Eval Controles'!$C$34,'Eval Controles'!$D$34,IF(AC42='Eval Controles'!$C$35,'Eval Controles'!$D$35))</f>
        <v>0</v>
      </c>
      <c r="AE42" s="166"/>
      <c r="AF42" s="166" t="b">
        <f>IF(AE42='Eval Controles'!$C$36,'Eval Controles'!$D$36,IF(AE42='Eval Controles'!$C$37,'Eval Controles'!$D$37,IF(AE42='Eval Controles'!$C$38,'Eval Controles'!$D$38)))</f>
        <v>0</v>
      </c>
      <c r="AG42" s="166"/>
      <c r="AH42" s="166" t="b">
        <f>IF(AG42='Eval Controles'!$C$39,'Eval Controles'!$D$39,IF(AG42='Eval Controles'!$C$40,'Eval Controles'!$D$40))</f>
        <v>0</v>
      </c>
      <c r="AI42" s="166"/>
      <c r="AJ42" s="166" t="b">
        <f>IF(AI42='Eval Controles'!$C$41,'Eval Controles'!$D$41,IF(AI42='Eval Controles'!$C$42,'Eval Controles'!$D$42))</f>
        <v>0</v>
      </c>
      <c r="AK42" s="166"/>
      <c r="AL42" s="166" t="b">
        <f>IF(AK42='Eval Controles'!$C$43,'Eval Controles'!$D$43,IF(AK42='Eval Controles'!$C$44,'Eval Controles'!$D$44,IF(AK42='Eval Controles'!$C$45,'Eval Controles'!$D$45)))</f>
        <v>0</v>
      </c>
      <c r="AM42" s="277">
        <f t="shared" si="8"/>
        <v>0</v>
      </c>
      <c r="AN42" s="277" t="str">
        <f t="shared" si="9"/>
        <v>DEBIL</v>
      </c>
      <c r="AO42" s="277"/>
      <c r="AP42" s="277">
        <f>IF(AO42='Eval Controles'!$C$24,"FUERTE",IF(AO42='Eval Controles'!$C$25,"MODERADO",IF(AO42='Eval Controles'!$C$26,"DEBIL",)))</f>
        <v>0</v>
      </c>
      <c r="AQ42" s="277"/>
      <c r="AR42" s="277"/>
      <c r="AS42" s="277"/>
      <c r="AT42" s="277"/>
      <c r="AU42" s="277"/>
      <c r="AV42" s="277"/>
      <c r="AW42" s="287"/>
      <c r="AX42" s="287"/>
      <c r="AY42" s="288"/>
      <c r="AZ42" s="289"/>
      <c r="BA42" s="167"/>
      <c r="BB42" s="167"/>
      <c r="BC42" s="151"/>
      <c r="BD42" s="151"/>
      <c r="BE42" s="22"/>
      <c r="BF42" s="151"/>
      <c r="BG42" s="151"/>
      <c r="BH42" s="22"/>
      <c r="BI42" s="151"/>
      <c r="BJ42" s="151"/>
      <c r="BK42" s="22"/>
      <c r="BL42" s="151"/>
      <c r="BM42" s="151"/>
      <c r="BN42" s="22"/>
      <c r="BO42" s="22"/>
      <c r="BP42" s="22"/>
    </row>
    <row r="43" spans="2:68" s="134" customFormat="1" ht="58.5" hidden="1" customHeight="1" x14ac:dyDescent="0.35">
      <c r="B43" s="132"/>
      <c r="C43" s="228"/>
      <c r="D43" s="228"/>
      <c r="E43" s="228"/>
      <c r="F43" s="228"/>
      <c r="G43" s="205"/>
      <c r="H43" s="228"/>
      <c r="I43" s="228"/>
      <c r="J43" s="205"/>
      <c r="K43" s="213"/>
      <c r="L43" s="195"/>
      <c r="M43" s="200" t="e">
        <f>VLOOKUP(L43,'[4]Datos Validacion'!$C$6:$D$10,2,0)</f>
        <v>#N/A</v>
      </c>
      <c r="N43" s="214"/>
      <c r="O43" s="276" t="e">
        <f>VLOOKUP(N43,'[4]Datos Validacion'!$E$6:$F$15,2,0)</f>
        <v>#N/A</v>
      </c>
      <c r="P43" s="146"/>
      <c r="Q43" s="215"/>
      <c r="R43" s="215"/>
      <c r="S43" s="215"/>
      <c r="T43" s="215"/>
      <c r="U43" s="215"/>
      <c r="V43" s="215"/>
      <c r="W43" s="215"/>
      <c r="X43" s="286"/>
      <c r="Y43" s="166"/>
      <c r="Z43" s="166" t="b">
        <f>IF(Y43='Eval Controles'!$C$30,'Eval Controles'!$D$30,IF(Y43='Eval Controles'!$C$31,'Eval Controles'!$D$31))</f>
        <v>0</v>
      </c>
      <c r="AA43" s="166"/>
      <c r="AB43" s="166" t="b">
        <f>IF(AA43='Eval Controles'!$C$32,'Eval Controles'!$D$32,IF(AA43='Eval Controles'!$C$33,'Eval Controles'!$D$33))</f>
        <v>0</v>
      </c>
      <c r="AC43" s="166"/>
      <c r="AD43" s="166" t="b">
        <f>IF(AC43='Eval Controles'!$C$34,'Eval Controles'!$D$34,IF(AC43='Eval Controles'!$C$35,'Eval Controles'!$D$35))</f>
        <v>0</v>
      </c>
      <c r="AE43" s="166"/>
      <c r="AF43" s="166" t="b">
        <f>IF(AE43='Eval Controles'!$C$36,'Eval Controles'!$D$36,IF(AE43='Eval Controles'!$C$37,'Eval Controles'!$D$37,IF(AE43='Eval Controles'!$C$38,'Eval Controles'!$D$38)))</f>
        <v>0</v>
      </c>
      <c r="AG43" s="166"/>
      <c r="AH43" s="166" t="b">
        <f>IF(AG43='Eval Controles'!$C$39,'Eval Controles'!$D$39,IF(AG43='Eval Controles'!$C$40,'Eval Controles'!$D$40))</f>
        <v>0</v>
      </c>
      <c r="AI43" s="166"/>
      <c r="AJ43" s="166" t="b">
        <f>IF(AI43='Eval Controles'!$C$41,'Eval Controles'!$D$41,IF(AI43='Eval Controles'!$C$42,'Eval Controles'!$D$42))</f>
        <v>0</v>
      </c>
      <c r="AK43" s="166"/>
      <c r="AL43" s="166" t="b">
        <f>IF(AK43='Eval Controles'!$C$43,'Eval Controles'!$D$43,IF(AK43='Eval Controles'!$C$44,'Eval Controles'!$D$44,IF(AK43='Eval Controles'!$C$45,'Eval Controles'!$D$45)))</f>
        <v>0</v>
      </c>
      <c r="AM43" s="277">
        <f t="shared" si="8"/>
        <v>0</v>
      </c>
      <c r="AN43" s="277" t="str">
        <f t="shared" si="9"/>
        <v>DEBIL</v>
      </c>
      <c r="AO43" s="277"/>
      <c r="AP43" s="277">
        <f>IF(AO43='Eval Controles'!$C$24,"FUERTE",IF(AO43='Eval Controles'!$C$25,"MODERADO",IF(AO43='Eval Controles'!$C$26,"DEBIL",)))</f>
        <v>0</v>
      </c>
      <c r="AQ43" s="277"/>
      <c r="AR43" s="277"/>
      <c r="AS43" s="277"/>
      <c r="AT43" s="277"/>
      <c r="AU43" s="277"/>
      <c r="AV43" s="277"/>
      <c r="AW43" s="287"/>
      <c r="AX43" s="287"/>
      <c r="AY43" s="288"/>
      <c r="AZ43" s="289"/>
      <c r="BA43" s="151"/>
      <c r="BB43" s="151"/>
      <c r="BC43" s="151"/>
      <c r="BD43" s="151"/>
      <c r="BE43" s="212"/>
      <c r="BF43" s="151"/>
      <c r="BG43" s="151"/>
      <c r="BH43" s="212"/>
      <c r="BI43" s="151"/>
      <c r="BJ43" s="151"/>
      <c r="BK43" s="212"/>
      <c r="BL43" s="151"/>
      <c r="BM43" s="151"/>
      <c r="BN43" s="212"/>
      <c r="BO43" s="212"/>
      <c r="BP43" s="212"/>
    </row>
    <row r="44" spans="2:68" s="134" customFormat="1" ht="58.5" hidden="1" customHeight="1" x14ac:dyDescent="0.35">
      <c r="B44" s="132"/>
      <c r="C44" s="228"/>
      <c r="D44" s="228"/>
      <c r="E44" s="228"/>
      <c r="F44" s="228"/>
      <c r="G44" s="205"/>
      <c r="H44" s="228"/>
      <c r="I44" s="228"/>
      <c r="J44" s="205"/>
      <c r="K44" s="213"/>
      <c r="L44" s="195"/>
      <c r="M44" s="200" t="e">
        <f>VLOOKUP(L44,'[4]Datos Validacion'!$C$6:$D$10,2,0)</f>
        <v>#N/A</v>
      </c>
      <c r="N44" s="214"/>
      <c r="O44" s="276" t="e">
        <f>VLOOKUP(N44,'[4]Datos Validacion'!$E$6:$F$15,2,0)</f>
        <v>#N/A</v>
      </c>
      <c r="P44" s="146"/>
      <c r="Q44" s="215"/>
      <c r="R44" s="215"/>
      <c r="S44" s="215"/>
      <c r="T44" s="215"/>
      <c r="U44" s="215"/>
      <c r="V44" s="215"/>
      <c r="W44" s="215"/>
      <c r="X44" s="286"/>
      <c r="Y44" s="166"/>
      <c r="Z44" s="166" t="b">
        <f>IF(Y44='Eval Controles'!$C$30,'Eval Controles'!$D$30,IF(Y44='Eval Controles'!$C$31,'Eval Controles'!$D$31))</f>
        <v>0</v>
      </c>
      <c r="AA44" s="166"/>
      <c r="AB44" s="166" t="b">
        <f>IF(AA44='Eval Controles'!$C$32,'Eval Controles'!$D$32,IF(AA44='Eval Controles'!$C$33,'Eval Controles'!$D$33))</f>
        <v>0</v>
      </c>
      <c r="AC44" s="166"/>
      <c r="AD44" s="166" t="b">
        <f>IF(AC44='Eval Controles'!$C$34,'Eval Controles'!$D$34,IF(AC44='Eval Controles'!$C$35,'Eval Controles'!$D$35))</f>
        <v>0</v>
      </c>
      <c r="AE44" s="166"/>
      <c r="AF44" s="166" t="b">
        <f>IF(AE44='Eval Controles'!$C$36,'Eval Controles'!$D$36,IF(AE44='Eval Controles'!$C$37,'Eval Controles'!$D$37,IF(AE44='Eval Controles'!$C$38,'Eval Controles'!$D$38)))</f>
        <v>0</v>
      </c>
      <c r="AG44" s="166"/>
      <c r="AH44" s="166" t="b">
        <f>IF(AG44='Eval Controles'!$C$39,'Eval Controles'!$D$39,IF(AG44='Eval Controles'!$C$40,'Eval Controles'!$D$40))</f>
        <v>0</v>
      </c>
      <c r="AI44" s="166"/>
      <c r="AJ44" s="166" t="b">
        <f>IF(AI44='Eval Controles'!$C$41,'Eval Controles'!$D$41,IF(AI44='Eval Controles'!$C$42,'Eval Controles'!$D$42))</f>
        <v>0</v>
      </c>
      <c r="AK44" s="166"/>
      <c r="AL44" s="166" t="b">
        <f>IF(AK44='Eval Controles'!$C$43,'Eval Controles'!$D$43,IF(AK44='Eval Controles'!$C$44,'Eval Controles'!$D$44,IF(AK44='Eval Controles'!$C$45,'Eval Controles'!$D$45)))</f>
        <v>0</v>
      </c>
      <c r="AM44" s="277">
        <f t="shared" si="8"/>
        <v>0</v>
      </c>
      <c r="AN44" s="277" t="str">
        <f t="shared" si="9"/>
        <v>DEBIL</v>
      </c>
      <c r="AO44" s="277"/>
      <c r="AP44" s="277">
        <f>IF(AO44='Eval Controles'!$C$24,"FUERTE",IF(AO44='Eval Controles'!$C$25,"MODERADO",IF(AO44='Eval Controles'!$C$26,"DEBIL",)))</f>
        <v>0</v>
      </c>
      <c r="AQ44" s="277"/>
      <c r="AR44" s="277"/>
      <c r="AS44" s="277"/>
      <c r="AT44" s="277"/>
      <c r="AU44" s="277"/>
      <c r="AV44" s="277"/>
      <c r="AW44" s="287"/>
      <c r="AX44" s="287"/>
      <c r="AY44" s="288"/>
      <c r="AZ44" s="289"/>
      <c r="BA44" s="151"/>
      <c r="BB44" s="151"/>
      <c r="BC44" s="151"/>
      <c r="BD44" s="151"/>
      <c r="BE44" s="212"/>
      <c r="BF44" s="151"/>
      <c r="BG44" s="151"/>
      <c r="BH44" s="212"/>
      <c r="BI44" s="151"/>
      <c r="BJ44" s="151"/>
      <c r="BK44" s="212"/>
      <c r="BL44" s="151"/>
      <c r="BM44" s="151"/>
      <c r="BN44" s="212"/>
      <c r="BO44" s="212"/>
      <c r="BP44" s="212"/>
    </row>
    <row r="45" spans="2:68" ht="58.5" hidden="1" customHeight="1" x14ac:dyDescent="0.3">
      <c r="B45" s="132"/>
      <c r="C45" s="228"/>
      <c r="D45" s="228"/>
      <c r="E45" s="228"/>
      <c r="F45" s="228"/>
      <c r="G45" s="205"/>
      <c r="H45" s="228"/>
      <c r="I45" s="228"/>
      <c r="J45" s="205"/>
      <c r="K45" s="213"/>
      <c r="L45" s="195"/>
      <c r="M45" s="200" t="e">
        <f>VLOOKUP(L45,'[4]Datos Validacion'!$C$6:$D$10,2,0)</f>
        <v>#N/A</v>
      </c>
      <c r="N45" s="214"/>
      <c r="O45" s="276" t="e">
        <f>VLOOKUP(N45,'[4]Datos Validacion'!$E$6:$F$15,2,0)</f>
        <v>#N/A</v>
      </c>
      <c r="P45" s="146"/>
      <c r="Q45" s="215"/>
      <c r="R45" s="215"/>
      <c r="S45" s="215"/>
      <c r="T45" s="215"/>
      <c r="U45" s="215"/>
      <c r="V45" s="215"/>
      <c r="W45" s="215"/>
      <c r="X45" s="286"/>
      <c r="Y45" s="166"/>
      <c r="Z45" s="166" t="b">
        <f>IF(Y45='Eval Controles'!$C$30,'Eval Controles'!$D$30,IF(Y45='Eval Controles'!$C$31,'Eval Controles'!$D$31))</f>
        <v>0</v>
      </c>
      <c r="AA45" s="166"/>
      <c r="AB45" s="166" t="b">
        <f>IF(AA45='Eval Controles'!$C$32,'Eval Controles'!$D$32,IF(AA45='Eval Controles'!$C$33,'Eval Controles'!$D$33))</f>
        <v>0</v>
      </c>
      <c r="AC45" s="166"/>
      <c r="AD45" s="166" t="b">
        <f>IF(AC45='Eval Controles'!$C$34,'Eval Controles'!$D$34,IF(AC45='Eval Controles'!$C$35,'Eval Controles'!$D$35))</f>
        <v>0</v>
      </c>
      <c r="AE45" s="166"/>
      <c r="AF45" s="166" t="b">
        <f>IF(AE45='Eval Controles'!$C$36,'Eval Controles'!$D$36,IF(AE45='Eval Controles'!$C$37,'Eval Controles'!$D$37,IF(AE45='Eval Controles'!$C$38,'Eval Controles'!$D$38)))</f>
        <v>0</v>
      </c>
      <c r="AG45" s="166"/>
      <c r="AH45" s="166" t="b">
        <f>IF(AG45='Eval Controles'!$C$39,'Eval Controles'!$D$39,IF(AG45='Eval Controles'!$C$40,'Eval Controles'!$D$40))</f>
        <v>0</v>
      </c>
      <c r="AI45" s="166"/>
      <c r="AJ45" s="166" t="b">
        <f>IF(AI45='Eval Controles'!$C$41,'Eval Controles'!$D$41,IF(AI45='Eval Controles'!$C$42,'Eval Controles'!$D$42))</f>
        <v>0</v>
      </c>
      <c r="AK45" s="166"/>
      <c r="AL45" s="166" t="b">
        <f>IF(AK45='Eval Controles'!$C$43,'Eval Controles'!$D$43,IF(AK45='Eval Controles'!$C$44,'Eval Controles'!$D$44,IF(AK45='Eval Controles'!$C$45,'Eval Controles'!$D$45)))</f>
        <v>0</v>
      </c>
      <c r="AM45" s="277">
        <f t="shared" si="8"/>
        <v>0</v>
      </c>
      <c r="AN45" s="277" t="str">
        <f t="shared" si="9"/>
        <v>DEBIL</v>
      </c>
      <c r="AO45" s="277"/>
      <c r="AP45" s="277">
        <f>IF(AO45='Eval Controles'!$C$24,"FUERTE",IF(AO45='Eval Controles'!$C$25,"MODERADO",IF(AO45='Eval Controles'!$C$26,"DEBIL",)))</f>
        <v>0</v>
      </c>
      <c r="AQ45" s="277"/>
      <c r="AR45" s="277"/>
      <c r="AS45" s="277"/>
      <c r="AT45" s="277"/>
      <c r="AU45" s="277"/>
      <c r="AV45" s="277"/>
      <c r="AW45" s="287"/>
      <c r="AX45" s="287"/>
      <c r="AY45" s="288"/>
      <c r="AZ45" s="289"/>
      <c r="BA45" s="167"/>
      <c r="BB45" s="167"/>
      <c r="BC45" s="151"/>
      <c r="BD45" s="151"/>
      <c r="BE45" s="22"/>
      <c r="BF45" s="151"/>
      <c r="BG45" s="151"/>
      <c r="BH45" s="22"/>
      <c r="BI45" s="151"/>
      <c r="BJ45" s="151"/>
      <c r="BK45" s="22"/>
      <c r="BL45" s="151"/>
      <c r="BM45" s="151"/>
      <c r="BN45" s="22"/>
      <c r="BO45" s="22"/>
      <c r="BP45" s="22"/>
    </row>
    <row r="46" spans="2:68" s="134" customFormat="1" ht="58.5" hidden="1" customHeight="1" x14ac:dyDescent="0.35">
      <c r="B46" s="132"/>
      <c r="C46" s="165"/>
      <c r="D46" s="165"/>
      <c r="E46" s="165"/>
      <c r="F46" s="165"/>
      <c r="G46" s="205"/>
      <c r="H46" s="203"/>
      <c r="I46" s="233"/>
      <c r="J46" s="205"/>
      <c r="K46" s="292"/>
      <c r="L46" s="210"/>
      <c r="M46" s="200" t="e">
        <f>VLOOKUP(L46,'[4]Datos Validacion'!$C$6:$D$10,2,0)</f>
        <v>#N/A</v>
      </c>
      <c r="N46" s="275"/>
      <c r="O46" s="276" t="e">
        <f>VLOOKUP(N46,'[4]Datos Validacion'!$E$6:$F$15,2,0)</f>
        <v>#N/A</v>
      </c>
      <c r="P46" s="146"/>
      <c r="Q46" s="146"/>
      <c r="R46" s="197"/>
      <c r="S46" s="166"/>
      <c r="T46" s="166"/>
      <c r="U46" s="166"/>
      <c r="V46" s="166"/>
      <c r="W46" s="166"/>
      <c r="X46" s="293"/>
      <c r="Y46" s="166"/>
      <c r="Z46" s="166" t="b">
        <f>IF(Y46='Eval Controles'!$C$30,'Eval Controles'!$D$30,IF(Y46='Eval Controles'!$C$31,'Eval Controles'!$D$31))</f>
        <v>0</v>
      </c>
      <c r="AA46" s="166"/>
      <c r="AB46" s="166" t="b">
        <f>IF(AA46='Eval Controles'!$C$32,'Eval Controles'!$D$32,IF(AA46='Eval Controles'!$C$33,'Eval Controles'!$D$33))</f>
        <v>0</v>
      </c>
      <c r="AC46" s="166"/>
      <c r="AD46" s="166" t="b">
        <f>IF(AC46='Eval Controles'!$C$34,'Eval Controles'!$D$34,IF(AC46='Eval Controles'!$C$35,'Eval Controles'!$D$35))</f>
        <v>0</v>
      </c>
      <c r="AE46" s="166"/>
      <c r="AF46" s="166" t="b">
        <f>IF(AE46='Eval Controles'!$C$36,'Eval Controles'!$D$36,IF(AE46='Eval Controles'!$C$37,'Eval Controles'!$D$37,IF(AE46='Eval Controles'!$C$38,'Eval Controles'!$D$38)))</f>
        <v>0</v>
      </c>
      <c r="AG46" s="166"/>
      <c r="AH46" s="166" t="b">
        <f>IF(AG46='Eval Controles'!$C$39,'Eval Controles'!$D$39,IF(AG46='Eval Controles'!$C$40,'Eval Controles'!$D$40))</f>
        <v>0</v>
      </c>
      <c r="AI46" s="166"/>
      <c r="AJ46" s="166" t="b">
        <f>IF(AI46='Eval Controles'!$C$41,'Eval Controles'!$D$41,IF(AI46='Eval Controles'!$C$42,'Eval Controles'!$D$42))</f>
        <v>0</v>
      </c>
      <c r="AK46" s="166"/>
      <c r="AL46" s="166" t="b">
        <f>IF(AK46='Eval Controles'!$C$43,'Eval Controles'!$D$43,IF(AK46='Eval Controles'!$C$44,'Eval Controles'!$D$44,IF(AK46='Eval Controles'!$C$45,'Eval Controles'!$D$45)))</f>
        <v>0</v>
      </c>
      <c r="AM46" s="277"/>
      <c r="AN46" s="277"/>
      <c r="AO46" s="166"/>
      <c r="AP46" s="277"/>
      <c r="AQ46" s="215"/>
      <c r="AR46" s="199"/>
      <c r="AS46" s="199"/>
      <c r="AT46" s="215"/>
      <c r="AU46" s="199"/>
      <c r="AV46" s="199"/>
      <c r="AW46" s="201"/>
      <c r="AX46" s="201"/>
      <c r="AY46" s="215"/>
      <c r="AZ46" s="289"/>
      <c r="BA46" s="151"/>
      <c r="BB46" s="151"/>
      <c r="BC46" s="151"/>
      <c r="BD46" s="151"/>
      <c r="BE46" s="212"/>
      <c r="BF46" s="151"/>
      <c r="BG46" s="151"/>
      <c r="BH46" s="212"/>
      <c r="BI46" s="151"/>
      <c r="BJ46" s="151"/>
      <c r="BK46" s="212"/>
      <c r="BL46" s="151"/>
      <c r="BM46" s="151"/>
      <c r="BN46" s="212"/>
      <c r="BO46" s="212"/>
      <c r="BP46" s="212"/>
    </row>
    <row r="47" spans="2:68" s="98" customFormat="1" ht="58.5" hidden="1" customHeight="1" x14ac:dyDescent="0.3">
      <c r="B47" s="132"/>
      <c r="C47" s="199"/>
      <c r="D47" s="199"/>
      <c r="E47" s="199"/>
      <c r="F47" s="199"/>
      <c r="G47" s="205"/>
      <c r="H47" s="216"/>
      <c r="I47" s="197"/>
      <c r="J47" s="205"/>
      <c r="K47" s="292"/>
      <c r="L47" s="195"/>
      <c r="M47" s="200" t="e">
        <f>VLOOKUP(L47,'[4]Datos Validacion'!$C$6:$D$10,2,0)</f>
        <v>#N/A</v>
      </c>
      <c r="N47" s="214"/>
      <c r="O47" s="276" t="e">
        <f>VLOOKUP(N47,'[4]Datos Validacion'!$E$6:$F$15,2,0)</f>
        <v>#N/A</v>
      </c>
      <c r="P47" s="146"/>
      <c r="Q47" s="215"/>
      <c r="R47" s="197"/>
      <c r="S47" s="199"/>
      <c r="T47" s="199"/>
      <c r="U47" s="199"/>
      <c r="V47" s="199"/>
      <c r="W47" s="199"/>
      <c r="X47" s="293"/>
      <c r="Y47" s="166"/>
      <c r="Z47" s="166" t="b">
        <f>IF(Y47='Eval Controles'!$C$30,'Eval Controles'!$D$30,IF(Y47='Eval Controles'!$C$31,'Eval Controles'!$D$31))</f>
        <v>0</v>
      </c>
      <c r="AA47" s="166"/>
      <c r="AB47" s="166" t="b">
        <f>IF(AA47='Eval Controles'!$C$32,'Eval Controles'!$D$32,IF(AA47='Eval Controles'!$C$33,'Eval Controles'!$D$33))</f>
        <v>0</v>
      </c>
      <c r="AC47" s="166"/>
      <c r="AD47" s="166" t="b">
        <f>IF(AC47='Eval Controles'!$C$34,'Eval Controles'!$D$34,IF(AC47='Eval Controles'!$C$35,'Eval Controles'!$D$35))</f>
        <v>0</v>
      </c>
      <c r="AE47" s="166"/>
      <c r="AF47" s="166" t="b">
        <f>IF(AE47='Eval Controles'!$C$36,'Eval Controles'!$D$36,IF(AE47='Eval Controles'!$C$37,'Eval Controles'!$D$37,IF(AE47='Eval Controles'!$C$38,'Eval Controles'!$D$38)))</f>
        <v>0</v>
      </c>
      <c r="AG47" s="166"/>
      <c r="AH47" s="166" t="b">
        <f>IF(AG47='Eval Controles'!$C$39,'Eval Controles'!$D$39,IF(AG47='Eval Controles'!$C$40,'Eval Controles'!$D$40))</f>
        <v>0</v>
      </c>
      <c r="AI47" s="166"/>
      <c r="AJ47" s="166" t="b">
        <f>IF(AI47='Eval Controles'!$C$41,'Eval Controles'!$D$41,IF(AI47='Eval Controles'!$C$42,'Eval Controles'!$D$42))</f>
        <v>0</v>
      </c>
      <c r="AK47" s="166"/>
      <c r="AL47" s="166" t="b">
        <f>IF(AK47='Eval Controles'!$C$43,'Eval Controles'!$D$43,IF(AK47='Eval Controles'!$C$44,'Eval Controles'!$D$44,IF(AK47='Eval Controles'!$C$45,'Eval Controles'!$D$45)))</f>
        <v>0</v>
      </c>
      <c r="AM47" s="277">
        <f t="shared" ref="AM47:AM57" si="10">SUM(Z47,AB47,AD47,AF47,AH47,AJ47,AL47)</f>
        <v>0</v>
      </c>
      <c r="AN47" s="277" t="str">
        <f t="shared" ref="AN47:AN57" si="11">IF(AM47&gt;=96,"FUERTE",IF(AM47&gt;=86,"MODERADO","DEBIL"))</f>
        <v>DEBIL</v>
      </c>
      <c r="AO47" s="166"/>
      <c r="AP47" s="277">
        <f>IF(AO47='Eval Controles'!$C$24,"FUERTE",IF(AO47='Eval Controles'!$C$25,"MODERADO",IF(AO47='Eval Controles'!$C$26,"DEBIL",)))</f>
        <v>0</v>
      </c>
      <c r="AQ47" s="215"/>
      <c r="AR47" s="199"/>
      <c r="AS47" s="199"/>
      <c r="AT47" s="288"/>
      <c r="AU47" s="199"/>
      <c r="AV47" s="199"/>
      <c r="AW47" s="287"/>
      <c r="AX47" s="287"/>
      <c r="AY47" s="288"/>
      <c r="AZ47" s="289"/>
      <c r="BA47" s="307"/>
      <c r="BB47" s="307"/>
      <c r="BC47" s="313"/>
      <c r="BD47" s="313"/>
      <c r="BE47" s="99"/>
      <c r="BF47" s="313"/>
      <c r="BG47" s="313"/>
      <c r="BH47" s="99"/>
      <c r="BI47" s="313"/>
      <c r="BJ47" s="313"/>
      <c r="BK47" s="99"/>
      <c r="BL47" s="313"/>
      <c r="BM47" s="313"/>
      <c r="BN47" s="99"/>
      <c r="BO47" s="99"/>
      <c r="BP47" s="99"/>
    </row>
    <row r="48" spans="2:68" s="98" customFormat="1" ht="58.5" hidden="1" customHeight="1" x14ac:dyDescent="0.3">
      <c r="B48" s="132"/>
      <c r="C48" s="199"/>
      <c r="D48" s="199"/>
      <c r="E48" s="199"/>
      <c r="F48" s="199"/>
      <c r="G48" s="205"/>
      <c r="H48" s="216"/>
      <c r="I48" s="197"/>
      <c r="J48" s="205"/>
      <c r="K48" s="292"/>
      <c r="L48" s="195"/>
      <c r="M48" s="200" t="e">
        <f>VLOOKUP(L48,'[4]Datos Validacion'!$C$6:$D$10,2,0)</f>
        <v>#N/A</v>
      </c>
      <c r="N48" s="214"/>
      <c r="O48" s="276" t="e">
        <f>VLOOKUP(N48,'[4]Datos Validacion'!$E$6:$F$15,2,0)</f>
        <v>#N/A</v>
      </c>
      <c r="P48" s="146"/>
      <c r="Q48" s="215"/>
      <c r="R48" s="197"/>
      <c r="S48" s="199"/>
      <c r="T48" s="199"/>
      <c r="U48" s="199"/>
      <c r="V48" s="199"/>
      <c r="W48" s="199"/>
      <c r="X48" s="293"/>
      <c r="Y48" s="166"/>
      <c r="Z48" s="166" t="b">
        <f>IF(Y48='Eval Controles'!$C$30,'Eval Controles'!$D$30,IF(Y48='Eval Controles'!$C$31,'Eval Controles'!$D$31))</f>
        <v>0</v>
      </c>
      <c r="AA48" s="166"/>
      <c r="AB48" s="166" t="b">
        <f>IF(AA48='Eval Controles'!$C$32,'Eval Controles'!$D$32,IF(AA48='Eval Controles'!$C$33,'Eval Controles'!$D$33))</f>
        <v>0</v>
      </c>
      <c r="AC48" s="166"/>
      <c r="AD48" s="166" t="b">
        <f>IF(AC48='Eval Controles'!$C$34,'Eval Controles'!$D$34,IF(AC48='Eval Controles'!$C$35,'Eval Controles'!$D$35))</f>
        <v>0</v>
      </c>
      <c r="AE48" s="166"/>
      <c r="AF48" s="166" t="b">
        <f>IF(AE48='Eval Controles'!$C$36,'Eval Controles'!$D$36,IF(AE48='Eval Controles'!$C$37,'Eval Controles'!$D$37,IF(AE48='Eval Controles'!$C$38,'Eval Controles'!$D$38)))</f>
        <v>0</v>
      </c>
      <c r="AG48" s="166"/>
      <c r="AH48" s="166" t="b">
        <f>IF(AG48='Eval Controles'!$C$39,'Eval Controles'!$D$39,IF(AG48='Eval Controles'!$C$40,'Eval Controles'!$D$40))</f>
        <v>0</v>
      </c>
      <c r="AI48" s="166"/>
      <c r="AJ48" s="166" t="b">
        <f>IF(AI48='Eval Controles'!$C$41,'Eval Controles'!$D$41,IF(AI48='Eval Controles'!$C$42,'Eval Controles'!$D$42))</f>
        <v>0</v>
      </c>
      <c r="AK48" s="166"/>
      <c r="AL48" s="166" t="b">
        <f>IF(AK48='Eval Controles'!$C$43,'Eval Controles'!$D$43,IF(AK48='Eval Controles'!$C$44,'Eval Controles'!$D$44,IF(AK48='Eval Controles'!$C$45,'Eval Controles'!$D$45)))</f>
        <v>0</v>
      </c>
      <c r="AM48" s="277">
        <f t="shared" si="10"/>
        <v>0</v>
      </c>
      <c r="AN48" s="277" t="str">
        <f t="shared" si="11"/>
        <v>DEBIL</v>
      </c>
      <c r="AO48" s="166"/>
      <c r="AP48" s="277">
        <f>IF(AO48='Eval Controles'!$C$24,"FUERTE",IF(AO48='Eval Controles'!$C$25,"MODERADO",IF(AO48='Eval Controles'!$C$26,"DEBIL",)))</f>
        <v>0</v>
      </c>
      <c r="AQ48" s="215"/>
      <c r="AR48" s="199"/>
      <c r="AS48" s="199"/>
      <c r="AT48" s="288"/>
      <c r="AU48" s="199"/>
      <c r="AV48" s="199"/>
      <c r="AW48" s="287"/>
      <c r="AX48" s="287"/>
      <c r="AY48" s="288"/>
      <c r="AZ48" s="289"/>
      <c r="BA48" s="307"/>
      <c r="BB48" s="307"/>
      <c r="BC48" s="313"/>
      <c r="BD48" s="313"/>
      <c r="BE48" s="99"/>
      <c r="BF48" s="313"/>
      <c r="BG48" s="313"/>
      <c r="BH48" s="99"/>
      <c r="BI48" s="313"/>
      <c r="BJ48" s="313"/>
      <c r="BK48" s="99"/>
      <c r="BL48" s="313"/>
      <c r="BM48" s="313"/>
      <c r="BN48" s="99"/>
      <c r="BO48" s="99"/>
      <c r="BP48" s="99"/>
    </row>
    <row r="49" spans="2:68" s="98" customFormat="1" ht="58.5" hidden="1" customHeight="1" x14ac:dyDescent="0.3">
      <c r="B49" s="132"/>
      <c r="C49" s="199"/>
      <c r="D49" s="199"/>
      <c r="E49" s="199"/>
      <c r="F49" s="199"/>
      <c r="G49" s="205"/>
      <c r="H49" s="216"/>
      <c r="I49" s="197"/>
      <c r="J49" s="205"/>
      <c r="K49" s="292"/>
      <c r="L49" s="195"/>
      <c r="M49" s="200" t="e">
        <f>VLOOKUP(L49,'[4]Datos Validacion'!$C$6:$D$10,2,0)</f>
        <v>#N/A</v>
      </c>
      <c r="N49" s="214"/>
      <c r="O49" s="276" t="e">
        <f>VLOOKUP(N49,'[4]Datos Validacion'!$E$6:$F$15,2,0)</f>
        <v>#N/A</v>
      </c>
      <c r="P49" s="146"/>
      <c r="Q49" s="215"/>
      <c r="R49" s="197"/>
      <c r="S49" s="199"/>
      <c r="T49" s="199"/>
      <c r="U49" s="199"/>
      <c r="V49" s="199"/>
      <c r="W49" s="199"/>
      <c r="X49" s="293"/>
      <c r="Y49" s="166"/>
      <c r="Z49" s="166" t="b">
        <f>IF(Y49='Eval Controles'!$C$30,'Eval Controles'!$D$30,IF(Y49='Eval Controles'!$C$31,'Eval Controles'!$D$31))</f>
        <v>0</v>
      </c>
      <c r="AA49" s="166"/>
      <c r="AB49" s="166" t="b">
        <f>IF(AA49='Eval Controles'!$C$32,'Eval Controles'!$D$32,IF(AA49='Eval Controles'!$C$33,'Eval Controles'!$D$33))</f>
        <v>0</v>
      </c>
      <c r="AC49" s="166"/>
      <c r="AD49" s="166" t="b">
        <f>IF(AC49='Eval Controles'!$C$34,'Eval Controles'!$D$34,IF(AC49='Eval Controles'!$C$35,'Eval Controles'!$D$35))</f>
        <v>0</v>
      </c>
      <c r="AE49" s="166"/>
      <c r="AF49" s="166" t="b">
        <f>IF(AE49='Eval Controles'!$C$36,'Eval Controles'!$D$36,IF(AE49='Eval Controles'!$C$37,'Eval Controles'!$D$37,IF(AE49='Eval Controles'!$C$38,'Eval Controles'!$D$38)))</f>
        <v>0</v>
      </c>
      <c r="AG49" s="166"/>
      <c r="AH49" s="166" t="b">
        <f>IF(AG49='Eval Controles'!$C$39,'Eval Controles'!$D$39,IF(AG49='Eval Controles'!$C$40,'Eval Controles'!$D$40))</f>
        <v>0</v>
      </c>
      <c r="AI49" s="166"/>
      <c r="AJ49" s="166" t="b">
        <f>IF(AI49='Eval Controles'!$C$41,'Eval Controles'!$D$41,IF(AI49='Eval Controles'!$C$42,'Eval Controles'!$D$42))</f>
        <v>0</v>
      </c>
      <c r="AK49" s="166"/>
      <c r="AL49" s="166" t="b">
        <f>IF(AK49='Eval Controles'!$C$43,'Eval Controles'!$D$43,IF(AK49='Eval Controles'!$C$44,'Eval Controles'!$D$44,IF(AK49='Eval Controles'!$C$45,'Eval Controles'!$D$45)))</f>
        <v>0</v>
      </c>
      <c r="AM49" s="277">
        <f t="shared" si="10"/>
        <v>0</v>
      </c>
      <c r="AN49" s="277" t="str">
        <f t="shared" si="11"/>
        <v>DEBIL</v>
      </c>
      <c r="AO49" s="166"/>
      <c r="AP49" s="277">
        <f>IF(AO49='Eval Controles'!$C$24,"FUERTE",IF(AO49='Eval Controles'!$C$25,"MODERADO",IF(AO49='Eval Controles'!$C$26,"DEBIL",)))</f>
        <v>0</v>
      </c>
      <c r="AQ49" s="215"/>
      <c r="AR49" s="199"/>
      <c r="AS49" s="199"/>
      <c r="AT49" s="288"/>
      <c r="AU49" s="199"/>
      <c r="AV49" s="199"/>
      <c r="AW49" s="287"/>
      <c r="AX49" s="287"/>
      <c r="AY49" s="288"/>
      <c r="AZ49" s="289"/>
      <c r="BA49" s="307"/>
      <c r="BB49" s="307"/>
      <c r="BC49" s="313"/>
      <c r="BD49" s="313"/>
      <c r="BE49" s="99"/>
      <c r="BF49" s="313"/>
      <c r="BG49" s="313"/>
      <c r="BH49" s="99"/>
      <c r="BI49" s="313"/>
      <c r="BJ49" s="313"/>
      <c r="BK49" s="99"/>
      <c r="BL49" s="313"/>
      <c r="BM49" s="313"/>
      <c r="BN49" s="99"/>
      <c r="BO49" s="99"/>
      <c r="BP49" s="99"/>
    </row>
    <row r="50" spans="2:68" s="98" customFormat="1" ht="58.5" hidden="1" customHeight="1" x14ac:dyDescent="0.3">
      <c r="B50" s="132"/>
      <c r="C50" s="285"/>
      <c r="D50" s="213"/>
      <c r="E50" s="213"/>
      <c r="F50" s="213"/>
      <c r="G50" s="205"/>
      <c r="H50" s="213"/>
      <c r="I50" s="213"/>
      <c r="J50" s="205"/>
      <c r="K50" s="285"/>
      <c r="L50" s="195"/>
      <c r="M50" s="200" t="e">
        <f>VLOOKUP(L50,'[4]Datos Validacion'!$C$6:$D$10,2,0)</f>
        <v>#N/A</v>
      </c>
      <c r="N50" s="214"/>
      <c r="O50" s="276" t="e">
        <f>VLOOKUP(N50,'[4]Datos Validacion'!$E$6:$F$15,2,0)</f>
        <v>#N/A</v>
      </c>
      <c r="P50" s="146"/>
      <c r="Q50" s="215"/>
      <c r="R50" s="215"/>
      <c r="S50" s="215"/>
      <c r="T50" s="215"/>
      <c r="U50" s="215"/>
      <c r="V50" s="215"/>
      <c r="W50" s="215"/>
      <c r="X50" s="286"/>
      <c r="Y50" s="166"/>
      <c r="Z50" s="166" t="b">
        <f>IF(Y50='Eval Controles'!$C$30,'Eval Controles'!$D$30,IF(Y50='Eval Controles'!$C$31,'Eval Controles'!$D$31))</f>
        <v>0</v>
      </c>
      <c r="AA50" s="166"/>
      <c r="AB50" s="166" t="b">
        <f>IF(AA50='Eval Controles'!$C$32,'Eval Controles'!$D$32,IF(AA50='Eval Controles'!$C$33,'Eval Controles'!$D$33))</f>
        <v>0</v>
      </c>
      <c r="AC50" s="166"/>
      <c r="AD50" s="166" t="b">
        <f>IF(AC50='Eval Controles'!$C$34,'Eval Controles'!$D$34,IF(AC50='Eval Controles'!$C$35,'Eval Controles'!$D$35))</f>
        <v>0</v>
      </c>
      <c r="AE50" s="166"/>
      <c r="AF50" s="166" t="b">
        <f>IF(AE50='Eval Controles'!$C$36,'Eval Controles'!$D$36,IF(AE50='Eval Controles'!$C$37,'Eval Controles'!$D$37,IF(AE50='Eval Controles'!$C$38,'Eval Controles'!$D$38)))</f>
        <v>0</v>
      </c>
      <c r="AG50" s="166"/>
      <c r="AH50" s="166" t="b">
        <f>IF(AG50='Eval Controles'!$C$39,'Eval Controles'!$D$39,IF(AG50='Eval Controles'!$C$40,'Eval Controles'!$D$40))</f>
        <v>0</v>
      </c>
      <c r="AI50" s="166"/>
      <c r="AJ50" s="166" t="b">
        <f>IF(AI50='Eval Controles'!$C$41,'Eval Controles'!$D$41,IF(AI50='Eval Controles'!$C$42,'Eval Controles'!$D$42))</f>
        <v>0</v>
      </c>
      <c r="AK50" s="166"/>
      <c r="AL50" s="166" t="b">
        <f>IF(AK50='Eval Controles'!$C$43,'Eval Controles'!$D$43,IF(AK50='Eval Controles'!$C$44,'Eval Controles'!$D$44,IF(AK50='Eval Controles'!$C$45,'Eval Controles'!$D$45)))</f>
        <v>0</v>
      </c>
      <c r="AM50" s="277">
        <f t="shared" si="10"/>
        <v>0</v>
      </c>
      <c r="AN50" s="277" t="str">
        <f t="shared" si="11"/>
        <v>DEBIL</v>
      </c>
      <c r="AO50" s="277"/>
      <c r="AP50" s="277">
        <f>IF(AO50='Eval Controles'!$C$24,"FUERTE",IF(AO50='Eval Controles'!$C$25,"MODERADO",IF(AO50='Eval Controles'!$C$26,"DEBIL",)))</f>
        <v>0</v>
      </c>
      <c r="AQ50" s="277"/>
      <c r="AR50" s="277"/>
      <c r="AS50" s="277"/>
      <c r="AT50" s="277"/>
      <c r="AU50" s="277"/>
      <c r="AV50" s="277"/>
      <c r="AW50" s="287"/>
      <c r="AX50" s="287"/>
      <c r="AY50" s="288"/>
      <c r="AZ50" s="289"/>
      <c r="BA50" s="307"/>
      <c r="BB50" s="307"/>
      <c r="BC50" s="313"/>
      <c r="BD50" s="313"/>
      <c r="BE50" s="99"/>
      <c r="BF50" s="313"/>
      <c r="BG50" s="313"/>
      <c r="BH50" s="99"/>
      <c r="BI50" s="313"/>
      <c r="BJ50" s="313"/>
      <c r="BK50" s="99"/>
      <c r="BL50" s="313"/>
      <c r="BM50" s="313"/>
      <c r="BN50" s="99"/>
      <c r="BO50" s="99"/>
      <c r="BP50" s="99"/>
    </row>
    <row r="51" spans="2:68" s="98" customFormat="1" ht="58.5" hidden="1" customHeight="1" x14ac:dyDescent="0.3">
      <c r="B51" s="132"/>
      <c r="C51" s="199"/>
      <c r="D51" s="199"/>
      <c r="E51" s="195"/>
      <c r="F51" s="195"/>
      <c r="G51" s="205"/>
      <c r="H51" s="195"/>
      <c r="I51" s="195"/>
      <c r="J51" s="205"/>
      <c r="K51" s="199"/>
      <c r="L51" s="195"/>
      <c r="M51" s="200" t="e">
        <f>VLOOKUP(L51,'[4]Datos Validacion'!$C$6:$D$10,2,0)</f>
        <v>#N/A</v>
      </c>
      <c r="N51" s="214"/>
      <c r="O51" s="276" t="e">
        <f>VLOOKUP(N51,'[4]Datos Validacion'!$E$6:$F$15,2,0)</f>
        <v>#N/A</v>
      </c>
      <c r="P51" s="146"/>
      <c r="Q51" s="215"/>
      <c r="R51" s="215"/>
      <c r="S51" s="215"/>
      <c r="T51" s="215"/>
      <c r="U51" s="215"/>
      <c r="V51" s="215"/>
      <c r="W51" s="215"/>
      <c r="X51" s="286"/>
      <c r="Y51" s="166"/>
      <c r="Z51" s="166" t="b">
        <f>IF(Y51='Eval Controles'!$C$30,'Eval Controles'!$D$30,IF(Y51='Eval Controles'!$C$31,'Eval Controles'!$D$31))</f>
        <v>0</v>
      </c>
      <c r="AA51" s="166"/>
      <c r="AB51" s="166" t="b">
        <f>IF(AA51='Eval Controles'!$C$32,'Eval Controles'!$D$32,IF(AA51='Eval Controles'!$C$33,'Eval Controles'!$D$33))</f>
        <v>0</v>
      </c>
      <c r="AC51" s="166"/>
      <c r="AD51" s="166" t="b">
        <f>IF(AC51='Eval Controles'!$C$34,'Eval Controles'!$D$34,IF(AC51='Eval Controles'!$C$35,'Eval Controles'!$D$35))</f>
        <v>0</v>
      </c>
      <c r="AE51" s="166"/>
      <c r="AF51" s="166" t="b">
        <f>IF(AE51='Eval Controles'!$C$36,'Eval Controles'!$D$36,IF(AE51='Eval Controles'!$C$37,'Eval Controles'!$D$37,IF(AE51='Eval Controles'!$C$38,'Eval Controles'!$D$38)))</f>
        <v>0</v>
      </c>
      <c r="AG51" s="166"/>
      <c r="AH51" s="166" t="b">
        <f>IF(AG51='Eval Controles'!$C$39,'Eval Controles'!$D$39,IF(AG51='Eval Controles'!$C$40,'Eval Controles'!$D$40))</f>
        <v>0</v>
      </c>
      <c r="AI51" s="166"/>
      <c r="AJ51" s="166" t="b">
        <f>IF(AI51='Eval Controles'!$C$41,'Eval Controles'!$D$41,IF(AI51='Eval Controles'!$C$42,'Eval Controles'!$D$42))</f>
        <v>0</v>
      </c>
      <c r="AK51" s="166"/>
      <c r="AL51" s="166" t="b">
        <f>IF(AK51='Eval Controles'!$C$43,'Eval Controles'!$D$43,IF(AK51='Eval Controles'!$C$44,'Eval Controles'!$D$44,IF(AK51='Eval Controles'!$C$45,'Eval Controles'!$D$45)))</f>
        <v>0</v>
      </c>
      <c r="AM51" s="277">
        <f t="shared" si="10"/>
        <v>0</v>
      </c>
      <c r="AN51" s="277" t="str">
        <f t="shared" si="11"/>
        <v>DEBIL</v>
      </c>
      <c r="AO51" s="277"/>
      <c r="AP51" s="277">
        <f>IF(AO51='Eval Controles'!$C$24,"FUERTE",IF(AO51='Eval Controles'!$C$25,"MODERADO",IF(AO51='Eval Controles'!$C$26,"DEBIL",)))</f>
        <v>0</v>
      </c>
      <c r="AQ51" s="277"/>
      <c r="AR51" s="277"/>
      <c r="AS51" s="277"/>
      <c r="AT51" s="277"/>
      <c r="AU51" s="277"/>
      <c r="AV51" s="277"/>
      <c r="AW51" s="287"/>
      <c r="AX51" s="287"/>
      <c r="AY51" s="215"/>
      <c r="AZ51" s="289"/>
      <c r="BA51" s="307"/>
      <c r="BB51" s="307"/>
      <c r="BC51" s="313"/>
      <c r="BD51" s="313"/>
      <c r="BE51" s="99"/>
      <c r="BF51" s="313"/>
      <c r="BG51" s="313"/>
      <c r="BH51" s="99"/>
      <c r="BI51" s="313"/>
      <c r="BJ51" s="313"/>
      <c r="BK51" s="99"/>
      <c r="BL51" s="313"/>
      <c r="BM51" s="313"/>
      <c r="BN51" s="99"/>
      <c r="BO51" s="99"/>
      <c r="BP51" s="99"/>
    </row>
    <row r="52" spans="2:68" ht="58.5" hidden="1" customHeight="1" x14ac:dyDescent="0.3">
      <c r="B52" s="132"/>
      <c r="C52" s="199"/>
      <c r="D52" s="218"/>
      <c r="E52" s="216"/>
      <c r="F52" s="216"/>
      <c r="G52" s="205"/>
      <c r="H52" s="216"/>
      <c r="I52" s="216"/>
      <c r="J52" s="205"/>
      <c r="K52" s="218"/>
      <c r="L52" s="195"/>
      <c r="M52" s="200" t="e">
        <f>VLOOKUP(L52,'[4]Datos Validacion'!$C$6:$D$10,2,0)</f>
        <v>#N/A</v>
      </c>
      <c r="N52" s="214"/>
      <c r="O52" s="276" t="e">
        <f>VLOOKUP(N52,'[4]Datos Validacion'!$E$6:$F$15,2,0)</f>
        <v>#N/A</v>
      </c>
      <c r="P52" s="146"/>
      <c r="Q52" s="215"/>
      <c r="R52" s="215"/>
      <c r="S52" s="215"/>
      <c r="T52" s="215"/>
      <c r="U52" s="215"/>
      <c r="V52" s="215"/>
      <c r="W52" s="215"/>
      <c r="X52" s="286"/>
      <c r="Y52" s="166"/>
      <c r="Z52" s="166" t="b">
        <f>IF(Y52='Eval Controles'!$C$30,'Eval Controles'!$D$30,IF(Y52='Eval Controles'!$C$31,'Eval Controles'!$D$31))</f>
        <v>0</v>
      </c>
      <c r="AA52" s="166"/>
      <c r="AB52" s="166" t="b">
        <f>IF(AA52='Eval Controles'!$C$32,'Eval Controles'!$D$32,IF(AA52='Eval Controles'!$C$33,'Eval Controles'!$D$33))</f>
        <v>0</v>
      </c>
      <c r="AC52" s="166"/>
      <c r="AD52" s="166" t="b">
        <f>IF(AC52='Eval Controles'!$C$34,'Eval Controles'!$D$34,IF(AC52='Eval Controles'!$C$35,'Eval Controles'!$D$35))</f>
        <v>0</v>
      </c>
      <c r="AE52" s="166"/>
      <c r="AF52" s="166" t="b">
        <f>IF(AE52='Eval Controles'!$C$36,'Eval Controles'!$D$36,IF(AE52='Eval Controles'!$C$37,'Eval Controles'!$D$37,IF(AE52='Eval Controles'!$C$38,'Eval Controles'!$D$38)))</f>
        <v>0</v>
      </c>
      <c r="AG52" s="166"/>
      <c r="AH52" s="166" t="b">
        <f>IF(AG52='Eval Controles'!$C$39,'Eval Controles'!$D$39,IF(AG52='Eval Controles'!$C$40,'Eval Controles'!$D$40))</f>
        <v>0</v>
      </c>
      <c r="AI52" s="166"/>
      <c r="AJ52" s="166" t="b">
        <f>IF(AI52='Eval Controles'!$C$41,'Eval Controles'!$D$41,IF(AI52='Eval Controles'!$C$42,'Eval Controles'!$D$42))</f>
        <v>0</v>
      </c>
      <c r="AK52" s="166"/>
      <c r="AL52" s="166" t="b">
        <f>IF(AK52='Eval Controles'!$C$43,'Eval Controles'!$D$43,IF(AK52='Eval Controles'!$C$44,'Eval Controles'!$D$44,IF(AK52='Eval Controles'!$C$45,'Eval Controles'!$D$45)))</f>
        <v>0</v>
      </c>
      <c r="AM52" s="277">
        <f t="shared" si="10"/>
        <v>0</v>
      </c>
      <c r="AN52" s="277" t="str">
        <f t="shared" si="11"/>
        <v>DEBIL</v>
      </c>
      <c r="AO52" s="277"/>
      <c r="AP52" s="277">
        <f>IF(AO52='Eval Controles'!$C$24,"FUERTE",IF(AO52='Eval Controles'!$C$25,"MODERADO",IF(AO52='Eval Controles'!$C$26,"DEBIL",)))</f>
        <v>0</v>
      </c>
      <c r="AQ52" s="277"/>
      <c r="AR52" s="277"/>
      <c r="AS52" s="277"/>
      <c r="AT52" s="277"/>
      <c r="AU52" s="277"/>
      <c r="AV52" s="277"/>
      <c r="AW52" s="287"/>
      <c r="AX52" s="287"/>
      <c r="AY52" s="290"/>
      <c r="AZ52" s="289"/>
      <c r="BA52" s="167"/>
      <c r="BB52" s="167"/>
      <c r="BC52" s="151"/>
      <c r="BD52" s="151"/>
      <c r="BE52" s="22"/>
      <c r="BF52" s="151"/>
      <c r="BG52" s="151"/>
      <c r="BH52" s="22"/>
      <c r="BI52" s="151"/>
      <c r="BJ52" s="151"/>
      <c r="BK52" s="22"/>
      <c r="BL52" s="151"/>
      <c r="BM52" s="151"/>
      <c r="BN52" s="22"/>
      <c r="BO52" s="22"/>
      <c r="BP52" s="22"/>
    </row>
    <row r="53" spans="2:68" ht="58.5" hidden="1" customHeight="1" x14ac:dyDescent="0.3">
      <c r="B53" s="132"/>
      <c r="C53" s="291"/>
      <c r="D53" s="292"/>
      <c r="E53" s="292"/>
      <c r="F53" s="292"/>
      <c r="G53" s="205"/>
      <c r="H53" s="292"/>
      <c r="I53" s="292"/>
      <c r="J53" s="205"/>
      <c r="K53" s="100"/>
      <c r="L53" s="195"/>
      <c r="M53" s="200" t="e">
        <f>VLOOKUP(L53,'[4]Datos Validacion'!$C$6:$D$10,2,0)</f>
        <v>#N/A</v>
      </c>
      <c r="N53" s="214"/>
      <c r="O53" s="276" t="e">
        <f>VLOOKUP(N53,'[4]Datos Validacion'!$E$6:$F$15,2,0)</f>
        <v>#N/A</v>
      </c>
      <c r="P53" s="146"/>
      <c r="Q53" s="215"/>
      <c r="R53" s="215"/>
      <c r="S53" s="215"/>
      <c r="T53" s="215"/>
      <c r="U53" s="215"/>
      <c r="V53" s="215"/>
      <c r="W53" s="215"/>
      <c r="X53" s="286"/>
      <c r="Y53" s="166"/>
      <c r="Z53" s="166" t="b">
        <f>IF(Y53='Eval Controles'!$C$30,'Eval Controles'!$D$30,IF(Y53='Eval Controles'!$C$31,'Eval Controles'!$D$31))</f>
        <v>0</v>
      </c>
      <c r="AA53" s="166"/>
      <c r="AB53" s="166" t="b">
        <f>IF(AA53='Eval Controles'!$C$32,'Eval Controles'!$D$32,IF(AA53='Eval Controles'!$C$33,'Eval Controles'!$D$33))</f>
        <v>0</v>
      </c>
      <c r="AC53" s="166"/>
      <c r="AD53" s="166" t="b">
        <f>IF(AC53='Eval Controles'!$C$34,'Eval Controles'!$D$34,IF(AC53='Eval Controles'!$C$35,'Eval Controles'!$D$35))</f>
        <v>0</v>
      </c>
      <c r="AE53" s="166"/>
      <c r="AF53" s="166" t="b">
        <f>IF(AE53='Eval Controles'!$C$36,'Eval Controles'!$D$36,IF(AE53='Eval Controles'!$C$37,'Eval Controles'!$D$37,IF(AE53='Eval Controles'!$C$38,'Eval Controles'!$D$38)))</f>
        <v>0</v>
      </c>
      <c r="AG53" s="166"/>
      <c r="AH53" s="166" t="b">
        <f>IF(AG53='Eval Controles'!$C$39,'Eval Controles'!$D$39,IF(AG53='Eval Controles'!$C$40,'Eval Controles'!$D$40))</f>
        <v>0</v>
      </c>
      <c r="AI53" s="166"/>
      <c r="AJ53" s="166" t="b">
        <f>IF(AI53='Eval Controles'!$C$41,'Eval Controles'!$D$41,IF(AI53='Eval Controles'!$C$42,'Eval Controles'!$D$42))</f>
        <v>0</v>
      </c>
      <c r="AK53" s="166"/>
      <c r="AL53" s="166" t="b">
        <f>IF(AK53='Eval Controles'!$C$43,'Eval Controles'!$D$43,IF(AK53='Eval Controles'!$C$44,'Eval Controles'!$D$44,IF(AK53='Eval Controles'!$C$45,'Eval Controles'!$D$45)))</f>
        <v>0</v>
      </c>
      <c r="AM53" s="277">
        <f t="shared" si="10"/>
        <v>0</v>
      </c>
      <c r="AN53" s="277" t="str">
        <f t="shared" si="11"/>
        <v>DEBIL</v>
      </c>
      <c r="AO53" s="277"/>
      <c r="AP53" s="277">
        <f>IF(AO53='Eval Controles'!$C$24,"FUERTE",IF(AO53='Eval Controles'!$C$25,"MODERADO",IF(AO53='Eval Controles'!$C$26,"DEBIL",)))</f>
        <v>0</v>
      </c>
      <c r="AQ53" s="277"/>
      <c r="AR53" s="277"/>
      <c r="AS53" s="277"/>
      <c r="AT53" s="277"/>
      <c r="AU53" s="277"/>
      <c r="AV53" s="277"/>
      <c r="AW53" s="287"/>
      <c r="AX53" s="287"/>
      <c r="AY53" s="288"/>
      <c r="AZ53" s="289"/>
      <c r="BA53" s="167"/>
      <c r="BB53" s="167"/>
      <c r="BC53" s="151"/>
      <c r="BD53" s="151"/>
      <c r="BE53" s="22"/>
      <c r="BF53" s="151"/>
      <c r="BG53" s="151"/>
      <c r="BH53" s="22"/>
      <c r="BI53" s="151"/>
      <c r="BJ53" s="151"/>
      <c r="BK53" s="22"/>
      <c r="BL53" s="151"/>
      <c r="BM53" s="151"/>
      <c r="BN53" s="22"/>
      <c r="BO53" s="22"/>
      <c r="BP53" s="22"/>
    </row>
    <row r="54" spans="2:68" ht="58.5" hidden="1" customHeight="1" x14ac:dyDescent="0.3">
      <c r="B54" s="132"/>
      <c r="C54" s="291"/>
      <c r="D54" s="292"/>
      <c r="E54" s="292"/>
      <c r="F54" s="292"/>
      <c r="G54" s="205"/>
      <c r="H54" s="292"/>
      <c r="I54" s="292"/>
      <c r="J54" s="205"/>
      <c r="K54" s="100"/>
      <c r="L54" s="195"/>
      <c r="M54" s="200" t="e">
        <f>VLOOKUP(L54,'[4]Datos Validacion'!$C$6:$D$10,2,0)</f>
        <v>#N/A</v>
      </c>
      <c r="N54" s="214"/>
      <c r="O54" s="276" t="e">
        <f>VLOOKUP(N54,'[4]Datos Validacion'!$E$6:$F$15,2,0)</f>
        <v>#N/A</v>
      </c>
      <c r="P54" s="146"/>
      <c r="Q54" s="215"/>
      <c r="R54" s="215"/>
      <c r="S54" s="215"/>
      <c r="T54" s="215"/>
      <c r="U54" s="215"/>
      <c r="V54" s="215"/>
      <c r="W54" s="215"/>
      <c r="X54" s="286"/>
      <c r="Y54" s="166"/>
      <c r="Z54" s="166" t="b">
        <f>IF(Y54='Eval Controles'!$C$30,'Eval Controles'!$D$30,IF(Y54='Eval Controles'!$C$31,'Eval Controles'!$D$31))</f>
        <v>0</v>
      </c>
      <c r="AA54" s="166"/>
      <c r="AB54" s="166" t="b">
        <f>IF(AA54='Eval Controles'!$C$32,'Eval Controles'!$D$32,IF(AA54='Eval Controles'!$C$33,'Eval Controles'!$D$33))</f>
        <v>0</v>
      </c>
      <c r="AC54" s="166"/>
      <c r="AD54" s="166" t="b">
        <f>IF(AC54='Eval Controles'!$C$34,'Eval Controles'!$D$34,IF(AC54='Eval Controles'!$C$35,'Eval Controles'!$D$35))</f>
        <v>0</v>
      </c>
      <c r="AE54" s="166"/>
      <c r="AF54" s="166" t="b">
        <f>IF(AE54='Eval Controles'!$C$36,'Eval Controles'!$D$36,IF(AE54='Eval Controles'!$C$37,'Eval Controles'!$D$37,IF(AE54='Eval Controles'!$C$38,'Eval Controles'!$D$38)))</f>
        <v>0</v>
      </c>
      <c r="AG54" s="166"/>
      <c r="AH54" s="166" t="b">
        <f>IF(AG54='Eval Controles'!$C$39,'Eval Controles'!$D$39,IF(AG54='Eval Controles'!$C$40,'Eval Controles'!$D$40))</f>
        <v>0</v>
      </c>
      <c r="AI54" s="166"/>
      <c r="AJ54" s="166" t="b">
        <f>IF(AI54='Eval Controles'!$C$41,'Eval Controles'!$D$41,IF(AI54='Eval Controles'!$C$42,'Eval Controles'!$D$42))</f>
        <v>0</v>
      </c>
      <c r="AK54" s="166"/>
      <c r="AL54" s="166" t="b">
        <f>IF(AK54='Eval Controles'!$C$43,'Eval Controles'!$D$43,IF(AK54='Eval Controles'!$C$44,'Eval Controles'!$D$44,IF(AK54='Eval Controles'!$C$45,'Eval Controles'!$D$45)))</f>
        <v>0</v>
      </c>
      <c r="AM54" s="277">
        <f t="shared" si="10"/>
        <v>0</v>
      </c>
      <c r="AN54" s="277" t="str">
        <f t="shared" si="11"/>
        <v>DEBIL</v>
      </c>
      <c r="AO54" s="277"/>
      <c r="AP54" s="277">
        <f>IF(AO54='Eval Controles'!$C$24,"FUERTE",IF(AO54='Eval Controles'!$C$25,"MODERADO",IF(AO54='Eval Controles'!$C$26,"DEBIL",)))</f>
        <v>0</v>
      </c>
      <c r="AQ54" s="277"/>
      <c r="AR54" s="277"/>
      <c r="AS54" s="277"/>
      <c r="AT54" s="277"/>
      <c r="AU54" s="277"/>
      <c r="AV54" s="277"/>
      <c r="AW54" s="287"/>
      <c r="AX54" s="287"/>
      <c r="AY54" s="288"/>
      <c r="AZ54" s="289"/>
      <c r="BA54" s="167"/>
      <c r="BB54" s="167"/>
      <c r="BC54" s="151"/>
      <c r="BD54" s="151"/>
      <c r="BE54" s="22"/>
      <c r="BF54" s="151"/>
      <c r="BG54" s="151"/>
      <c r="BH54" s="22"/>
      <c r="BI54" s="151"/>
      <c r="BJ54" s="151"/>
      <c r="BK54" s="22"/>
      <c r="BL54" s="151"/>
      <c r="BM54" s="151"/>
      <c r="BN54" s="22"/>
      <c r="BO54" s="22"/>
      <c r="BP54" s="22"/>
    </row>
    <row r="55" spans="2:68" s="134" customFormat="1" ht="58.5" hidden="1" customHeight="1" x14ac:dyDescent="0.35">
      <c r="B55" s="132"/>
      <c r="C55" s="228"/>
      <c r="D55" s="228"/>
      <c r="E55" s="228"/>
      <c r="F55" s="228"/>
      <c r="G55" s="205"/>
      <c r="H55" s="228"/>
      <c r="I55" s="228"/>
      <c r="J55" s="205"/>
      <c r="K55" s="213"/>
      <c r="L55" s="195"/>
      <c r="M55" s="200" t="e">
        <f>VLOOKUP(L55,'[4]Datos Validacion'!$C$6:$D$10,2,0)</f>
        <v>#N/A</v>
      </c>
      <c r="N55" s="214"/>
      <c r="O55" s="276" t="e">
        <f>VLOOKUP(N55,'[4]Datos Validacion'!$E$6:$F$15,2,0)</f>
        <v>#N/A</v>
      </c>
      <c r="P55" s="146"/>
      <c r="Q55" s="215"/>
      <c r="R55" s="215"/>
      <c r="S55" s="215"/>
      <c r="T55" s="215"/>
      <c r="U55" s="215"/>
      <c r="V55" s="215"/>
      <c r="W55" s="215"/>
      <c r="X55" s="286"/>
      <c r="Y55" s="166"/>
      <c r="Z55" s="166" t="b">
        <f>IF(Y55='Eval Controles'!$C$30,'Eval Controles'!$D$30,IF(Y55='Eval Controles'!$C$31,'Eval Controles'!$D$31))</f>
        <v>0</v>
      </c>
      <c r="AA55" s="166"/>
      <c r="AB55" s="166" t="b">
        <f>IF(AA55='Eval Controles'!$C$32,'Eval Controles'!$D$32,IF(AA55='Eval Controles'!$C$33,'Eval Controles'!$D$33))</f>
        <v>0</v>
      </c>
      <c r="AC55" s="166"/>
      <c r="AD55" s="166" t="b">
        <f>IF(AC55='Eval Controles'!$C$34,'Eval Controles'!$D$34,IF(AC55='Eval Controles'!$C$35,'Eval Controles'!$D$35))</f>
        <v>0</v>
      </c>
      <c r="AE55" s="166"/>
      <c r="AF55" s="166" t="b">
        <f>IF(AE55='Eval Controles'!$C$36,'Eval Controles'!$D$36,IF(AE55='Eval Controles'!$C$37,'Eval Controles'!$D$37,IF(AE55='Eval Controles'!$C$38,'Eval Controles'!$D$38)))</f>
        <v>0</v>
      </c>
      <c r="AG55" s="166"/>
      <c r="AH55" s="166" t="b">
        <f>IF(AG55='Eval Controles'!$C$39,'Eval Controles'!$D$39,IF(AG55='Eval Controles'!$C$40,'Eval Controles'!$D$40))</f>
        <v>0</v>
      </c>
      <c r="AI55" s="166"/>
      <c r="AJ55" s="166" t="b">
        <f>IF(AI55='Eval Controles'!$C$41,'Eval Controles'!$D$41,IF(AI55='Eval Controles'!$C$42,'Eval Controles'!$D$42))</f>
        <v>0</v>
      </c>
      <c r="AK55" s="166"/>
      <c r="AL55" s="166" t="b">
        <f>IF(AK55='Eval Controles'!$C$43,'Eval Controles'!$D$43,IF(AK55='Eval Controles'!$C$44,'Eval Controles'!$D$44,IF(AK55='Eval Controles'!$C$45,'Eval Controles'!$D$45)))</f>
        <v>0</v>
      </c>
      <c r="AM55" s="277">
        <f t="shared" si="10"/>
        <v>0</v>
      </c>
      <c r="AN55" s="277" t="str">
        <f t="shared" si="11"/>
        <v>DEBIL</v>
      </c>
      <c r="AO55" s="277"/>
      <c r="AP55" s="277">
        <f>IF(AO55='Eval Controles'!$C$24,"FUERTE",IF(AO55='Eval Controles'!$C$25,"MODERADO",IF(AO55='Eval Controles'!$C$26,"DEBIL",)))</f>
        <v>0</v>
      </c>
      <c r="AQ55" s="277"/>
      <c r="AR55" s="277"/>
      <c r="AS55" s="277"/>
      <c r="AT55" s="277"/>
      <c r="AU55" s="277"/>
      <c r="AV55" s="277"/>
      <c r="AW55" s="287"/>
      <c r="AX55" s="287"/>
      <c r="AY55" s="288"/>
      <c r="AZ55" s="289"/>
      <c r="BA55" s="151"/>
      <c r="BB55" s="151"/>
      <c r="BC55" s="151"/>
      <c r="BD55" s="151"/>
      <c r="BE55" s="212"/>
      <c r="BF55" s="151"/>
      <c r="BG55" s="151"/>
      <c r="BH55" s="212"/>
      <c r="BI55" s="151"/>
      <c r="BJ55" s="151"/>
      <c r="BK55" s="212"/>
      <c r="BL55" s="151"/>
      <c r="BM55" s="151"/>
      <c r="BN55" s="212"/>
      <c r="BO55" s="212"/>
      <c r="BP55" s="212"/>
    </row>
    <row r="56" spans="2:68" s="134" customFormat="1" ht="58.5" hidden="1" customHeight="1" x14ac:dyDescent="0.35">
      <c r="B56" s="132"/>
      <c r="C56" s="228"/>
      <c r="D56" s="228"/>
      <c r="E56" s="228"/>
      <c r="F56" s="228"/>
      <c r="G56" s="205"/>
      <c r="H56" s="228"/>
      <c r="I56" s="228"/>
      <c r="J56" s="205"/>
      <c r="K56" s="213"/>
      <c r="L56" s="195"/>
      <c r="M56" s="200" t="e">
        <f>VLOOKUP(L56,'[4]Datos Validacion'!$C$6:$D$10,2,0)</f>
        <v>#N/A</v>
      </c>
      <c r="N56" s="214"/>
      <c r="O56" s="276" t="e">
        <f>VLOOKUP(N56,'[4]Datos Validacion'!$E$6:$F$15,2,0)</f>
        <v>#N/A</v>
      </c>
      <c r="P56" s="146"/>
      <c r="Q56" s="215"/>
      <c r="R56" s="215"/>
      <c r="S56" s="215"/>
      <c r="T56" s="215"/>
      <c r="U56" s="215"/>
      <c r="V56" s="215"/>
      <c r="W56" s="215"/>
      <c r="X56" s="286"/>
      <c r="Y56" s="166"/>
      <c r="Z56" s="166" t="b">
        <f>IF(Y56='Eval Controles'!$C$30,'Eval Controles'!$D$30,IF(Y56='Eval Controles'!$C$31,'Eval Controles'!$D$31))</f>
        <v>0</v>
      </c>
      <c r="AA56" s="166"/>
      <c r="AB56" s="166" t="b">
        <f>IF(AA56='Eval Controles'!$C$32,'Eval Controles'!$D$32,IF(AA56='Eval Controles'!$C$33,'Eval Controles'!$D$33))</f>
        <v>0</v>
      </c>
      <c r="AC56" s="166"/>
      <c r="AD56" s="166" t="b">
        <f>IF(AC56='Eval Controles'!$C$34,'Eval Controles'!$D$34,IF(AC56='Eval Controles'!$C$35,'Eval Controles'!$D$35))</f>
        <v>0</v>
      </c>
      <c r="AE56" s="166"/>
      <c r="AF56" s="166" t="b">
        <f>IF(AE56='Eval Controles'!$C$36,'Eval Controles'!$D$36,IF(AE56='Eval Controles'!$C$37,'Eval Controles'!$D$37,IF(AE56='Eval Controles'!$C$38,'Eval Controles'!$D$38)))</f>
        <v>0</v>
      </c>
      <c r="AG56" s="166"/>
      <c r="AH56" s="166" t="b">
        <f>IF(AG56='Eval Controles'!$C$39,'Eval Controles'!$D$39,IF(AG56='Eval Controles'!$C$40,'Eval Controles'!$D$40))</f>
        <v>0</v>
      </c>
      <c r="AI56" s="166"/>
      <c r="AJ56" s="166" t="b">
        <f>IF(AI56='Eval Controles'!$C$41,'Eval Controles'!$D$41,IF(AI56='Eval Controles'!$C$42,'Eval Controles'!$D$42))</f>
        <v>0</v>
      </c>
      <c r="AK56" s="166"/>
      <c r="AL56" s="166" t="b">
        <f>IF(AK56='Eval Controles'!$C$43,'Eval Controles'!$D$43,IF(AK56='Eval Controles'!$C$44,'Eval Controles'!$D$44,IF(AK56='Eval Controles'!$C$45,'Eval Controles'!$D$45)))</f>
        <v>0</v>
      </c>
      <c r="AM56" s="277">
        <f t="shared" si="10"/>
        <v>0</v>
      </c>
      <c r="AN56" s="277" t="str">
        <f t="shared" si="11"/>
        <v>DEBIL</v>
      </c>
      <c r="AO56" s="277"/>
      <c r="AP56" s="277">
        <f>IF(AO56='Eval Controles'!$C$24,"FUERTE",IF(AO56='Eval Controles'!$C$25,"MODERADO",IF(AO56='Eval Controles'!$C$26,"DEBIL",)))</f>
        <v>0</v>
      </c>
      <c r="AQ56" s="277"/>
      <c r="AR56" s="277"/>
      <c r="AS56" s="277"/>
      <c r="AT56" s="277"/>
      <c r="AU56" s="277"/>
      <c r="AV56" s="277"/>
      <c r="AW56" s="287"/>
      <c r="AX56" s="287"/>
      <c r="AY56" s="288"/>
      <c r="AZ56" s="289"/>
      <c r="BA56" s="151"/>
      <c r="BB56" s="151"/>
      <c r="BC56" s="151"/>
      <c r="BD56" s="151"/>
      <c r="BE56" s="212"/>
      <c r="BF56" s="151"/>
      <c r="BG56" s="151"/>
      <c r="BH56" s="212"/>
      <c r="BI56" s="151"/>
      <c r="BJ56" s="151"/>
      <c r="BK56" s="212"/>
      <c r="BL56" s="151"/>
      <c r="BM56" s="151"/>
      <c r="BN56" s="212"/>
      <c r="BO56" s="212"/>
      <c r="BP56" s="212"/>
    </row>
    <row r="57" spans="2:68" ht="58.5" hidden="1" customHeight="1" x14ac:dyDescent="0.3">
      <c r="B57" s="132"/>
      <c r="C57" s="228"/>
      <c r="D57" s="228"/>
      <c r="E57" s="228"/>
      <c r="F57" s="228"/>
      <c r="G57" s="205"/>
      <c r="H57" s="228"/>
      <c r="I57" s="228"/>
      <c r="J57" s="205"/>
      <c r="K57" s="213"/>
      <c r="L57" s="195"/>
      <c r="M57" s="200" t="e">
        <f>VLOOKUP(L57,'[4]Datos Validacion'!$C$6:$D$10,2,0)</f>
        <v>#N/A</v>
      </c>
      <c r="N57" s="214"/>
      <c r="O57" s="276" t="e">
        <f>VLOOKUP(N57,'[4]Datos Validacion'!$E$6:$F$15,2,0)</f>
        <v>#N/A</v>
      </c>
      <c r="P57" s="146"/>
      <c r="Q57" s="215"/>
      <c r="R57" s="215"/>
      <c r="S57" s="215"/>
      <c r="T57" s="215"/>
      <c r="U57" s="215"/>
      <c r="V57" s="215"/>
      <c r="W57" s="215"/>
      <c r="X57" s="286"/>
      <c r="Y57" s="166"/>
      <c r="Z57" s="166" t="b">
        <f>IF(Y57='Eval Controles'!$C$30,'Eval Controles'!$D$30,IF(Y57='Eval Controles'!$C$31,'Eval Controles'!$D$31))</f>
        <v>0</v>
      </c>
      <c r="AA57" s="166"/>
      <c r="AB57" s="166" t="b">
        <f>IF(AA57='Eval Controles'!$C$32,'Eval Controles'!$D$32,IF(AA57='Eval Controles'!$C$33,'Eval Controles'!$D$33))</f>
        <v>0</v>
      </c>
      <c r="AC57" s="166"/>
      <c r="AD57" s="166" t="b">
        <f>IF(AC57='Eval Controles'!$C$34,'Eval Controles'!$D$34,IF(AC57='Eval Controles'!$C$35,'Eval Controles'!$D$35))</f>
        <v>0</v>
      </c>
      <c r="AE57" s="166"/>
      <c r="AF57" s="166" t="b">
        <f>IF(AE57='Eval Controles'!$C$36,'Eval Controles'!$D$36,IF(AE57='Eval Controles'!$C$37,'Eval Controles'!$D$37,IF(AE57='Eval Controles'!$C$38,'Eval Controles'!$D$38)))</f>
        <v>0</v>
      </c>
      <c r="AG57" s="166"/>
      <c r="AH57" s="166" t="b">
        <f>IF(AG57='Eval Controles'!$C$39,'Eval Controles'!$D$39,IF(AG57='Eval Controles'!$C$40,'Eval Controles'!$D$40))</f>
        <v>0</v>
      </c>
      <c r="AI57" s="166"/>
      <c r="AJ57" s="166" t="b">
        <f>IF(AI57='Eval Controles'!$C$41,'Eval Controles'!$D$41,IF(AI57='Eval Controles'!$C$42,'Eval Controles'!$D$42))</f>
        <v>0</v>
      </c>
      <c r="AK57" s="166"/>
      <c r="AL57" s="166" t="b">
        <f>IF(AK57='Eval Controles'!$C$43,'Eval Controles'!$D$43,IF(AK57='Eval Controles'!$C$44,'Eval Controles'!$D$44,IF(AK57='Eval Controles'!$C$45,'Eval Controles'!$D$45)))</f>
        <v>0</v>
      </c>
      <c r="AM57" s="277">
        <f t="shared" si="10"/>
        <v>0</v>
      </c>
      <c r="AN57" s="277" t="str">
        <f t="shared" si="11"/>
        <v>DEBIL</v>
      </c>
      <c r="AO57" s="277"/>
      <c r="AP57" s="277">
        <f>IF(AO57='Eval Controles'!$C$24,"FUERTE",IF(AO57='Eval Controles'!$C$25,"MODERADO",IF(AO57='Eval Controles'!$C$26,"DEBIL",)))</f>
        <v>0</v>
      </c>
      <c r="AQ57" s="277"/>
      <c r="AR57" s="277"/>
      <c r="AS57" s="277"/>
      <c r="AT57" s="277"/>
      <c r="AU57" s="277"/>
      <c r="AV57" s="277"/>
      <c r="AW57" s="287"/>
      <c r="AX57" s="287"/>
      <c r="AY57" s="288"/>
      <c r="AZ57" s="289"/>
      <c r="BA57" s="167"/>
      <c r="BB57" s="167"/>
      <c r="BC57" s="151"/>
      <c r="BD57" s="151"/>
      <c r="BE57" s="22"/>
      <c r="BF57" s="151"/>
      <c r="BG57" s="151"/>
      <c r="BH57" s="22"/>
      <c r="BI57" s="151"/>
      <c r="BJ57" s="151"/>
      <c r="BK57" s="22"/>
      <c r="BL57" s="151"/>
      <c r="BM57" s="151"/>
      <c r="BN57" s="22"/>
      <c r="BO57" s="22"/>
      <c r="BP57" s="22"/>
    </row>
    <row r="58" spans="2:68" ht="58.5" hidden="1" customHeight="1" x14ac:dyDescent="0.3">
      <c r="B58" s="132"/>
      <c r="C58" s="164"/>
      <c r="D58" s="205"/>
      <c r="E58" s="205"/>
      <c r="F58" s="205"/>
      <c r="G58" s="205"/>
      <c r="H58" s="278"/>
      <c r="I58" s="204"/>
      <c r="J58" s="205"/>
      <c r="K58" s="289"/>
      <c r="L58" s="205"/>
      <c r="M58" s="200" t="e">
        <f>VLOOKUP(L58,'[4]Datos Validacion'!$C$6:$D$10,2,0)</f>
        <v>#N/A</v>
      </c>
      <c r="N58" s="279"/>
      <c r="O58" s="276" t="e">
        <f>VLOOKUP(N58,'[4]Datos Validacion'!$E$6:$F$15,2,0)</f>
        <v>#N/A</v>
      </c>
      <c r="P58" s="146"/>
      <c r="Q58" s="277"/>
      <c r="R58" s="233"/>
      <c r="S58" s="166"/>
      <c r="T58" s="166"/>
      <c r="U58" s="166"/>
      <c r="V58" s="166"/>
      <c r="W58" s="166"/>
      <c r="X58" s="293"/>
      <c r="Y58" s="166"/>
      <c r="Z58" s="166" t="b">
        <f>IF(Y58='Eval Controles'!$C$30,'Eval Controles'!$D$30,IF(Y58='Eval Controles'!$C$31,'Eval Controles'!$D$31))</f>
        <v>0</v>
      </c>
      <c r="AA58" s="166"/>
      <c r="AB58" s="166" t="b">
        <f>IF(AA58='Eval Controles'!$C$32,'Eval Controles'!$D$32,IF(AA58='Eval Controles'!$C$33,'Eval Controles'!$D$33))</f>
        <v>0</v>
      </c>
      <c r="AC58" s="166"/>
      <c r="AD58" s="166" t="b">
        <f>IF(AC58='Eval Controles'!$C$34,'Eval Controles'!$D$34,IF(AC58='Eval Controles'!$C$35,'Eval Controles'!$D$35))</f>
        <v>0</v>
      </c>
      <c r="AE58" s="166"/>
      <c r="AF58" s="166" t="b">
        <f>IF(AE58='Eval Controles'!$C$36,'Eval Controles'!$D$36,IF(AE58='Eval Controles'!$C$37,'Eval Controles'!$D$37,IF(AE58='Eval Controles'!$C$38,'Eval Controles'!$D$38)))</f>
        <v>0</v>
      </c>
      <c r="AG58" s="166"/>
      <c r="AH58" s="166" t="b">
        <f>IF(AG58='Eval Controles'!$C$39,'Eval Controles'!$D$39,IF(AG58='Eval Controles'!$C$40,'Eval Controles'!$D$40))</f>
        <v>0</v>
      </c>
      <c r="AI58" s="166"/>
      <c r="AJ58" s="166" t="b">
        <f>IF(AI58='Eval Controles'!$C$41,'Eval Controles'!$D$41,IF(AI58='Eval Controles'!$C$42,'Eval Controles'!$D$42))</f>
        <v>0</v>
      </c>
      <c r="AK58" s="166"/>
      <c r="AL58" s="166" t="b">
        <f>IF(AK58='Eval Controles'!$C$43,'Eval Controles'!$D$43,IF(AK58='Eval Controles'!$C$44,'Eval Controles'!$D$44,IF(AK58='Eval Controles'!$C$45,'Eval Controles'!$D$45)))</f>
        <v>0</v>
      </c>
      <c r="AM58" s="277">
        <f>SUM(Z58,AB58,AD58,AF58,AH58,AJ58,AL58)</f>
        <v>0</v>
      </c>
      <c r="AN58" s="277" t="str">
        <f>IF(AM58&gt;=96,"FUERTE",IF(AM58&gt;=86,"MODERADO","DEBIL"))</f>
        <v>DEBIL</v>
      </c>
      <c r="AO58" s="166"/>
      <c r="AP58" s="277">
        <f>IF(AO58='Eval Controles'!$C$24,"FUERTE",IF(AO58='Eval Controles'!$C$25,"MODERADO",IF(AO58='Eval Controles'!$C$26,"DEBIL",)))</f>
        <v>0</v>
      </c>
      <c r="AQ58" s="169"/>
      <c r="AR58" s="166"/>
      <c r="AS58" s="166"/>
      <c r="AT58" s="277"/>
      <c r="AU58" s="199"/>
      <c r="AV58" s="199"/>
      <c r="AW58" s="280"/>
      <c r="AX58" s="280"/>
      <c r="AY58" s="277"/>
      <c r="AZ58" s="289"/>
      <c r="BA58" s="167"/>
      <c r="BB58" s="167"/>
      <c r="BC58" s="151"/>
      <c r="BD58" s="151"/>
      <c r="BE58" s="22"/>
      <c r="BF58" s="151"/>
      <c r="BG58" s="151"/>
      <c r="BH58" s="22"/>
      <c r="BI58" s="151"/>
      <c r="BJ58" s="151"/>
      <c r="BK58" s="22"/>
      <c r="BL58" s="151"/>
      <c r="BM58" s="151"/>
      <c r="BN58" s="22"/>
      <c r="BO58" s="22"/>
      <c r="BP58" s="22"/>
    </row>
    <row r="59" spans="2:68" s="134" customFormat="1" ht="58.5" hidden="1" customHeight="1" x14ac:dyDescent="0.35">
      <c r="B59" s="132"/>
      <c r="C59" s="165"/>
      <c r="D59" s="165"/>
      <c r="E59" s="165"/>
      <c r="F59" s="165"/>
      <c r="G59" s="205"/>
      <c r="H59" s="203"/>
      <c r="I59" s="233"/>
      <c r="J59" s="205"/>
      <c r="K59" s="292"/>
      <c r="L59" s="210"/>
      <c r="M59" s="200" t="e">
        <f>VLOOKUP(L59,'[4]Datos Validacion'!$C$6:$D$10,2,0)</f>
        <v>#N/A</v>
      </c>
      <c r="N59" s="275"/>
      <c r="O59" s="276" t="e">
        <f>VLOOKUP(N59,'[4]Datos Validacion'!$E$6:$F$15,2,0)</f>
        <v>#N/A</v>
      </c>
      <c r="P59" s="146"/>
      <c r="Q59" s="146"/>
      <c r="R59" s="197"/>
      <c r="S59" s="166"/>
      <c r="T59" s="166"/>
      <c r="U59" s="166"/>
      <c r="V59" s="166"/>
      <c r="W59" s="166"/>
      <c r="X59" s="293"/>
      <c r="Y59" s="166"/>
      <c r="Z59" s="166" t="b">
        <f>IF(Y59='Eval Controles'!$C$30,'Eval Controles'!$D$30,IF(Y59='Eval Controles'!$C$31,'Eval Controles'!$D$31))</f>
        <v>0</v>
      </c>
      <c r="AA59" s="166"/>
      <c r="AB59" s="166" t="b">
        <f>IF(AA59='Eval Controles'!$C$32,'Eval Controles'!$D$32,IF(AA59='Eval Controles'!$C$33,'Eval Controles'!$D$33))</f>
        <v>0</v>
      </c>
      <c r="AC59" s="166"/>
      <c r="AD59" s="166" t="b">
        <f>IF(AC59='Eval Controles'!$C$34,'Eval Controles'!$D$34,IF(AC59='Eval Controles'!$C$35,'Eval Controles'!$D$35))</f>
        <v>0</v>
      </c>
      <c r="AE59" s="166"/>
      <c r="AF59" s="166" t="b">
        <f>IF(AE59='Eval Controles'!$C$36,'Eval Controles'!$D$36,IF(AE59='Eval Controles'!$C$37,'Eval Controles'!$D$37,IF(AE59='Eval Controles'!$C$38,'Eval Controles'!$D$38)))</f>
        <v>0</v>
      </c>
      <c r="AG59" s="166"/>
      <c r="AH59" s="166" t="b">
        <f>IF(AG59='Eval Controles'!$C$39,'Eval Controles'!$D$39,IF(AG59='Eval Controles'!$C$40,'Eval Controles'!$D$40))</f>
        <v>0</v>
      </c>
      <c r="AI59" s="166"/>
      <c r="AJ59" s="166" t="b">
        <f>IF(AI59='Eval Controles'!$C$41,'Eval Controles'!$D$41,IF(AI59='Eval Controles'!$C$42,'Eval Controles'!$D$42))</f>
        <v>0</v>
      </c>
      <c r="AK59" s="166"/>
      <c r="AL59" s="166" t="b">
        <f>IF(AK59='Eval Controles'!$C$43,'Eval Controles'!$D$43,IF(AK59='Eval Controles'!$C$44,'Eval Controles'!$D$44,IF(AK59='Eval Controles'!$C$45,'Eval Controles'!$D$45)))</f>
        <v>0</v>
      </c>
      <c r="AM59" s="277">
        <f>SUM(Z59,AB59,AD59,AF59,AH59,AJ59,AL59)</f>
        <v>0</v>
      </c>
      <c r="AN59" s="277" t="str">
        <f t="shared" ref="AN59:AN80" si="12">IF(AM59&gt;=96,"FUERTE",IF(AM59&gt;=86,"MODERADO","DEBIL"))</f>
        <v>DEBIL</v>
      </c>
      <c r="AO59" s="166"/>
      <c r="AP59" s="277">
        <f>IF(AO59='Eval Controles'!$C$24,"FUERTE",IF(AO59='Eval Controles'!$C$25,"MODERADO",IF(AO59='Eval Controles'!$C$26,"DEBIL",)))</f>
        <v>0</v>
      </c>
      <c r="AQ59" s="215"/>
      <c r="AR59" s="199"/>
      <c r="AS59" s="199"/>
      <c r="AT59" s="215"/>
      <c r="AU59" s="199"/>
      <c r="AV59" s="199"/>
      <c r="AW59" s="201"/>
      <c r="AX59" s="201"/>
      <c r="AY59" s="215"/>
      <c r="AZ59" s="289"/>
      <c r="BA59" s="151"/>
      <c r="BB59" s="151"/>
      <c r="BC59" s="151"/>
      <c r="BD59" s="151"/>
      <c r="BE59" s="212"/>
      <c r="BF59" s="151"/>
      <c r="BG59" s="151"/>
      <c r="BH59" s="212"/>
      <c r="BI59" s="151"/>
      <c r="BJ59" s="151"/>
      <c r="BK59" s="212"/>
      <c r="BL59" s="151"/>
      <c r="BM59" s="151"/>
      <c r="BN59" s="212"/>
      <c r="BO59" s="212"/>
      <c r="BP59" s="212"/>
    </row>
    <row r="60" spans="2:68" s="134" customFormat="1" ht="58.5" hidden="1" customHeight="1" x14ac:dyDescent="0.35">
      <c r="B60" s="132"/>
      <c r="C60" s="165"/>
      <c r="D60" s="165"/>
      <c r="E60" s="165"/>
      <c r="F60" s="165"/>
      <c r="G60" s="205"/>
      <c r="H60" s="203"/>
      <c r="I60" s="233"/>
      <c r="J60" s="205"/>
      <c r="K60" s="292"/>
      <c r="L60" s="210"/>
      <c r="M60" s="200" t="e">
        <f>VLOOKUP(L60,'[4]Datos Validacion'!$C$6:$D$10,2,0)</f>
        <v>#N/A</v>
      </c>
      <c r="N60" s="275"/>
      <c r="O60" s="276" t="e">
        <f>VLOOKUP(N60,'[4]Datos Validacion'!$E$6:$F$15,2,0)</f>
        <v>#N/A</v>
      </c>
      <c r="P60" s="146"/>
      <c r="Q60" s="146"/>
      <c r="R60" s="197"/>
      <c r="S60" s="166"/>
      <c r="T60" s="166"/>
      <c r="U60" s="166"/>
      <c r="V60" s="166"/>
      <c r="W60" s="166"/>
      <c r="X60" s="293"/>
      <c r="Y60" s="166"/>
      <c r="Z60" s="166" t="b">
        <f>IF(Y60='Eval Controles'!$C$30,'Eval Controles'!$D$30,IF(Y60='Eval Controles'!$C$31,'Eval Controles'!$D$31))</f>
        <v>0</v>
      </c>
      <c r="AA60" s="166"/>
      <c r="AB60" s="166" t="b">
        <f>IF(AA60='Eval Controles'!$C$32,'Eval Controles'!$D$32,IF(AA60='Eval Controles'!$C$33,'Eval Controles'!$D$33))</f>
        <v>0</v>
      </c>
      <c r="AC60" s="166"/>
      <c r="AD60" s="166" t="b">
        <f>IF(AC60='Eval Controles'!$C$34,'Eval Controles'!$D$34,IF(AC60='Eval Controles'!$C$35,'Eval Controles'!$D$35))</f>
        <v>0</v>
      </c>
      <c r="AE60" s="166"/>
      <c r="AF60" s="166" t="b">
        <f>IF(AE60='Eval Controles'!$C$36,'Eval Controles'!$D$36,IF(AE60='Eval Controles'!$C$37,'Eval Controles'!$D$37,IF(AE60='Eval Controles'!$C$38,'Eval Controles'!$D$38)))</f>
        <v>0</v>
      </c>
      <c r="AG60" s="166"/>
      <c r="AH60" s="166" t="b">
        <f>IF(AG60='Eval Controles'!$C$39,'Eval Controles'!$D$39,IF(AG60='Eval Controles'!$C$40,'Eval Controles'!$D$40))</f>
        <v>0</v>
      </c>
      <c r="AI60" s="166"/>
      <c r="AJ60" s="166" t="b">
        <f>IF(AI60='Eval Controles'!$C$41,'Eval Controles'!$D$41,IF(AI60='Eval Controles'!$C$42,'Eval Controles'!$D$42))</f>
        <v>0</v>
      </c>
      <c r="AK60" s="166"/>
      <c r="AL60" s="166" t="b">
        <f>IF(AK60='Eval Controles'!$C$43,'Eval Controles'!$D$43,IF(AK60='Eval Controles'!$C$44,'Eval Controles'!$D$44,IF(AK60='Eval Controles'!$C$45,'Eval Controles'!$D$45)))</f>
        <v>0</v>
      </c>
      <c r="AM60" s="277"/>
      <c r="AN60" s="277"/>
      <c r="AO60" s="166"/>
      <c r="AP60" s="277"/>
      <c r="AQ60" s="215"/>
      <c r="AR60" s="199"/>
      <c r="AS60" s="199"/>
      <c r="AT60" s="215"/>
      <c r="AU60" s="199"/>
      <c r="AV60" s="199"/>
      <c r="AW60" s="201"/>
      <c r="AX60" s="201"/>
      <c r="AY60" s="215"/>
      <c r="AZ60" s="289"/>
      <c r="BA60" s="151"/>
      <c r="BB60" s="151"/>
      <c r="BC60" s="151"/>
      <c r="BD60" s="151"/>
      <c r="BE60" s="212"/>
      <c r="BF60" s="151"/>
      <c r="BG60" s="151"/>
      <c r="BH60" s="212"/>
      <c r="BI60" s="151"/>
      <c r="BJ60" s="151"/>
      <c r="BK60" s="212"/>
      <c r="BL60" s="151"/>
      <c r="BM60" s="151"/>
      <c r="BN60" s="212"/>
      <c r="BO60" s="212"/>
      <c r="BP60" s="212"/>
    </row>
    <row r="61" spans="2:68" s="98" customFormat="1" ht="58.5" hidden="1" customHeight="1" x14ac:dyDescent="0.3">
      <c r="B61" s="132"/>
      <c r="C61" s="199"/>
      <c r="D61" s="199"/>
      <c r="E61" s="199"/>
      <c r="F61" s="199"/>
      <c r="G61" s="205"/>
      <c r="H61" s="216"/>
      <c r="I61" s="197"/>
      <c r="J61" s="205"/>
      <c r="K61" s="292"/>
      <c r="L61" s="195"/>
      <c r="M61" s="200" t="e">
        <f>VLOOKUP(L61,'[4]Datos Validacion'!$C$6:$D$10,2,0)</f>
        <v>#N/A</v>
      </c>
      <c r="N61" s="214"/>
      <c r="O61" s="276" t="e">
        <f>VLOOKUP(N61,'[4]Datos Validacion'!$E$6:$F$15,2,0)</f>
        <v>#N/A</v>
      </c>
      <c r="P61" s="146"/>
      <c r="Q61" s="215"/>
      <c r="R61" s="197"/>
      <c r="S61" s="199"/>
      <c r="T61" s="199"/>
      <c r="U61" s="199"/>
      <c r="V61" s="199"/>
      <c r="W61" s="199"/>
      <c r="X61" s="293"/>
      <c r="Y61" s="166"/>
      <c r="Z61" s="166" t="b">
        <f>IF(Y61='Eval Controles'!$C$30,'Eval Controles'!$D$30,IF(Y61='Eval Controles'!$C$31,'Eval Controles'!$D$31))</f>
        <v>0</v>
      </c>
      <c r="AA61" s="166"/>
      <c r="AB61" s="166" t="b">
        <f>IF(AA61='Eval Controles'!$C$32,'Eval Controles'!$D$32,IF(AA61='Eval Controles'!$C$33,'Eval Controles'!$D$33))</f>
        <v>0</v>
      </c>
      <c r="AC61" s="166"/>
      <c r="AD61" s="166" t="b">
        <f>IF(AC61='Eval Controles'!$C$34,'Eval Controles'!$D$34,IF(AC61='Eval Controles'!$C$35,'Eval Controles'!$D$35))</f>
        <v>0</v>
      </c>
      <c r="AE61" s="166"/>
      <c r="AF61" s="166" t="b">
        <f>IF(AE61='Eval Controles'!$C$36,'Eval Controles'!$D$36,IF(AE61='Eval Controles'!$C$37,'Eval Controles'!$D$37,IF(AE61='Eval Controles'!$C$38,'Eval Controles'!$D$38)))</f>
        <v>0</v>
      </c>
      <c r="AG61" s="166"/>
      <c r="AH61" s="166" t="b">
        <f>IF(AG61='Eval Controles'!$C$39,'Eval Controles'!$D$39,IF(AG61='Eval Controles'!$C$40,'Eval Controles'!$D$40))</f>
        <v>0</v>
      </c>
      <c r="AI61" s="166"/>
      <c r="AJ61" s="166" t="b">
        <f>IF(AI61='Eval Controles'!$C$41,'Eval Controles'!$D$41,IF(AI61='Eval Controles'!$C$42,'Eval Controles'!$D$42))</f>
        <v>0</v>
      </c>
      <c r="AK61" s="166"/>
      <c r="AL61" s="166" t="b">
        <f>IF(AK61='Eval Controles'!$C$43,'Eval Controles'!$D$43,IF(AK61='Eval Controles'!$C$44,'Eval Controles'!$D$44,IF(AK61='Eval Controles'!$C$45,'Eval Controles'!$D$45)))</f>
        <v>0</v>
      </c>
      <c r="AM61" s="277">
        <f t="shared" ref="AM61:AM71" si="13">SUM(Z61,AB61,AD61,AF61,AH61,AJ61,AL61)</f>
        <v>0</v>
      </c>
      <c r="AN61" s="277" t="str">
        <f t="shared" ref="AN61:AN71" si="14">IF(AM61&gt;=96,"FUERTE",IF(AM61&gt;=86,"MODERADO","DEBIL"))</f>
        <v>DEBIL</v>
      </c>
      <c r="AO61" s="166"/>
      <c r="AP61" s="277">
        <f>IF(AO61='Eval Controles'!$C$24,"FUERTE",IF(AO61='Eval Controles'!$C$25,"MODERADO",IF(AO61='Eval Controles'!$C$26,"DEBIL",)))</f>
        <v>0</v>
      </c>
      <c r="AQ61" s="215"/>
      <c r="AR61" s="199"/>
      <c r="AS61" s="199"/>
      <c r="AT61" s="288"/>
      <c r="AU61" s="199"/>
      <c r="AV61" s="199"/>
      <c r="AW61" s="287"/>
      <c r="AX61" s="287"/>
      <c r="AY61" s="288"/>
      <c r="AZ61" s="289"/>
      <c r="BA61" s="307"/>
      <c r="BB61" s="307"/>
      <c r="BC61" s="313"/>
      <c r="BD61" s="313"/>
      <c r="BE61" s="99"/>
      <c r="BF61" s="313"/>
      <c r="BG61" s="313"/>
      <c r="BH61" s="99"/>
      <c r="BI61" s="313"/>
      <c r="BJ61" s="313"/>
      <c r="BK61" s="99"/>
      <c r="BL61" s="313"/>
      <c r="BM61" s="313"/>
      <c r="BN61" s="99"/>
      <c r="BO61" s="99"/>
      <c r="BP61" s="99"/>
    </row>
    <row r="62" spans="2:68" s="98" customFormat="1" ht="58.5" hidden="1" customHeight="1" x14ac:dyDescent="0.3">
      <c r="B62" s="132"/>
      <c r="C62" s="199"/>
      <c r="D62" s="199"/>
      <c r="E62" s="199"/>
      <c r="F62" s="199"/>
      <c r="G62" s="205"/>
      <c r="H62" s="216"/>
      <c r="I62" s="197"/>
      <c r="J62" s="205"/>
      <c r="K62" s="292"/>
      <c r="L62" s="195"/>
      <c r="M62" s="200" t="e">
        <f>VLOOKUP(L62,'[4]Datos Validacion'!$C$6:$D$10,2,0)</f>
        <v>#N/A</v>
      </c>
      <c r="N62" s="214"/>
      <c r="O62" s="276" t="e">
        <f>VLOOKUP(N62,'[4]Datos Validacion'!$E$6:$F$15,2,0)</f>
        <v>#N/A</v>
      </c>
      <c r="P62" s="146"/>
      <c r="Q62" s="215"/>
      <c r="R62" s="197"/>
      <c r="S62" s="199"/>
      <c r="T62" s="199"/>
      <c r="U62" s="199"/>
      <c r="V62" s="199"/>
      <c r="W62" s="199"/>
      <c r="X62" s="293"/>
      <c r="Y62" s="166"/>
      <c r="Z62" s="166" t="b">
        <f>IF(Y62='Eval Controles'!$C$30,'Eval Controles'!$D$30,IF(Y62='Eval Controles'!$C$31,'Eval Controles'!$D$31))</f>
        <v>0</v>
      </c>
      <c r="AA62" s="166"/>
      <c r="AB62" s="166" t="b">
        <f>IF(AA62='Eval Controles'!$C$32,'Eval Controles'!$D$32,IF(AA62='Eval Controles'!$C$33,'Eval Controles'!$D$33))</f>
        <v>0</v>
      </c>
      <c r="AC62" s="166"/>
      <c r="AD62" s="166" t="b">
        <f>IF(AC62='Eval Controles'!$C$34,'Eval Controles'!$D$34,IF(AC62='Eval Controles'!$C$35,'Eval Controles'!$D$35))</f>
        <v>0</v>
      </c>
      <c r="AE62" s="166"/>
      <c r="AF62" s="166" t="b">
        <f>IF(AE62='Eval Controles'!$C$36,'Eval Controles'!$D$36,IF(AE62='Eval Controles'!$C$37,'Eval Controles'!$D$37,IF(AE62='Eval Controles'!$C$38,'Eval Controles'!$D$38)))</f>
        <v>0</v>
      </c>
      <c r="AG62" s="166"/>
      <c r="AH62" s="166" t="b">
        <f>IF(AG62='Eval Controles'!$C$39,'Eval Controles'!$D$39,IF(AG62='Eval Controles'!$C$40,'Eval Controles'!$D$40))</f>
        <v>0</v>
      </c>
      <c r="AI62" s="166"/>
      <c r="AJ62" s="166" t="b">
        <f>IF(AI62='Eval Controles'!$C$41,'Eval Controles'!$D$41,IF(AI62='Eval Controles'!$C$42,'Eval Controles'!$D$42))</f>
        <v>0</v>
      </c>
      <c r="AK62" s="166"/>
      <c r="AL62" s="166" t="b">
        <f>IF(AK62='Eval Controles'!$C$43,'Eval Controles'!$D$43,IF(AK62='Eval Controles'!$C$44,'Eval Controles'!$D$44,IF(AK62='Eval Controles'!$C$45,'Eval Controles'!$D$45)))</f>
        <v>0</v>
      </c>
      <c r="AM62" s="277">
        <f t="shared" si="13"/>
        <v>0</v>
      </c>
      <c r="AN62" s="277" t="str">
        <f t="shared" si="14"/>
        <v>DEBIL</v>
      </c>
      <c r="AO62" s="166"/>
      <c r="AP62" s="277">
        <f>IF(AO62='Eval Controles'!$C$24,"FUERTE",IF(AO62='Eval Controles'!$C$25,"MODERADO",IF(AO62='Eval Controles'!$C$26,"DEBIL",)))</f>
        <v>0</v>
      </c>
      <c r="AQ62" s="215"/>
      <c r="AR62" s="199"/>
      <c r="AS62" s="199"/>
      <c r="AT62" s="288"/>
      <c r="AU62" s="199"/>
      <c r="AV62" s="199"/>
      <c r="AW62" s="287"/>
      <c r="AX62" s="287"/>
      <c r="AY62" s="288"/>
      <c r="AZ62" s="289"/>
      <c r="BA62" s="307"/>
      <c r="BB62" s="307"/>
      <c r="BC62" s="313"/>
      <c r="BD62" s="313"/>
      <c r="BE62" s="99"/>
      <c r="BF62" s="313"/>
      <c r="BG62" s="313"/>
      <c r="BH62" s="99"/>
      <c r="BI62" s="313"/>
      <c r="BJ62" s="313"/>
      <c r="BK62" s="99"/>
      <c r="BL62" s="313"/>
      <c r="BM62" s="313"/>
      <c r="BN62" s="99"/>
      <c r="BO62" s="99"/>
      <c r="BP62" s="99"/>
    </row>
    <row r="63" spans="2:68" s="98" customFormat="1" ht="58.5" hidden="1" customHeight="1" x14ac:dyDescent="0.3">
      <c r="B63" s="132"/>
      <c r="C63" s="199"/>
      <c r="D63" s="199"/>
      <c r="E63" s="199"/>
      <c r="F63" s="199"/>
      <c r="G63" s="205"/>
      <c r="H63" s="216"/>
      <c r="I63" s="197"/>
      <c r="J63" s="205"/>
      <c r="K63" s="292"/>
      <c r="L63" s="195"/>
      <c r="M63" s="200" t="e">
        <f>VLOOKUP(L63,'[4]Datos Validacion'!$C$6:$D$10,2,0)</f>
        <v>#N/A</v>
      </c>
      <c r="N63" s="214"/>
      <c r="O63" s="276" t="e">
        <f>VLOOKUP(N63,'[4]Datos Validacion'!$E$6:$F$15,2,0)</f>
        <v>#N/A</v>
      </c>
      <c r="P63" s="146"/>
      <c r="Q63" s="215"/>
      <c r="R63" s="197"/>
      <c r="S63" s="199"/>
      <c r="T63" s="199"/>
      <c r="U63" s="199"/>
      <c r="V63" s="199"/>
      <c r="W63" s="199"/>
      <c r="X63" s="293"/>
      <c r="Y63" s="166"/>
      <c r="Z63" s="166" t="b">
        <f>IF(Y63='Eval Controles'!$C$30,'Eval Controles'!$D$30,IF(Y63='Eval Controles'!$C$31,'Eval Controles'!$D$31))</f>
        <v>0</v>
      </c>
      <c r="AA63" s="166"/>
      <c r="AB63" s="166" t="b">
        <f>IF(AA63='Eval Controles'!$C$32,'Eval Controles'!$D$32,IF(AA63='Eval Controles'!$C$33,'Eval Controles'!$D$33))</f>
        <v>0</v>
      </c>
      <c r="AC63" s="166"/>
      <c r="AD63" s="166" t="b">
        <f>IF(AC63='Eval Controles'!$C$34,'Eval Controles'!$D$34,IF(AC63='Eval Controles'!$C$35,'Eval Controles'!$D$35))</f>
        <v>0</v>
      </c>
      <c r="AE63" s="166"/>
      <c r="AF63" s="166" t="b">
        <f>IF(AE63='Eval Controles'!$C$36,'Eval Controles'!$D$36,IF(AE63='Eval Controles'!$C$37,'Eval Controles'!$D$37,IF(AE63='Eval Controles'!$C$38,'Eval Controles'!$D$38)))</f>
        <v>0</v>
      </c>
      <c r="AG63" s="166"/>
      <c r="AH63" s="166" t="b">
        <f>IF(AG63='Eval Controles'!$C$39,'Eval Controles'!$D$39,IF(AG63='Eval Controles'!$C$40,'Eval Controles'!$D$40))</f>
        <v>0</v>
      </c>
      <c r="AI63" s="166"/>
      <c r="AJ63" s="166" t="b">
        <f>IF(AI63='Eval Controles'!$C$41,'Eval Controles'!$D$41,IF(AI63='Eval Controles'!$C$42,'Eval Controles'!$D$42))</f>
        <v>0</v>
      </c>
      <c r="AK63" s="166"/>
      <c r="AL63" s="166" t="b">
        <f>IF(AK63='Eval Controles'!$C$43,'Eval Controles'!$D$43,IF(AK63='Eval Controles'!$C$44,'Eval Controles'!$D$44,IF(AK63='Eval Controles'!$C$45,'Eval Controles'!$D$45)))</f>
        <v>0</v>
      </c>
      <c r="AM63" s="277">
        <f t="shared" si="13"/>
        <v>0</v>
      </c>
      <c r="AN63" s="277" t="str">
        <f t="shared" si="14"/>
        <v>DEBIL</v>
      </c>
      <c r="AO63" s="166"/>
      <c r="AP63" s="277">
        <f>IF(AO63='Eval Controles'!$C$24,"FUERTE",IF(AO63='Eval Controles'!$C$25,"MODERADO",IF(AO63='Eval Controles'!$C$26,"DEBIL",)))</f>
        <v>0</v>
      </c>
      <c r="AQ63" s="215"/>
      <c r="AR63" s="199"/>
      <c r="AS63" s="199"/>
      <c r="AT63" s="288"/>
      <c r="AU63" s="199"/>
      <c r="AV63" s="199"/>
      <c r="AW63" s="287"/>
      <c r="AX63" s="287"/>
      <c r="AY63" s="288"/>
      <c r="AZ63" s="289"/>
      <c r="BA63" s="307"/>
      <c r="BB63" s="307"/>
      <c r="BC63" s="313"/>
      <c r="BD63" s="313"/>
      <c r="BE63" s="99"/>
      <c r="BF63" s="313"/>
      <c r="BG63" s="313"/>
      <c r="BH63" s="99"/>
      <c r="BI63" s="313"/>
      <c r="BJ63" s="313"/>
      <c r="BK63" s="99"/>
      <c r="BL63" s="313"/>
      <c r="BM63" s="313"/>
      <c r="BN63" s="99"/>
      <c r="BO63" s="99"/>
      <c r="BP63" s="99"/>
    </row>
    <row r="64" spans="2:68" s="98" customFormat="1" ht="58.5" hidden="1" customHeight="1" x14ac:dyDescent="0.3">
      <c r="B64" s="132"/>
      <c r="C64" s="285"/>
      <c r="D64" s="213"/>
      <c r="E64" s="213"/>
      <c r="F64" s="213"/>
      <c r="G64" s="205"/>
      <c r="H64" s="213"/>
      <c r="I64" s="213"/>
      <c r="J64" s="205"/>
      <c r="K64" s="285"/>
      <c r="L64" s="195"/>
      <c r="M64" s="200" t="e">
        <f>VLOOKUP(L64,'[4]Datos Validacion'!$C$6:$D$10,2,0)</f>
        <v>#N/A</v>
      </c>
      <c r="N64" s="214"/>
      <c r="O64" s="276" t="e">
        <f>VLOOKUP(N64,'[4]Datos Validacion'!$E$6:$F$15,2,0)</f>
        <v>#N/A</v>
      </c>
      <c r="P64" s="146"/>
      <c r="Q64" s="215"/>
      <c r="R64" s="215"/>
      <c r="S64" s="215"/>
      <c r="T64" s="215"/>
      <c r="U64" s="215"/>
      <c r="V64" s="215"/>
      <c r="W64" s="215"/>
      <c r="X64" s="286"/>
      <c r="Y64" s="166"/>
      <c r="Z64" s="166" t="b">
        <f>IF(Y64='Eval Controles'!$C$30,'Eval Controles'!$D$30,IF(Y64='Eval Controles'!$C$31,'Eval Controles'!$D$31))</f>
        <v>0</v>
      </c>
      <c r="AA64" s="166"/>
      <c r="AB64" s="166" t="b">
        <f>IF(AA64='Eval Controles'!$C$32,'Eval Controles'!$D$32,IF(AA64='Eval Controles'!$C$33,'Eval Controles'!$D$33))</f>
        <v>0</v>
      </c>
      <c r="AC64" s="166"/>
      <c r="AD64" s="166" t="b">
        <f>IF(AC64='Eval Controles'!$C$34,'Eval Controles'!$D$34,IF(AC64='Eval Controles'!$C$35,'Eval Controles'!$D$35))</f>
        <v>0</v>
      </c>
      <c r="AE64" s="166"/>
      <c r="AF64" s="166" t="b">
        <f>IF(AE64='Eval Controles'!$C$36,'Eval Controles'!$D$36,IF(AE64='Eval Controles'!$C$37,'Eval Controles'!$D$37,IF(AE64='Eval Controles'!$C$38,'Eval Controles'!$D$38)))</f>
        <v>0</v>
      </c>
      <c r="AG64" s="166"/>
      <c r="AH64" s="166" t="b">
        <f>IF(AG64='Eval Controles'!$C$39,'Eval Controles'!$D$39,IF(AG64='Eval Controles'!$C$40,'Eval Controles'!$D$40))</f>
        <v>0</v>
      </c>
      <c r="AI64" s="166"/>
      <c r="AJ64" s="166" t="b">
        <f>IF(AI64='Eval Controles'!$C$41,'Eval Controles'!$D$41,IF(AI64='Eval Controles'!$C$42,'Eval Controles'!$D$42))</f>
        <v>0</v>
      </c>
      <c r="AK64" s="166"/>
      <c r="AL64" s="166" t="b">
        <f>IF(AK64='Eval Controles'!$C$43,'Eval Controles'!$D$43,IF(AK64='Eval Controles'!$C$44,'Eval Controles'!$D$44,IF(AK64='Eval Controles'!$C$45,'Eval Controles'!$D$45)))</f>
        <v>0</v>
      </c>
      <c r="AM64" s="277">
        <f t="shared" si="13"/>
        <v>0</v>
      </c>
      <c r="AN64" s="277" t="str">
        <f t="shared" si="14"/>
        <v>DEBIL</v>
      </c>
      <c r="AO64" s="277"/>
      <c r="AP64" s="277">
        <f>IF(AO64='Eval Controles'!$C$24,"FUERTE",IF(AO64='Eval Controles'!$C$25,"MODERADO",IF(AO64='Eval Controles'!$C$26,"DEBIL",)))</f>
        <v>0</v>
      </c>
      <c r="AQ64" s="277"/>
      <c r="AR64" s="277"/>
      <c r="AS64" s="277"/>
      <c r="AT64" s="277"/>
      <c r="AU64" s="277"/>
      <c r="AV64" s="277"/>
      <c r="AW64" s="287"/>
      <c r="AX64" s="287"/>
      <c r="AY64" s="288"/>
      <c r="AZ64" s="289"/>
      <c r="BA64" s="307"/>
      <c r="BB64" s="307"/>
      <c r="BC64" s="313"/>
      <c r="BD64" s="313"/>
      <c r="BE64" s="99"/>
      <c r="BF64" s="313"/>
      <c r="BG64" s="313"/>
      <c r="BH64" s="99"/>
      <c r="BI64" s="313"/>
      <c r="BJ64" s="313"/>
      <c r="BK64" s="99"/>
      <c r="BL64" s="313"/>
      <c r="BM64" s="313"/>
      <c r="BN64" s="99"/>
      <c r="BO64" s="99"/>
      <c r="BP64" s="99"/>
    </row>
    <row r="65" spans="2:68" s="98" customFormat="1" ht="58.5" hidden="1" customHeight="1" x14ac:dyDescent="0.3">
      <c r="B65" s="132"/>
      <c r="C65" s="199"/>
      <c r="D65" s="199"/>
      <c r="E65" s="195"/>
      <c r="F65" s="195"/>
      <c r="G65" s="205"/>
      <c r="H65" s="195"/>
      <c r="I65" s="195"/>
      <c r="J65" s="205"/>
      <c r="K65" s="199"/>
      <c r="L65" s="195"/>
      <c r="M65" s="200" t="e">
        <f>VLOOKUP(L65,'[4]Datos Validacion'!$C$6:$D$10,2,0)</f>
        <v>#N/A</v>
      </c>
      <c r="N65" s="214"/>
      <c r="O65" s="276" t="e">
        <f>VLOOKUP(N65,'[4]Datos Validacion'!$E$6:$F$15,2,0)</f>
        <v>#N/A</v>
      </c>
      <c r="P65" s="146"/>
      <c r="Q65" s="215"/>
      <c r="R65" s="215"/>
      <c r="S65" s="215"/>
      <c r="T65" s="215"/>
      <c r="U65" s="215"/>
      <c r="V65" s="215"/>
      <c r="W65" s="215"/>
      <c r="X65" s="286"/>
      <c r="Y65" s="166"/>
      <c r="Z65" s="166" t="b">
        <f>IF(Y65='Eval Controles'!$C$30,'Eval Controles'!$D$30,IF(Y65='Eval Controles'!$C$31,'Eval Controles'!$D$31))</f>
        <v>0</v>
      </c>
      <c r="AA65" s="166"/>
      <c r="AB65" s="166" t="b">
        <f>IF(AA65='Eval Controles'!$C$32,'Eval Controles'!$D$32,IF(AA65='Eval Controles'!$C$33,'Eval Controles'!$D$33))</f>
        <v>0</v>
      </c>
      <c r="AC65" s="166"/>
      <c r="AD65" s="166" t="b">
        <f>IF(AC65='Eval Controles'!$C$34,'Eval Controles'!$D$34,IF(AC65='Eval Controles'!$C$35,'Eval Controles'!$D$35))</f>
        <v>0</v>
      </c>
      <c r="AE65" s="166"/>
      <c r="AF65" s="166" t="b">
        <f>IF(AE65='Eval Controles'!$C$36,'Eval Controles'!$D$36,IF(AE65='Eval Controles'!$C$37,'Eval Controles'!$D$37,IF(AE65='Eval Controles'!$C$38,'Eval Controles'!$D$38)))</f>
        <v>0</v>
      </c>
      <c r="AG65" s="166"/>
      <c r="AH65" s="166" t="b">
        <f>IF(AG65='Eval Controles'!$C$39,'Eval Controles'!$D$39,IF(AG65='Eval Controles'!$C$40,'Eval Controles'!$D$40))</f>
        <v>0</v>
      </c>
      <c r="AI65" s="166"/>
      <c r="AJ65" s="166" t="b">
        <f>IF(AI65='Eval Controles'!$C$41,'Eval Controles'!$D$41,IF(AI65='Eval Controles'!$C$42,'Eval Controles'!$D$42))</f>
        <v>0</v>
      </c>
      <c r="AK65" s="166"/>
      <c r="AL65" s="166" t="b">
        <f>IF(AK65='Eval Controles'!$C$43,'Eval Controles'!$D$43,IF(AK65='Eval Controles'!$C$44,'Eval Controles'!$D$44,IF(AK65='Eval Controles'!$C$45,'Eval Controles'!$D$45)))</f>
        <v>0</v>
      </c>
      <c r="AM65" s="277">
        <f t="shared" si="13"/>
        <v>0</v>
      </c>
      <c r="AN65" s="277" t="str">
        <f t="shared" si="14"/>
        <v>DEBIL</v>
      </c>
      <c r="AO65" s="277"/>
      <c r="AP65" s="277">
        <f>IF(AO65='Eval Controles'!$C$24,"FUERTE",IF(AO65='Eval Controles'!$C$25,"MODERADO",IF(AO65='Eval Controles'!$C$26,"DEBIL",)))</f>
        <v>0</v>
      </c>
      <c r="AQ65" s="277"/>
      <c r="AR65" s="277"/>
      <c r="AS65" s="277"/>
      <c r="AT65" s="277"/>
      <c r="AU65" s="277"/>
      <c r="AV65" s="277"/>
      <c r="AW65" s="287"/>
      <c r="AX65" s="287"/>
      <c r="AY65" s="215"/>
      <c r="AZ65" s="289"/>
      <c r="BA65" s="307"/>
      <c r="BB65" s="307"/>
      <c r="BC65" s="313"/>
      <c r="BD65" s="313"/>
      <c r="BE65" s="99"/>
      <c r="BF65" s="313"/>
      <c r="BG65" s="313"/>
      <c r="BH65" s="99"/>
      <c r="BI65" s="313"/>
      <c r="BJ65" s="313"/>
      <c r="BK65" s="99"/>
      <c r="BL65" s="313"/>
      <c r="BM65" s="313"/>
      <c r="BN65" s="99"/>
      <c r="BO65" s="99"/>
      <c r="BP65" s="99"/>
    </row>
    <row r="66" spans="2:68" ht="58.5" hidden="1" customHeight="1" x14ac:dyDescent="0.3">
      <c r="B66" s="132"/>
      <c r="C66" s="199"/>
      <c r="D66" s="218"/>
      <c r="E66" s="216"/>
      <c r="F66" s="216"/>
      <c r="G66" s="205"/>
      <c r="H66" s="216"/>
      <c r="I66" s="216"/>
      <c r="J66" s="205"/>
      <c r="K66" s="218"/>
      <c r="L66" s="195"/>
      <c r="M66" s="200" t="e">
        <f>VLOOKUP(L66,'[4]Datos Validacion'!$C$6:$D$10,2,0)</f>
        <v>#N/A</v>
      </c>
      <c r="N66" s="214"/>
      <c r="O66" s="276" t="e">
        <f>VLOOKUP(N66,'[4]Datos Validacion'!$E$6:$F$15,2,0)</f>
        <v>#N/A</v>
      </c>
      <c r="P66" s="146"/>
      <c r="Q66" s="215"/>
      <c r="R66" s="215"/>
      <c r="S66" s="215"/>
      <c r="T66" s="215"/>
      <c r="U66" s="215"/>
      <c r="V66" s="215"/>
      <c r="W66" s="215"/>
      <c r="X66" s="286"/>
      <c r="Y66" s="166"/>
      <c r="Z66" s="166" t="b">
        <f>IF(Y66='Eval Controles'!$C$30,'Eval Controles'!$D$30,IF(Y66='Eval Controles'!$C$31,'Eval Controles'!$D$31))</f>
        <v>0</v>
      </c>
      <c r="AA66" s="166"/>
      <c r="AB66" s="166" t="b">
        <f>IF(AA66='Eval Controles'!$C$32,'Eval Controles'!$D$32,IF(AA66='Eval Controles'!$C$33,'Eval Controles'!$D$33))</f>
        <v>0</v>
      </c>
      <c r="AC66" s="166"/>
      <c r="AD66" s="166" t="b">
        <f>IF(AC66='Eval Controles'!$C$34,'Eval Controles'!$D$34,IF(AC66='Eval Controles'!$C$35,'Eval Controles'!$D$35))</f>
        <v>0</v>
      </c>
      <c r="AE66" s="166"/>
      <c r="AF66" s="166" t="b">
        <f>IF(AE66='Eval Controles'!$C$36,'Eval Controles'!$D$36,IF(AE66='Eval Controles'!$C$37,'Eval Controles'!$D$37,IF(AE66='Eval Controles'!$C$38,'Eval Controles'!$D$38)))</f>
        <v>0</v>
      </c>
      <c r="AG66" s="166"/>
      <c r="AH66" s="166" t="b">
        <f>IF(AG66='Eval Controles'!$C$39,'Eval Controles'!$D$39,IF(AG66='Eval Controles'!$C$40,'Eval Controles'!$D$40))</f>
        <v>0</v>
      </c>
      <c r="AI66" s="166"/>
      <c r="AJ66" s="166" t="b">
        <f>IF(AI66='Eval Controles'!$C$41,'Eval Controles'!$D$41,IF(AI66='Eval Controles'!$C$42,'Eval Controles'!$D$42))</f>
        <v>0</v>
      </c>
      <c r="AK66" s="166"/>
      <c r="AL66" s="166" t="b">
        <f>IF(AK66='Eval Controles'!$C$43,'Eval Controles'!$D$43,IF(AK66='Eval Controles'!$C$44,'Eval Controles'!$D$44,IF(AK66='Eval Controles'!$C$45,'Eval Controles'!$D$45)))</f>
        <v>0</v>
      </c>
      <c r="AM66" s="277">
        <f t="shared" si="13"/>
        <v>0</v>
      </c>
      <c r="AN66" s="277" t="str">
        <f t="shared" si="14"/>
        <v>DEBIL</v>
      </c>
      <c r="AO66" s="277"/>
      <c r="AP66" s="277">
        <f>IF(AO66='Eval Controles'!$C$24,"FUERTE",IF(AO66='Eval Controles'!$C$25,"MODERADO",IF(AO66='Eval Controles'!$C$26,"DEBIL",)))</f>
        <v>0</v>
      </c>
      <c r="AQ66" s="277"/>
      <c r="AR66" s="277"/>
      <c r="AS66" s="277"/>
      <c r="AT66" s="277"/>
      <c r="AU66" s="277"/>
      <c r="AV66" s="277"/>
      <c r="AW66" s="287"/>
      <c r="AX66" s="287"/>
      <c r="AY66" s="290"/>
      <c r="AZ66" s="289"/>
      <c r="BA66" s="167"/>
      <c r="BB66" s="167"/>
      <c r="BC66" s="151"/>
      <c r="BD66" s="151"/>
      <c r="BE66" s="22"/>
      <c r="BF66" s="151"/>
      <c r="BG66" s="151"/>
      <c r="BH66" s="22"/>
      <c r="BI66" s="151"/>
      <c r="BJ66" s="151"/>
      <c r="BK66" s="22"/>
      <c r="BL66" s="151"/>
      <c r="BM66" s="151"/>
      <c r="BN66" s="22"/>
      <c r="BO66" s="22"/>
      <c r="BP66" s="22"/>
    </row>
    <row r="67" spans="2:68" ht="58.5" hidden="1" customHeight="1" x14ac:dyDescent="0.3">
      <c r="B67" s="132"/>
      <c r="C67" s="291"/>
      <c r="D67" s="292"/>
      <c r="E67" s="292"/>
      <c r="F67" s="292"/>
      <c r="G67" s="205"/>
      <c r="H67" s="292"/>
      <c r="I67" s="292"/>
      <c r="J67" s="205"/>
      <c r="K67" s="100"/>
      <c r="L67" s="195"/>
      <c r="M67" s="200" t="e">
        <f>VLOOKUP(L67,'[4]Datos Validacion'!$C$6:$D$10,2,0)</f>
        <v>#N/A</v>
      </c>
      <c r="N67" s="214"/>
      <c r="O67" s="276" t="e">
        <f>VLOOKUP(N67,'[4]Datos Validacion'!$E$6:$F$15,2,0)</f>
        <v>#N/A</v>
      </c>
      <c r="P67" s="146"/>
      <c r="Q67" s="215"/>
      <c r="R67" s="215"/>
      <c r="S67" s="215"/>
      <c r="T67" s="215"/>
      <c r="U67" s="215"/>
      <c r="V67" s="215"/>
      <c r="W67" s="215"/>
      <c r="X67" s="286"/>
      <c r="Y67" s="166"/>
      <c r="Z67" s="166" t="b">
        <f>IF(Y67='Eval Controles'!$C$30,'Eval Controles'!$D$30,IF(Y67='Eval Controles'!$C$31,'Eval Controles'!$D$31))</f>
        <v>0</v>
      </c>
      <c r="AA67" s="166"/>
      <c r="AB67" s="166" t="b">
        <f>IF(AA67='Eval Controles'!$C$32,'Eval Controles'!$D$32,IF(AA67='Eval Controles'!$C$33,'Eval Controles'!$D$33))</f>
        <v>0</v>
      </c>
      <c r="AC67" s="166"/>
      <c r="AD67" s="166" t="b">
        <f>IF(AC67='Eval Controles'!$C$34,'Eval Controles'!$D$34,IF(AC67='Eval Controles'!$C$35,'Eval Controles'!$D$35))</f>
        <v>0</v>
      </c>
      <c r="AE67" s="166"/>
      <c r="AF67" s="166" t="b">
        <f>IF(AE67='Eval Controles'!$C$36,'Eval Controles'!$D$36,IF(AE67='Eval Controles'!$C$37,'Eval Controles'!$D$37,IF(AE67='Eval Controles'!$C$38,'Eval Controles'!$D$38)))</f>
        <v>0</v>
      </c>
      <c r="AG67" s="166"/>
      <c r="AH67" s="166" t="b">
        <f>IF(AG67='Eval Controles'!$C$39,'Eval Controles'!$D$39,IF(AG67='Eval Controles'!$C$40,'Eval Controles'!$D$40))</f>
        <v>0</v>
      </c>
      <c r="AI67" s="166"/>
      <c r="AJ67" s="166" t="b">
        <f>IF(AI67='Eval Controles'!$C$41,'Eval Controles'!$D$41,IF(AI67='Eval Controles'!$C$42,'Eval Controles'!$D$42))</f>
        <v>0</v>
      </c>
      <c r="AK67" s="166"/>
      <c r="AL67" s="166" t="b">
        <f>IF(AK67='Eval Controles'!$C$43,'Eval Controles'!$D$43,IF(AK67='Eval Controles'!$C$44,'Eval Controles'!$D$44,IF(AK67='Eval Controles'!$C$45,'Eval Controles'!$D$45)))</f>
        <v>0</v>
      </c>
      <c r="AM67" s="277">
        <f t="shared" si="13"/>
        <v>0</v>
      </c>
      <c r="AN67" s="277" t="str">
        <f t="shared" si="14"/>
        <v>DEBIL</v>
      </c>
      <c r="AO67" s="277"/>
      <c r="AP67" s="277">
        <f>IF(AO67='Eval Controles'!$C$24,"FUERTE",IF(AO67='Eval Controles'!$C$25,"MODERADO",IF(AO67='Eval Controles'!$C$26,"DEBIL",)))</f>
        <v>0</v>
      </c>
      <c r="AQ67" s="277"/>
      <c r="AR67" s="277"/>
      <c r="AS67" s="277"/>
      <c r="AT67" s="277"/>
      <c r="AU67" s="277"/>
      <c r="AV67" s="277"/>
      <c r="AW67" s="287"/>
      <c r="AX67" s="287"/>
      <c r="AY67" s="288"/>
      <c r="AZ67" s="289"/>
      <c r="BA67" s="167"/>
      <c r="BB67" s="167"/>
      <c r="BC67" s="151"/>
      <c r="BD67" s="151"/>
      <c r="BE67" s="22"/>
      <c r="BF67" s="151"/>
      <c r="BG67" s="151"/>
      <c r="BH67" s="22"/>
      <c r="BI67" s="151"/>
      <c r="BJ67" s="151"/>
      <c r="BK67" s="22"/>
      <c r="BL67" s="151"/>
      <c r="BM67" s="151"/>
      <c r="BN67" s="22"/>
      <c r="BO67" s="22"/>
      <c r="BP67" s="22"/>
    </row>
    <row r="68" spans="2:68" ht="58.5" hidden="1" customHeight="1" x14ac:dyDescent="0.3">
      <c r="B68" s="132"/>
      <c r="C68" s="291"/>
      <c r="D68" s="292"/>
      <c r="E68" s="292"/>
      <c r="F68" s="292"/>
      <c r="G68" s="205"/>
      <c r="H68" s="292"/>
      <c r="I68" s="292"/>
      <c r="J68" s="205"/>
      <c r="K68" s="100"/>
      <c r="L68" s="195"/>
      <c r="M68" s="200" t="e">
        <f>VLOOKUP(L68,'[4]Datos Validacion'!$C$6:$D$10,2,0)</f>
        <v>#N/A</v>
      </c>
      <c r="N68" s="214"/>
      <c r="O68" s="276" t="e">
        <f>VLOOKUP(N68,'[4]Datos Validacion'!$E$6:$F$15,2,0)</f>
        <v>#N/A</v>
      </c>
      <c r="P68" s="146"/>
      <c r="Q68" s="215"/>
      <c r="R68" s="215"/>
      <c r="S68" s="215"/>
      <c r="T68" s="215"/>
      <c r="U68" s="215"/>
      <c r="V68" s="215"/>
      <c r="W68" s="215"/>
      <c r="X68" s="286"/>
      <c r="Y68" s="166"/>
      <c r="Z68" s="166" t="b">
        <f>IF(Y68='Eval Controles'!$C$30,'Eval Controles'!$D$30,IF(Y68='Eval Controles'!$C$31,'Eval Controles'!$D$31))</f>
        <v>0</v>
      </c>
      <c r="AA68" s="166"/>
      <c r="AB68" s="166" t="b">
        <f>IF(AA68='Eval Controles'!$C$32,'Eval Controles'!$D$32,IF(AA68='Eval Controles'!$C$33,'Eval Controles'!$D$33))</f>
        <v>0</v>
      </c>
      <c r="AC68" s="166"/>
      <c r="AD68" s="166" t="b">
        <f>IF(AC68='Eval Controles'!$C$34,'Eval Controles'!$D$34,IF(AC68='Eval Controles'!$C$35,'Eval Controles'!$D$35))</f>
        <v>0</v>
      </c>
      <c r="AE68" s="166"/>
      <c r="AF68" s="166" t="b">
        <f>IF(AE68='Eval Controles'!$C$36,'Eval Controles'!$D$36,IF(AE68='Eval Controles'!$C$37,'Eval Controles'!$D$37,IF(AE68='Eval Controles'!$C$38,'Eval Controles'!$D$38)))</f>
        <v>0</v>
      </c>
      <c r="AG68" s="166"/>
      <c r="AH68" s="166" t="b">
        <f>IF(AG68='Eval Controles'!$C$39,'Eval Controles'!$D$39,IF(AG68='Eval Controles'!$C$40,'Eval Controles'!$D$40))</f>
        <v>0</v>
      </c>
      <c r="AI68" s="166"/>
      <c r="AJ68" s="166" t="b">
        <f>IF(AI68='Eval Controles'!$C$41,'Eval Controles'!$D$41,IF(AI68='Eval Controles'!$C$42,'Eval Controles'!$D$42))</f>
        <v>0</v>
      </c>
      <c r="AK68" s="166"/>
      <c r="AL68" s="166" t="b">
        <f>IF(AK68='Eval Controles'!$C$43,'Eval Controles'!$D$43,IF(AK68='Eval Controles'!$C$44,'Eval Controles'!$D$44,IF(AK68='Eval Controles'!$C$45,'Eval Controles'!$D$45)))</f>
        <v>0</v>
      </c>
      <c r="AM68" s="277">
        <f t="shared" si="13"/>
        <v>0</v>
      </c>
      <c r="AN68" s="277" t="str">
        <f t="shared" si="14"/>
        <v>DEBIL</v>
      </c>
      <c r="AO68" s="277"/>
      <c r="AP68" s="277">
        <f>IF(AO68='Eval Controles'!$C$24,"FUERTE",IF(AO68='Eval Controles'!$C$25,"MODERADO",IF(AO68='Eval Controles'!$C$26,"DEBIL",)))</f>
        <v>0</v>
      </c>
      <c r="AQ68" s="277"/>
      <c r="AR68" s="277"/>
      <c r="AS68" s="277"/>
      <c r="AT68" s="277"/>
      <c r="AU68" s="277"/>
      <c r="AV68" s="277"/>
      <c r="AW68" s="287"/>
      <c r="AX68" s="287"/>
      <c r="AY68" s="288"/>
      <c r="AZ68" s="289"/>
      <c r="BA68" s="167"/>
      <c r="BB68" s="167"/>
      <c r="BC68" s="151"/>
      <c r="BD68" s="151"/>
      <c r="BE68" s="22"/>
      <c r="BF68" s="151"/>
      <c r="BG68" s="151"/>
      <c r="BH68" s="22"/>
      <c r="BI68" s="151"/>
      <c r="BJ68" s="151"/>
      <c r="BK68" s="22"/>
      <c r="BL68" s="151"/>
      <c r="BM68" s="151"/>
      <c r="BN68" s="22"/>
      <c r="BO68" s="22"/>
      <c r="BP68" s="22"/>
    </row>
    <row r="69" spans="2:68" s="134" customFormat="1" ht="58.5" hidden="1" customHeight="1" x14ac:dyDescent="0.35">
      <c r="B69" s="132"/>
      <c r="C69" s="228"/>
      <c r="D69" s="228"/>
      <c r="E69" s="228"/>
      <c r="F69" s="228"/>
      <c r="G69" s="205"/>
      <c r="H69" s="228"/>
      <c r="I69" s="228"/>
      <c r="J69" s="205"/>
      <c r="K69" s="213"/>
      <c r="L69" s="195"/>
      <c r="M69" s="200" t="e">
        <f>VLOOKUP(L69,'[4]Datos Validacion'!$C$6:$D$10,2,0)</f>
        <v>#N/A</v>
      </c>
      <c r="N69" s="214"/>
      <c r="O69" s="276" t="e">
        <f>VLOOKUP(N69,'[4]Datos Validacion'!$E$6:$F$15,2,0)</f>
        <v>#N/A</v>
      </c>
      <c r="P69" s="146"/>
      <c r="Q69" s="215"/>
      <c r="R69" s="215"/>
      <c r="S69" s="215"/>
      <c r="T69" s="215"/>
      <c r="U69" s="215"/>
      <c r="V69" s="215"/>
      <c r="W69" s="215"/>
      <c r="X69" s="286"/>
      <c r="Y69" s="166"/>
      <c r="Z69" s="166" t="b">
        <f>IF(Y69='Eval Controles'!$C$30,'Eval Controles'!$D$30,IF(Y69='Eval Controles'!$C$31,'Eval Controles'!$D$31))</f>
        <v>0</v>
      </c>
      <c r="AA69" s="166"/>
      <c r="AB69" s="166" t="b">
        <f>IF(AA69='Eval Controles'!$C$32,'Eval Controles'!$D$32,IF(AA69='Eval Controles'!$C$33,'Eval Controles'!$D$33))</f>
        <v>0</v>
      </c>
      <c r="AC69" s="166"/>
      <c r="AD69" s="166" t="b">
        <f>IF(AC69='Eval Controles'!$C$34,'Eval Controles'!$D$34,IF(AC69='Eval Controles'!$C$35,'Eval Controles'!$D$35))</f>
        <v>0</v>
      </c>
      <c r="AE69" s="166"/>
      <c r="AF69" s="166" t="b">
        <f>IF(AE69='Eval Controles'!$C$36,'Eval Controles'!$D$36,IF(AE69='Eval Controles'!$C$37,'Eval Controles'!$D$37,IF(AE69='Eval Controles'!$C$38,'Eval Controles'!$D$38)))</f>
        <v>0</v>
      </c>
      <c r="AG69" s="166"/>
      <c r="AH69" s="166" t="b">
        <f>IF(AG69='Eval Controles'!$C$39,'Eval Controles'!$D$39,IF(AG69='Eval Controles'!$C$40,'Eval Controles'!$D$40))</f>
        <v>0</v>
      </c>
      <c r="AI69" s="166"/>
      <c r="AJ69" s="166" t="b">
        <f>IF(AI69='Eval Controles'!$C$41,'Eval Controles'!$D$41,IF(AI69='Eval Controles'!$C$42,'Eval Controles'!$D$42))</f>
        <v>0</v>
      </c>
      <c r="AK69" s="166"/>
      <c r="AL69" s="166" t="b">
        <f>IF(AK69='Eval Controles'!$C$43,'Eval Controles'!$D$43,IF(AK69='Eval Controles'!$C$44,'Eval Controles'!$D$44,IF(AK69='Eval Controles'!$C$45,'Eval Controles'!$D$45)))</f>
        <v>0</v>
      </c>
      <c r="AM69" s="277">
        <f t="shared" si="13"/>
        <v>0</v>
      </c>
      <c r="AN69" s="277" t="str">
        <f t="shared" si="14"/>
        <v>DEBIL</v>
      </c>
      <c r="AO69" s="277"/>
      <c r="AP69" s="277">
        <f>IF(AO69='Eval Controles'!$C$24,"FUERTE",IF(AO69='Eval Controles'!$C$25,"MODERADO",IF(AO69='Eval Controles'!$C$26,"DEBIL",)))</f>
        <v>0</v>
      </c>
      <c r="AQ69" s="277"/>
      <c r="AR69" s="277"/>
      <c r="AS69" s="277"/>
      <c r="AT69" s="277"/>
      <c r="AU69" s="277"/>
      <c r="AV69" s="277"/>
      <c r="AW69" s="287"/>
      <c r="AX69" s="287"/>
      <c r="AY69" s="288"/>
      <c r="AZ69" s="289"/>
      <c r="BA69" s="151"/>
      <c r="BB69" s="151"/>
      <c r="BC69" s="151"/>
      <c r="BD69" s="151"/>
      <c r="BE69" s="212"/>
      <c r="BF69" s="151"/>
      <c r="BG69" s="151"/>
      <c r="BH69" s="212"/>
      <c r="BI69" s="151"/>
      <c r="BJ69" s="151"/>
      <c r="BK69" s="212"/>
      <c r="BL69" s="151"/>
      <c r="BM69" s="151"/>
      <c r="BN69" s="212"/>
      <c r="BO69" s="212"/>
      <c r="BP69" s="212"/>
    </row>
    <row r="70" spans="2:68" s="134" customFormat="1" ht="58.5" hidden="1" customHeight="1" x14ac:dyDescent="0.35">
      <c r="B70" s="132"/>
      <c r="C70" s="228"/>
      <c r="D70" s="228"/>
      <c r="E70" s="228"/>
      <c r="F70" s="228"/>
      <c r="G70" s="205"/>
      <c r="H70" s="228"/>
      <c r="I70" s="228"/>
      <c r="J70" s="205"/>
      <c r="K70" s="213"/>
      <c r="L70" s="195"/>
      <c r="M70" s="200" t="e">
        <f>VLOOKUP(L70,'[4]Datos Validacion'!$C$6:$D$10,2,0)</f>
        <v>#N/A</v>
      </c>
      <c r="N70" s="214"/>
      <c r="O70" s="276" t="e">
        <f>VLOOKUP(N70,'[4]Datos Validacion'!$E$6:$F$15,2,0)</f>
        <v>#N/A</v>
      </c>
      <c r="P70" s="146"/>
      <c r="Q70" s="215"/>
      <c r="R70" s="215"/>
      <c r="S70" s="215"/>
      <c r="T70" s="215"/>
      <c r="U70" s="215"/>
      <c r="V70" s="215"/>
      <c r="W70" s="215"/>
      <c r="X70" s="286"/>
      <c r="Y70" s="166"/>
      <c r="Z70" s="166" t="b">
        <f>IF(Y70='Eval Controles'!$C$30,'Eval Controles'!$D$30,IF(Y70='Eval Controles'!$C$31,'Eval Controles'!$D$31))</f>
        <v>0</v>
      </c>
      <c r="AA70" s="166"/>
      <c r="AB70" s="166" t="b">
        <f>IF(AA70='Eval Controles'!$C$32,'Eval Controles'!$D$32,IF(AA70='Eval Controles'!$C$33,'Eval Controles'!$D$33))</f>
        <v>0</v>
      </c>
      <c r="AC70" s="166"/>
      <c r="AD70" s="166" t="b">
        <f>IF(AC70='Eval Controles'!$C$34,'Eval Controles'!$D$34,IF(AC70='Eval Controles'!$C$35,'Eval Controles'!$D$35))</f>
        <v>0</v>
      </c>
      <c r="AE70" s="166"/>
      <c r="AF70" s="166" t="b">
        <f>IF(AE70='Eval Controles'!$C$36,'Eval Controles'!$D$36,IF(AE70='Eval Controles'!$C$37,'Eval Controles'!$D$37,IF(AE70='Eval Controles'!$C$38,'Eval Controles'!$D$38)))</f>
        <v>0</v>
      </c>
      <c r="AG70" s="166"/>
      <c r="AH70" s="166" t="b">
        <f>IF(AG70='Eval Controles'!$C$39,'Eval Controles'!$D$39,IF(AG70='Eval Controles'!$C$40,'Eval Controles'!$D$40))</f>
        <v>0</v>
      </c>
      <c r="AI70" s="166"/>
      <c r="AJ70" s="166" t="b">
        <f>IF(AI70='Eval Controles'!$C$41,'Eval Controles'!$D$41,IF(AI70='Eval Controles'!$C$42,'Eval Controles'!$D$42))</f>
        <v>0</v>
      </c>
      <c r="AK70" s="166"/>
      <c r="AL70" s="166" t="b">
        <f>IF(AK70='Eval Controles'!$C$43,'Eval Controles'!$D$43,IF(AK70='Eval Controles'!$C$44,'Eval Controles'!$D$44,IF(AK70='Eval Controles'!$C$45,'Eval Controles'!$D$45)))</f>
        <v>0</v>
      </c>
      <c r="AM70" s="277">
        <f t="shared" si="13"/>
        <v>0</v>
      </c>
      <c r="AN70" s="277" t="str">
        <f t="shared" si="14"/>
        <v>DEBIL</v>
      </c>
      <c r="AO70" s="277"/>
      <c r="AP70" s="277">
        <f>IF(AO70='Eval Controles'!$C$24,"FUERTE",IF(AO70='Eval Controles'!$C$25,"MODERADO",IF(AO70='Eval Controles'!$C$26,"DEBIL",)))</f>
        <v>0</v>
      </c>
      <c r="AQ70" s="277"/>
      <c r="AR70" s="277"/>
      <c r="AS70" s="277"/>
      <c r="AT70" s="277"/>
      <c r="AU70" s="277"/>
      <c r="AV70" s="277"/>
      <c r="AW70" s="287"/>
      <c r="AX70" s="287"/>
      <c r="AY70" s="288"/>
      <c r="AZ70" s="289"/>
      <c r="BA70" s="151"/>
      <c r="BB70" s="151"/>
      <c r="BC70" s="151"/>
      <c r="BD70" s="151"/>
      <c r="BE70" s="212"/>
      <c r="BF70" s="151"/>
      <c r="BG70" s="151"/>
      <c r="BH70" s="212"/>
      <c r="BI70" s="151"/>
      <c r="BJ70" s="151"/>
      <c r="BK70" s="212"/>
      <c r="BL70" s="151"/>
      <c r="BM70" s="151"/>
      <c r="BN70" s="212"/>
      <c r="BO70" s="212"/>
      <c r="BP70" s="212"/>
    </row>
    <row r="71" spans="2:68" ht="58.5" hidden="1" customHeight="1" x14ac:dyDescent="0.3">
      <c r="B71" s="132"/>
      <c r="C71" s="228"/>
      <c r="D71" s="228"/>
      <c r="E71" s="228"/>
      <c r="F71" s="228"/>
      <c r="G71" s="205"/>
      <c r="H71" s="228"/>
      <c r="I71" s="228"/>
      <c r="J71" s="205"/>
      <c r="K71" s="213"/>
      <c r="L71" s="195"/>
      <c r="M71" s="200" t="e">
        <f>VLOOKUP(L71,'[4]Datos Validacion'!$C$6:$D$10,2,0)</f>
        <v>#N/A</v>
      </c>
      <c r="N71" s="214"/>
      <c r="O71" s="276" t="e">
        <f>VLOOKUP(N71,'[4]Datos Validacion'!$E$6:$F$15,2,0)</f>
        <v>#N/A</v>
      </c>
      <c r="P71" s="146"/>
      <c r="Q71" s="215"/>
      <c r="R71" s="215"/>
      <c r="S71" s="215"/>
      <c r="T71" s="215"/>
      <c r="U71" s="215"/>
      <c r="V71" s="215"/>
      <c r="W71" s="215"/>
      <c r="X71" s="286"/>
      <c r="Y71" s="166"/>
      <c r="Z71" s="166" t="b">
        <f>IF(Y71='Eval Controles'!$C$30,'Eval Controles'!$D$30,IF(Y71='Eval Controles'!$C$31,'Eval Controles'!$D$31))</f>
        <v>0</v>
      </c>
      <c r="AA71" s="166"/>
      <c r="AB71" s="166" t="b">
        <f>IF(AA71='Eval Controles'!$C$32,'Eval Controles'!$D$32,IF(AA71='Eval Controles'!$C$33,'Eval Controles'!$D$33))</f>
        <v>0</v>
      </c>
      <c r="AC71" s="166"/>
      <c r="AD71" s="166" t="b">
        <f>IF(AC71='Eval Controles'!$C$34,'Eval Controles'!$D$34,IF(AC71='Eval Controles'!$C$35,'Eval Controles'!$D$35))</f>
        <v>0</v>
      </c>
      <c r="AE71" s="166"/>
      <c r="AF71" s="166" t="b">
        <f>IF(AE71='Eval Controles'!$C$36,'Eval Controles'!$D$36,IF(AE71='Eval Controles'!$C$37,'Eval Controles'!$D$37,IF(AE71='Eval Controles'!$C$38,'Eval Controles'!$D$38)))</f>
        <v>0</v>
      </c>
      <c r="AG71" s="166"/>
      <c r="AH71" s="166" t="b">
        <f>IF(AG71='Eval Controles'!$C$39,'Eval Controles'!$D$39,IF(AG71='Eval Controles'!$C$40,'Eval Controles'!$D$40))</f>
        <v>0</v>
      </c>
      <c r="AI71" s="166"/>
      <c r="AJ71" s="166" t="b">
        <f>IF(AI71='Eval Controles'!$C$41,'Eval Controles'!$D$41,IF(AI71='Eval Controles'!$C$42,'Eval Controles'!$D$42))</f>
        <v>0</v>
      </c>
      <c r="AK71" s="166"/>
      <c r="AL71" s="166" t="b">
        <f>IF(AK71='Eval Controles'!$C$43,'Eval Controles'!$D$43,IF(AK71='Eval Controles'!$C$44,'Eval Controles'!$D$44,IF(AK71='Eval Controles'!$C$45,'Eval Controles'!$D$45)))</f>
        <v>0</v>
      </c>
      <c r="AM71" s="277">
        <f t="shared" si="13"/>
        <v>0</v>
      </c>
      <c r="AN71" s="277" t="str">
        <f t="shared" si="14"/>
        <v>DEBIL</v>
      </c>
      <c r="AO71" s="277"/>
      <c r="AP71" s="277">
        <f>IF(AO71='Eval Controles'!$C$24,"FUERTE",IF(AO71='Eval Controles'!$C$25,"MODERADO",IF(AO71='Eval Controles'!$C$26,"DEBIL",)))</f>
        <v>0</v>
      </c>
      <c r="AQ71" s="277"/>
      <c r="AR71" s="277"/>
      <c r="AS71" s="277"/>
      <c r="AT71" s="277"/>
      <c r="AU71" s="277"/>
      <c r="AV71" s="277"/>
      <c r="AW71" s="287"/>
      <c r="AX71" s="287"/>
      <c r="AY71" s="288"/>
      <c r="AZ71" s="289"/>
      <c r="BA71" s="167"/>
      <c r="BB71" s="167"/>
      <c r="BC71" s="151"/>
      <c r="BD71" s="151"/>
      <c r="BE71" s="22"/>
      <c r="BF71" s="151"/>
      <c r="BG71" s="151"/>
      <c r="BH71" s="22"/>
      <c r="BI71" s="151"/>
      <c r="BJ71" s="151"/>
      <c r="BK71" s="22"/>
      <c r="BL71" s="151"/>
      <c r="BM71" s="151"/>
      <c r="BN71" s="22"/>
      <c r="BO71" s="22"/>
      <c r="BP71" s="22"/>
    </row>
    <row r="72" spans="2:68" s="134" customFormat="1" ht="58.5" hidden="1" customHeight="1" x14ac:dyDescent="0.35">
      <c r="B72" s="132"/>
      <c r="C72" s="165"/>
      <c r="D72" s="165"/>
      <c r="E72" s="165"/>
      <c r="F72" s="165"/>
      <c r="G72" s="205"/>
      <c r="H72" s="203"/>
      <c r="I72" s="233"/>
      <c r="J72" s="205"/>
      <c r="K72" s="292"/>
      <c r="L72" s="210"/>
      <c r="M72" s="200" t="e">
        <f>VLOOKUP(L72,'[4]Datos Validacion'!$C$6:$D$10,2,0)</f>
        <v>#N/A</v>
      </c>
      <c r="N72" s="275"/>
      <c r="O72" s="276" t="e">
        <f>VLOOKUP(N72,'[4]Datos Validacion'!$E$6:$F$15,2,0)</f>
        <v>#N/A</v>
      </c>
      <c r="P72" s="146"/>
      <c r="Q72" s="146"/>
      <c r="R72" s="197"/>
      <c r="S72" s="166"/>
      <c r="T72" s="166"/>
      <c r="U72" s="166"/>
      <c r="V72" s="166"/>
      <c r="W72" s="166"/>
      <c r="X72" s="293"/>
      <c r="Y72" s="166"/>
      <c r="Z72" s="166" t="b">
        <f>IF(Y72='Eval Controles'!$C$30,'Eval Controles'!$D$30,IF(Y72='Eval Controles'!$C$31,'Eval Controles'!$D$31))</f>
        <v>0</v>
      </c>
      <c r="AA72" s="166"/>
      <c r="AB72" s="166" t="b">
        <f>IF(AA72='Eval Controles'!$C$32,'Eval Controles'!$D$32,IF(AA72='Eval Controles'!$C$33,'Eval Controles'!$D$33))</f>
        <v>0</v>
      </c>
      <c r="AC72" s="166"/>
      <c r="AD72" s="166" t="b">
        <f>IF(AC72='Eval Controles'!$C$34,'Eval Controles'!$D$34,IF(AC72='Eval Controles'!$C$35,'Eval Controles'!$D$35))</f>
        <v>0</v>
      </c>
      <c r="AE72" s="166"/>
      <c r="AF72" s="166" t="b">
        <f>IF(AE72='Eval Controles'!$C$36,'Eval Controles'!$D$36,IF(AE72='Eval Controles'!$C$37,'Eval Controles'!$D$37,IF(AE72='Eval Controles'!$C$38,'Eval Controles'!$D$38)))</f>
        <v>0</v>
      </c>
      <c r="AG72" s="166"/>
      <c r="AH72" s="166" t="b">
        <f>IF(AG72='Eval Controles'!$C$39,'Eval Controles'!$D$39,IF(AG72='Eval Controles'!$C$40,'Eval Controles'!$D$40))</f>
        <v>0</v>
      </c>
      <c r="AI72" s="166"/>
      <c r="AJ72" s="166" t="b">
        <f>IF(AI72='Eval Controles'!$C$41,'Eval Controles'!$D$41,IF(AI72='Eval Controles'!$C$42,'Eval Controles'!$D$42))</f>
        <v>0</v>
      </c>
      <c r="AK72" s="166"/>
      <c r="AL72" s="166" t="b">
        <f>IF(AK72='Eval Controles'!$C$43,'Eval Controles'!$D$43,IF(AK72='Eval Controles'!$C$44,'Eval Controles'!$D$44,IF(AK72='Eval Controles'!$C$45,'Eval Controles'!$D$45)))</f>
        <v>0</v>
      </c>
      <c r="AM72" s="277"/>
      <c r="AN72" s="277"/>
      <c r="AO72" s="166"/>
      <c r="AP72" s="277"/>
      <c r="AQ72" s="215"/>
      <c r="AR72" s="199"/>
      <c r="AS72" s="199"/>
      <c r="AT72" s="215"/>
      <c r="AU72" s="199"/>
      <c r="AV72" s="199"/>
      <c r="AW72" s="201"/>
      <c r="AX72" s="201"/>
      <c r="AY72" s="215"/>
      <c r="AZ72" s="289"/>
      <c r="BA72" s="151"/>
      <c r="BB72" s="151"/>
      <c r="BC72" s="151"/>
      <c r="BD72" s="151"/>
      <c r="BE72" s="212"/>
      <c r="BF72" s="151"/>
      <c r="BG72" s="151"/>
      <c r="BH72" s="212"/>
      <c r="BI72" s="151"/>
      <c r="BJ72" s="151"/>
      <c r="BK72" s="212"/>
      <c r="BL72" s="151"/>
      <c r="BM72" s="151"/>
      <c r="BN72" s="212"/>
      <c r="BO72" s="212"/>
      <c r="BP72" s="212"/>
    </row>
    <row r="73" spans="2:68" s="98" customFormat="1" ht="58.5" hidden="1" customHeight="1" x14ac:dyDescent="0.3">
      <c r="B73" s="132"/>
      <c r="C73" s="199"/>
      <c r="D73" s="199"/>
      <c r="E73" s="199"/>
      <c r="F73" s="199"/>
      <c r="G73" s="205"/>
      <c r="H73" s="216"/>
      <c r="I73" s="197"/>
      <c r="J73" s="205"/>
      <c r="K73" s="292"/>
      <c r="L73" s="195"/>
      <c r="M73" s="200" t="e">
        <f>VLOOKUP(L73,'[4]Datos Validacion'!$C$6:$D$10,2,0)</f>
        <v>#N/A</v>
      </c>
      <c r="N73" s="214"/>
      <c r="O73" s="276" t="e">
        <f>VLOOKUP(N73,'[4]Datos Validacion'!$E$6:$F$15,2,0)</f>
        <v>#N/A</v>
      </c>
      <c r="P73" s="146"/>
      <c r="Q73" s="215"/>
      <c r="R73" s="197"/>
      <c r="S73" s="199"/>
      <c r="T73" s="199"/>
      <c r="U73" s="199"/>
      <c r="V73" s="199"/>
      <c r="W73" s="199"/>
      <c r="X73" s="293"/>
      <c r="Y73" s="166"/>
      <c r="Z73" s="166" t="b">
        <f>IF(Y73='Eval Controles'!$C$30,'Eval Controles'!$D$30,IF(Y73='Eval Controles'!$C$31,'Eval Controles'!$D$31))</f>
        <v>0</v>
      </c>
      <c r="AA73" s="166"/>
      <c r="AB73" s="166" t="b">
        <f>IF(AA73='Eval Controles'!$C$32,'Eval Controles'!$D$32,IF(AA73='Eval Controles'!$C$33,'Eval Controles'!$D$33))</f>
        <v>0</v>
      </c>
      <c r="AC73" s="166"/>
      <c r="AD73" s="166" t="b">
        <f>IF(AC73='Eval Controles'!$C$34,'Eval Controles'!$D$34,IF(AC73='Eval Controles'!$C$35,'Eval Controles'!$D$35))</f>
        <v>0</v>
      </c>
      <c r="AE73" s="166"/>
      <c r="AF73" s="166" t="b">
        <f>IF(AE73='Eval Controles'!$C$36,'Eval Controles'!$D$36,IF(AE73='Eval Controles'!$C$37,'Eval Controles'!$D$37,IF(AE73='Eval Controles'!$C$38,'Eval Controles'!$D$38)))</f>
        <v>0</v>
      </c>
      <c r="AG73" s="166"/>
      <c r="AH73" s="166" t="b">
        <f>IF(AG73='Eval Controles'!$C$39,'Eval Controles'!$D$39,IF(AG73='Eval Controles'!$C$40,'Eval Controles'!$D$40))</f>
        <v>0</v>
      </c>
      <c r="AI73" s="166"/>
      <c r="AJ73" s="166" t="b">
        <f>IF(AI73='Eval Controles'!$C$41,'Eval Controles'!$D$41,IF(AI73='Eval Controles'!$C$42,'Eval Controles'!$D$42))</f>
        <v>0</v>
      </c>
      <c r="AK73" s="166"/>
      <c r="AL73" s="166" t="b">
        <f>IF(AK73='Eval Controles'!$C$43,'Eval Controles'!$D$43,IF(AK73='Eval Controles'!$C$44,'Eval Controles'!$D$44,IF(AK73='Eval Controles'!$C$45,'Eval Controles'!$D$45)))</f>
        <v>0</v>
      </c>
      <c r="AM73" s="277">
        <f t="shared" ref="AM73:AM80" si="15">SUM(Z73,AB73,AD73,AF73,AH73,AJ73,AL73)</f>
        <v>0</v>
      </c>
      <c r="AN73" s="277" t="str">
        <f t="shared" si="12"/>
        <v>DEBIL</v>
      </c>
      <c r="AO73" s="166"/>
      <c r="AP73" s="277">
        <f>IF(AO73='Eval Controles'!$C$24,"FUERTE",IF(AO73='Eval Controles'!$C$25,"MODERADO",IF(AO73='Eval Controles'!$C$26,"DEBIL",)))</f>
        <v>0</v>
      </c>
      <c r="AQ73" s="215"/>
      <c r="AR73" s="199"/>
      <c r="AS73" s="199"/>
      <c r="AT73" s="288"/>
      <c r="AU73" s="199"/>
      <c r="AV73" s="199"/>
      <c r="AW73" s="287"/>
      <c r="AX73" s="287"/>
      <c r="AY73" s="288"/>
      <c r="AZ73" s="289"/>
      <c r="BA73" s="307"/>
      <c r="BB73" s="307"/>
      <c r="BC73" s="313"/>
      <c r="BD73" s="313"/>
      <c r="BE73" s="99"/>
      <c r="BF73" s="313"/>
      <c r="BG73" s="313"/>
      <c r="BH73" s="99"/>
      <c r="BI73" s="313"/>
      <c r="BJ73" s="313"/>
      <c r="BK73" s="99"/>
      <c r="BL73" s="313"/>
      <c r="BM73" s="313"/>
      <c r="BN73" s="99"/>
      <c r="BO73" s="99"/>
      <c r="BP73" s="99"/>
    </row>
    <row r="74" spans="2:68" s="98" customFormat="1" ht="58.5" hidden="1" customHeight="1" x14ac:dyDescent="0.3">
      <c r="B74" s="132"/>
      <c r="C74" s="199"/>
      <c r="D74" s="199"/>
      <c r="E74" s="199"/>
      <c r="F74" s="199"/>
      <c r="G74" s="205"/>
      <c r="H74" s="216"/>
      <c r="I74" s="197"/>
      <c r="J74" s="205"/>
      <c r="K74" s="292"/>
      <c r="L74" s="195"/>
      <c r="M74" s="200" t="e">
        <f>VLOOKUP(L74,'[4]Datos Validacion'!$C$6:$D$10,2,0)</f>
        <v>#N/A</v>
      </c>
      <c r="N74" s="214"/>
      <c r="O74" s="276" t="e">
        <f>VLOOKUP(N74,'[4]Datos Validacion'!$E$6:$F$15,2,0)</f>
        <v>#N/A</v>
      </c>
      <c r="P74" s="146"/>
      <c r="Q74" s="215"/>
      <c r="R74" s="197"/>
      <c r="S74" s="199"/>
      <c r="T74" s="199"/>
      <c r="U74" s="199"/>
      <c r="V74" s="199"/>
      <c r="W74" s="199"/>
      <c r="X74" s="293"/>
      <c r="Y74" s="166"/>
      <c r="Z74" s="166" t="b">
        <f>IF(Y74='Eval Controles'!$C$30,'Eval Controles'!$D$30,IF(Y74='Eval Controles'!$C$31,'Eval Controles'!$D$31))</f>
        <v>0</v>
      </c>
      <c r="AA74" s="166"/>
      <c r="AB74" s="166" t="b">
        <f>IF(AA74='Eval Controles'!$C$32,'Eval Controles'!$D$32,IF(AA74='Eval Controles'!$C$33,'Eval Controles'!$D$33))</f>
        <v>0</v>
      </c>
      <c r="AC74" s="166"/>
      <c r="AD74" s="166" t="b">
        <f>IF(AC74='Eval Controles'!$C$34,'Eval Controles'!$D$34,IF(AC74='Eval Controles'!$C$35,'Eval Controles'!$D$35))</f>
        <v>0</v>
      </c>
      <c r="AE74" s="166"/>
      <c r="AF74" s="166" t="b">
        <f>IF(AE74='Eval Controles'!$C$36,'Eval Controles'!$D$36,IF(AE74='Eval Controles'!$C$37,'Eval Controles'!$D$37,IF(AE74='Eval Controles'!$C$38,'Eval Controles'!$D$38)))</f>
        <v>0</v>
      </c>
      <c r="AG74" s="166"/>
      <c r="AH74" s="166" t="b">
        <f>IF(AG74='Eval Controles'!$C$39,'Eval Controles'!$D$39,IF(AG74='Eval Controles'!$C$40,'Eval Controles'!$D$40))</f>
        <v>0</v>
      </c>
      <c r="AI74" s="166"/>
      <c r="AJ74" s="166" t="b">
        <f>IF(AI74='Eval Controles'!$C$41,'Eval Controles'!$D$41,IF(AI74='Eval Controles'!$C$42,'Eval Controles'!$D$42))</f>
        <v>0</v>
      </c>
      <c r="AK74" s="166"/>
      <c r="AL74" s="166" t="b">
        <f>IF(AK74='Eval Controles'!$C$43,'Eval Controles'!$D$43,IF(AK74='Eval Controles'!$C$44,'Eval Controles'!$D$44,IF(AK74='Eval Controles'!$C$45,'Eval Controles'!$D$45)))</f>
        <v>0</v>
      </c>
      <c r="AM74" s="277">
        <f t="shared" si="15"/>
        <v>0</v>
      </c>
      <c r="AN74" s="277" t="str">
        <f t="shared" si="12"/>
        <v>DEBIL</v>
      </c>
      <c r="AO74" s="166"/>
      <c r="AP74" s="277">
        <f>IF(AO74='Eval Controles'!$C$24,"FUERTE",IF(AO74='Eval Controles'!$C$25,"MODERADO",IF(AO74='Eval Controles'!$C$26,"DEBIL",)))</f>
        <v>0</v>
      </c>
      <c r="AQ74" s="215"/>
      <c r="AR74" s="199"/>
      <c r="AS74" s="199"/>
      <c r="AT74" s="288"/>
      <c r="AU74" s="199"/>
      <c r="AV74" s="199"/>
      <c r="AW74" s="287"/>
      <c r="AX74" s="287"/>
      <c r="AY74" s="288"/>
      <c r="AZ74" s="289"/>
      <c r="BA74" s="307"/>
      <c r="BB74" s="307"/>
      <c r="BC74" s="313"/>
      <c r="BD74" s="313"/>
      <c r="BE74" s="99"/>
      <c r="BF74" s="313"/>
      <c r="BG74" s="313"/>
      <c r="BH74" s="99"/>
      <c r="BI74" s="313"/>
      <c r="BJ74" s="313"/>
      <c r="BK74" s="99"/>
      <c r="BL74" s="313"/>
      <c r="BM74" s="313"/>
      <c r="BN74" s="99"/>
      <c r="BO74" s="99"/>
      <c r="BP74" s="99"/>
    </row>
    <row r="75" spans="2:68" s="98" customFormat="1" ht="58.5" hidden="1" customHeight="1" x14ac:dyDescent="0.3">
      <c r="B75" s="132"/>
      <c r="C75" s="199"/>
      <c r="D75" s="199"/>
      <c r="E75" s="199"/>
      <c r="F75" s="199"/>
      <c r="G75" s="205"/>
      <c r="H75" s="216"/>
      <c r="I75" s="197"/>
      <c r="J75" s="205"/>
      <c r="K75" s="292"/>
      <c r="L75" s="195"/>
      <c r="M75" s="200" t="e">
        <f>VLOOKUP(L75,'[4]Datos Validacion'!$C$6:$D$10,2,0)</f>
        <v>#N/A</v>
      </c>
      <c r="N75" s="214"/>
      <c r="O75" s="276" t="e">
        <f>VLOOKUP(N75,'[4]Datos Validacion'!$E$6:$F$15,2,0)</f>
        <v>#N/A</v>
      </c>
      <c r="P75" s="146"/>
      <c r="Q75" s="215"/>
      <c r="R75" s="197"/>
      <c r="S75" s="199"/>
      <c r="T75" s="199"/>
      <c r="U75" s="199"/>
      <c r="V75" s="199"/>
      <c r="W75" s="199"/>
      <c r="X75" s="293"/>
      <c r="Y75" s="166"/>
      <c r="Z75" s="166" t="b">
        <f>IF(Y75='Eval Controles'!$C$30,'Eval Controles'!$D$30,IF(Y75='Eval Controles'!$C$31,'Eval Controles'!$D$31))</f>
        <v>0</v>
      </c>
      <c r="AA75" s="166"/>
      <c r="AB75" s="166" t="b">
        <f>IF(AA75='Eval Controles'!$C$32,'Eval Controles'!$D$32,IF(AA75='Eval Controles'!$C$33,'Eval Controles'!$D$33))</f>
        <v>0</v>
      </c>
      <c r="AC75" s="166"/>
      <c r="AD75" s="166" t="b">
        <f>IF(AC75='Eval Controles'!$C$34,'Eval Controles'!$D$34,IF(AC75='Eval Controles'!$C$35,'Eval Controles'!$D$35))</f>
        <v>0</v>
      </c>
      <c r="AE75" s="166"/>
      <c r="AF75" s="166" t="b">
        <f>IF(AE75='Eval Controles'!$C$36,'Eval Controles'!$D$36,IF(AE75='Eval Controles'!$C$37,'Eval Controles'!$D$37,IF(AE75='Eval Controles'!$C$38,'Eval Controles'!$D$38)))</f>
        <v>0</v>
      </c>
      <c r="AG75" s="166"/>
      <c r="AH75" s="166" t="b">
        <f>IF(AG75='Eval Controles'!$C$39,'Eval Controles'!$D$39,IF(AG75='Eval Controles'!$C$40,'Eval Controles'!$D$40))</f>
        <v>0</v>
      </c>
      <c r="AI75" s="166"/>
      <c r="AJ75" s="166" t="b">
        <f>IF(AI75='Eval Controles'!$C$41,'Eval Controles'!$D$41,IF(AI75='Eval Controles'!$C$42,'Eval Controles'!$D$42))</f>
        <v>0</v>
      </c>
      <c r="AK75" s="166"/>
      <c r="AL75" s="166" t="b">
        <f>IF(AK75='Eval Controles'!$C$43,'Eval Controles'!$D$43,IF(AK75='Eval Controles'!$C$44,'Eval Controles'!$D$44,IF(AK75='Eval Controles'!$C$45,'Eval Controles'!$D$45)))</f>
        <v>0</v>
      </c>
      <c r="AM75" s="277">
        <f t="shared" si="15"/>
        <v>0</v>
      </c>
      <c r="AN75" s="277" t="str">
        <f t="shared" si="12"/>
        <v>DEBIL</v>
      </c>
      <c r="AO75" s="166"/>
      <c r="AP75" s="277">
        <f>IF(AO75='Eval Controles'!$C$24,"FUERTE",IF(AO75='Eval Controles'!$C$25,"MODERADO",IF(AO75='Eval Controles'!$C$26,"DEBIL",)))</f>
        <v>0</v>
      </c>
      <c r="AQ75" s="215"/>
      <c r="AR75" s="199"/>
      <c r="AS75" s="199"/>
      <c r="AT75" s="288"/>
      <c r="AU75" s="199"/>
      <c r="AV75" s="199"/>
      <c r="AW75" s="287"/>
      <c r="AX75" s="287"/>
      <c r="AY75" s="288"/>
      <c r="AZ75" s="289"/>
      <c r="BA75" s="307"/>
      <c r="BB75" s="307"/>
      <c r="BC75" s="313"/>
      <c r="BD75" s="313"/>
      <c r="BE75" s="99"/>
      <c r="BF75" s="313"/>
      <c r="BG75" s="313"/>
      <c r="BH75" s="99"/>
      <c r="BI75" s="313"/>
      <c r="BJ75" s="313"/>
      <c r="BK75" s="99"/>
      <c r="BL75" s="313"/>
      <c r="BM75" s="313"/>
      <c r="BN75" s="99"/>
      <c r="BO75" s="99"/>
      <c r="BP75" s="99"/>
    </row>
    <row r="76" spans="2:68" ht="58.5" hidden="1" customHeight="1" x14ac:dyDescent="0.3">
      <c r="B76" s="132"/>
      <c r="C76" s="291"/>
      <c r="D76" s="292"/>
      <c r="E76" s="292"/>
      <c r="F76" s="292"/>
      <c r="G76" s="205"/>
      <c r="H76" s="292"/>
      <c r="I76" s="292"/>
      <c r="J76" s="205"/>
      <c r="K76" s="100"/>
      <c r="L76" s="195"/>
      <c r="M76" s="200" t="e">
        <f>VLOOKUP(L76,'[4]Datos Validacion'!$C$6:$D$10,2,0)</f>
        <v>#N/A</v>
      </c>
      <c r="N76" s="214"/>
      <c r="O76" s="276" t="e">
        <f>VLOOKUP(N76,'[4]Datos Validacion'!$E$6:$F$15,2,0)</f>
        <v>#N/A</v>
      </c>
      <c r="P76" s="146"/>
      <c r="Q76" s="215"/>
      <c r="R76" s="215"/>
      <c r="S76" s="215"/>
      <c r="T76" s="215"/>
      <c r="U76" s="215"/>
      <c r="V76" s="215"/>
      <c r="W76" s="215"/>
      <c r="X76" s="286"/>
      <c r="Y76" s="166"/>
      <c r="Z76" s="166" t="b">
        <f>IF(Y76='Eval Controles'!$C$30,'Eval Controles'!$D$30,IF(Y76='Eval Controles'!$C$31,'Eval Controles'!$D$31))</f>
        <v>0</v>
      </c>
      <c r="AA76" s="166"/>
      <c r="AB76" s="166" t="b">
        <f>IF(AA76='Eval Controles'!$C$32,'Eval Controles'!$D$32,IF(AA76='Eval Controles'!$C$33,'Eval Controles'!$D$33))</f>
        <v>0</v>
      </c>
      <c r="AC76" s="166"/>
      <c r="AD76" s="166" t="b">
        <f>IF(AC76='Eval Controles'!$C$34,'Eval Controles'!$D$34,IF(AC76='Eval Controles'!$C$35,'Eval Controles'!$D$35))</f>
        <v>0</v>
      </c>
      <c r="AE76" s="166"/>
      <c r="AF76" s="166" t="b">
        <f>IF(AE76='Eval Controles'!$C$36,'Eval Controles'!$D$36,IF(AE76='Eval Controles'!$C$37,'Eval Controles'!$D$37,IF(AE76='Eval Controles'!$C$38,'Eval Controles'!$D$38)))</f>
        <v>0</v>
      </c>
      <c r="AG76" s="166"/>
      <c r="AH76" s="166" t="b">
        <f>IF(AG76='Eval Controles'!$C$39,'Eval Controles'!$D$39,IF(AG76='Eval Controles'!$C$40,'Eval Controles'!$D$40))</f>
        <v>0</v>
      </c>
      <c r="AI76" s="166"/>
      <c r="AJ76" s="166" t="b">
        <f>IF(AI76='Eval Controles'!$C$41,'Eval Controles'!$D$41,IF(AI76='Eval Controles'!$C$42,'Eval Controles'!$D$42))</f>
        <v>0</v>
      </c>
      <c r="AK76" s="166"/>
      <c r="AL76" s="166" t="b">
        <f>IF(AK76='Eval Controles'!$C$43,'Eval Controles'!$D$43,IF(AK76='Eval Controles'!$C$44,'Eval Controles'!$D$44,IF(AK76='Eval Controles'!$C$45,'Eval Controles'!$D$45)))</f>
        <v>0</v>
      </c>
      <c r="AM76" s="277">
        <f t="shared" si="15"/>
        <v>0</v>
      </c>
      <c r="AN76" s="277" t="str">
        <f t="shared" si="12"/>
        <v>DEBIL</v>
      </c>
      <c r="AO76" s="277"/>
      <c r="AP76" s="277">
        <f>IF(AO76='Eval Controles'!$C$24,"FUERTE",IF(AO76='Eval Controles'!$C$25,"MODERADO",IF(AO76='Eval Controles'!$C$26,"DEBIL",)))</f>
        <v>0</v>
      </c>
      <c r="AQ76" s="277"/>
      <c r="AR76" s="277"/>
      <c r="AS76" s="277"/>
      <c r="AT76" s="277"/>
      <c r="AU76" s="277"/>
      <c r="AV76" s="277"/>
      <c r="AW76" s="287"/>
      <c r="AX76" s="287"/>
      <c r="AY76" s="288"/>
      <c r="AZ76" s="289"/>
      <c r="BA76" s="167"/>
      <c r="BB76" s="167"/>
      <c r="BC76" s="151"/>
      <c r="BD76" s="151"/>
      <c r="BE76" s="22"/>
      <c r="BF76" s="151"/>
      <c r="BG76" s="151"/>
      <c r="BH76" s="22"/>
      <c r="BI76" s="151"/>
      <c r="BJ76" s="151"/>
      <c r="BK76" s="22"/>
      <c r="BL76" s="151"/>
      <c r="BM76" s="151"/>
      <c r="BN76" s="22"/>
      <c r="BO76" s="22"/>
      <c r="BP76" s="22"/>
    </row>
    <row r="77" spans="2:68" ht="58.5" hidden="1" customHeight="1" x14ac:dyDescent="0.3">
      <c r="B77" s="132"/>
      <c r="C77" s="291"/>
      <c r="D77" s="292"/>
      <c r="E77" s="292"/>
      <c r="F77" s="292"/>
      <c r="G77" s="205"/>
      <c r="H77" s="292"/>
      <c r="I77" s="292"/>
      <c r="J77" s="205"/>
      <c r="K77" s="100"/>
      <c r="L77" s="195"/>
      <c r="M77" s="200" t="e">
        <f>VLOOKUP(L77,'[4]Datos Validacion'!$C$6:$D$10,2,0)</f>
        <v>#N/A</v>
      </c>
      <c r="N77" s="214"/>
      <c r="O77" s="276" t="e">
        <f>VLOOKUP(N77,'[4]Datos Validacion'!$E$6:$F$15,2,0)</f>
        <v>#N/A</v>
      </c>
      <c r="P77" s="146"/>
      <c r="Q77" s="215"/>
      <c r="R77" s="215"/>
      <c r="S77" s="215"/>
      <c r="T77" s="215"/>
      <c r="U77" s="215"/>
      <c r="V77" s="215"/>
      <c r="W77" s="215"/>
      <c r="X77" s="286"/>
      <c r="Y77" s="166"/>
      <c r="Z77" s="166" t="b">
        <f>IF(Y77='Eval Controles'!$C$30,'Eval Controles'!$D$30,IF(Y77='Eval Controles'!$C$31,'Eval Controles'!$D$31))</f>
        <v>0</v>
      </c>
      <c r="AA77" s="166"/>
      <c r="AB77" s="166" t="b">
        <f>IF(AA77='Eval Controles'!$C$32,'Eval Controles'!$D$32,IF(AA77='Eval Controles'!$C$33,'Eval Controles'!$D$33))</f>
        <v>0</v>
      </c>
      <c r="AC77" s="166"/>
      <c r="AD77" s="166" t="b">
        <f>IF(AC77='Eval Controles'!$C$34,'Eval Controles'!$D$34,IF(AC77='Eval Controles'!$C$35,'Eval Controles'!$D$35))</f>
        <v>0</v>
      </c>
      <c r="AE77" s="166"/>
      <c r="AF77" s="166" t="b">
        <f>IF(AE77='Eval Controles'!$C$36,'Eval Controles'!$D$36,IF(AE77='Eval Controles'!$C$37,'Eval Controles'!$D$37,IF(AE77='Eval Controles'!$C$38,'Eval Controles'!$D$38)))</f>
        <v>0</v>
      </c>
      <c r="AG77" s="166"/>
      <c r="AH77" s="166" t="b">
        <f>IF(AG77='Eval Controles'!$C$39,'Eval Controles'!$D$39,IF(AG77='Eval Controles'!$C$40,'Eval Controles'!$D$40))</f>
        <v>0</v>
      </c>
      <c r="AI77" s="166"/>
      <c r="AJ77" s="166" t="b">
        <f>IF(AI77='Eval Controles'!$C$41,'Eval Controles'!$D$41,IF(AI77='Eval Controles'!$C$42,'Eval Controles'!$D$42))</f>
        <v>0</v>
      </c>
      <c r="AK77" s="166"/>
      <c r="AL77" s="166" t="b">
        <f>IF(AK77='Eval Controles'!$C$43,'Eval Controles'!$D$43,IF(AK77='Eval Controles'!$C$44,'Eval Controles'!$D$44,IF(AK77='Eval Controles'!$C$45,'Eval Controles'!$D$45)))</f>
        <v>0</v>
      </c>
      <c r="AM77" s="277">
        <f t="shared" si="15"/>
        <v>0</v>
      </c>
      <c r="AN77" s="277" t="str">
        <f t="shared" si="12"/>
        <v>DEBIL</v>
      </c>
      <c r="AO77" s="277"/>
      <c r="AP77" s="277">
        <f>IF(AO77='Eval Controles'!$C$24,"FUERTE",IF(AO77='Eval Controles'!$C$25,"MODERADO",IF(AO77='Eval Controles'!$C$26,"DEBIL",)))</f>
        <v>0</v>
      </c>
      <c r="AQ77" s="277"/>
      <c r="AR77" s="277"/>
      <c r="AS77" s="277"/>
      <c r="AT77" s="277"/>
      <c r="AU77" s="277"/>
      <c r="AV77" s="277"/>
      <c r="AW77" s="287"/>
      <c r="AX77" s="287"/>
      <c r="AY77" s="288"/>
      <c r="AZ77" s="289"/>
      <c r="BA77" s="167"/>
      <c r="BB77" s="167"/>
      <c r="BC77" s="151"/>
      <c r="BD77" s="151"/>
      <c r="BE77" s="22"/>
      <c r="BF77" s="151"/>
      <c r="BG77" s="151"/>
      <c r="BH77" s="22"/>
      <c r="BI77" s="151"/>
      <c r="BJ77" s="151"/>
      <c r="BK77" s="22"/>
      <c r="BL77" s="151"/>
      <c r="BM77" s="151"/>
      <c r="BN77" s="22"/>
      <c r="BO77" s="22"/>
      <c r="BP77" s="22"/>
    </row>
    <row r="78" spans="2:68" s="134" customFormat="1" ht="58.5" hidden="1" customHeight="1" x14ac:dyDescent="0.35">
      <c r="B78" s="132"/>
      <c r="C78" s="228"/>
      <c r="D78" s="228"/>
      <c r="E78" s="228"/>
      <c r="F78" s="228"/>
      <c r="G78" s="205"/>
      <c r="H78" s="228"/>
      <c r="I78" s="228"/>
      <c r="J78" s="205"/>
      <c r="K78" s="213"/>
      <c r="L78" s="195"/>
      <c r="M78" s="200" t="e">
        <f>VLOOKUP(L78,'[4]Datos Validacion'!$C$6:$D$10,2,0)</f>
        <v>#N/A</v>
      </c>
      <c r="N78" s="214"/>
      <c r="O78" s="276" t="e">
        <f>VLOOKUP(N78,'[4]Datos Validacion'!$E$6:$F$15,2,0)</f>
        <v>#N/A</v>
      </c>
      <c r="P78" s="146"/>
      <c r="Q78" s="215"/>
      <c r="R78" s="215"/>
      <c r="S78" s="215"/>
      <c r="T78" s="215"/>
      <c r="U78" s="215"/>
      <c r="V78" s="215"/>
      <c r="W78" s="215"/>
      <c r="X78" s="286"/>
      <c r="Y78" s="166"/>
      <c r="Z78" s="166" t="b">
        <f>IF(Y78='Eval Controles'!$C$30,'Eval Controles'!$D$30,IF(Y78='Eval Controles'!$C$31,'Eval Controles'!$D$31))</f>
        <v>0</v>
      </c>
      <c r="AA78" s="166"/>
      <c r="AB78" s="166" t="b">
        <f>IF(AA78='Eval Controles'!$C$32,'Eval Controles'!$D$32,IF(AA78='Eval Controles'!$C$33,'Eval Controles'!$D$33))</f>
        <v>0</v>
      </c>
      <c r="AC78" s="166"/>
      <c r="AD78" s="166" t="b">
        <f>IF(AC78='Eval Controles'!$C$34,'Eval Controles'!$D$34,IF(AC78='Eval Controles'!$C$35,'Eval Controles'!$D$35))</f>
        <v>0</v>
      </c>
      <c r="AE78" s="166"/>
      <c r="AF78" s="166" t="b">
        <f>IF(AE78='Eval Controles'!$C$36,'Eval Controles'!$D$36,IF(AE78='Eval Controles'!$C$37,'Eval Controles'!$D$37,IF(AE78='Eval Controles'!$C$38,'Eval Controles'!$D$38)))</f>
        <v>0</v>
      </c>
      <c r="AG78" s="166"/>
      <c r="AH78" s="166" t="b">
        <f>IF(AG78='Eval Controles'!$C$39,'Eval Controles'!$D$39,IF(AG78='Eval Controles'!$C$40,'Eval Controles'!$D$40))</f>
        <v>0</v>
      </c>
      <c r="AI78" s="166"/>
      <c r="AJ78" s="166" t="b">
        <f>IF(AI78='Eval Controles'!$C$41,'Eval Controles'!$D$41,IF(AI78='Eval Controles'!$C$42,'Eval Controles'!$D$42))</f>
        <v>0</v>
      </c>
      <c r="AK78" s="166"/>
      <c r="AL78" s="166" t="b">
        <f>IF(AK78='Eval Controles'!$C$43,'Eval Controles'!$D$43,IF(AK78='Eval Controles'!$C$44,'Eval Controles'!$D$44,IF(AK78='Eval Controles'!$C$45,'Eval Controles'!$D$45)))</f>
        <v>0</v>
      </c>
      <c r="AM78" s="277">
        <f t="shared" si="15"/>
        <v>0</v>
      </c>
      <c r="AN78" s="277" t="str">
        <f t="shared" si="12"/>
        <v>DEBIL</v>
      </c>
      <c r="AO78" s="277"/>
      <c r="AP78" s="277">
        <f>IF(AO78='Eval Controles'!$C$24,"FUERTE",IF(AO78='Eval Controles'!$C$25,"MODERADO",IF(AO78='Eval Controles'!$C$26,"DEBIL",)))</f>
        <v>0</v>
      </c>
      <c r="AQ78" s="277"/>
      <c r="AR78" s="277"/>
      <c r="AS78" s="277"/>
      <c r="AT78" s="277"/>
      <c r="AU78" s="277"/>
      <c r="AV78" s="277"/>
      <c r="AW78" s="287"/>
      <c r="AX78" s="287"/>
      <c r="AY78" s="288"/>
      <c r="AZ78" s="289"/>
      <c r="BA78" s="151"/>
      <c r="BB78" s="151"/>
      <c r="BC78" s="151"/>
      <c r="BD78" s="151"/>
      <c r="BE78" s="212"/>
      <c r="BF78" s="151"/>
      <c r="BG78" s="151"/>
      <c r="BH78" s="212"/>
      <c r="BI78" s="151"/>
      <c r="BJ78" s="151"/>
      <c r="BK78" s="212"/>
      <c r="BL78" s="151"/>
      <c r="BM78" s="151"/>
      <c r="BN78" s="212"/>
      <c r="BO78" s="212"/>
      <c r="BP78" s="212"/>
    </row>
    <row r="79" spans="2:68" s="134" customFormat="1" ht="58.5" hidden="1" customHeight="1" x14ac:dyDescent="0.35">
      <c r="B79" s="132"/>
      <c r="C79" s="228"/>
      <c r="D79" s="228"/>
      <c r="E79" s="228"/>
      <c r="F79" s="228"/>
      <c r="G79" s="205"/>
      <c r="H79" s="228"/>
      <c r="I79" s="228"/>
      <c r="J79" s="205"/>
      <c r="K79" s="213"/>
      <c r="L79" s="195"/>
      <c r="M79" s="200" t="e">
        <f>VLOOKUP(L79,'[4]Datos Validacion'!$C$6:$D$10,2,0)</f>
        <v>#N/A</v>
      </c>
      <c r="N79" s="214"/>
      <c r="O79" s="276" t="e">
        <f>VLOOKUP(N79,'[4]Datos Validacion'!$E$6:$F$15,2,0)</f>
        <v>#N/A</v>
      </c>
      <c r="P79" s="146"/>
      <c r="Q79" s="215"/>
      <c r="R79" s="215"/>
      <c r="S79" s="215"/>
      <c r="T79" s="215"/>
      <c r="U79" s="215"/>
      <c r="V79" s="215"/>
      <c r="W79" s="215"/>
      <c r="X79" s="286"/>
      <c r="Y79" s="166"/>
      <c r="Z79" s="166" t="b">
        <f>IF(Y79='Eval Controles'!$C$30,'Eval Controles'!$D$30,IF(Y79='Eval Controles'!$C$31,'Eval Controles'!$D$31))</f>
        <v>0</v>
      </c>
      <c r="AA79" s="166"/>
      <c r="AB79" s="166" t="b">
        <f>IF(AA79='Eval Controles'!$C$32,'Eval Controles'!$D$32,IF(AA79='Eval Controles'!$C$33,'Eval Controles'!$D$33))</f>
        <v>0</v>
      </c>
      <c r="AC79" s="166"/>
      <c r="AD79" s="166" t="b">
        <f>IF(AC79='Eval Controles'!$C$34,'Eval Controles'!$D$34,IF(AC79='Eval Controles'!$C$35,'Eval Controles'!$D$35))</f>
        <v>0</v>
      </c>
      <c r="AE79" s="166"/>
      <c r="AF79" s="166" t="b">
        <f>IF(AE79='Eval Controles'!$C$36,'Eval Controles'!$D$36,IF(AE79='Eval Controles'!$C$37,'Eval Controles'!$D$37,IF(AE79='Eval Controles'!$C$38,'Eval Controles'!$D$38)))</f>
        <v>0</v>
      </c>
      <c r="AG79" s="166"/>
      <c r="AH79" s="166" t="b">
        <f>IF(AG79='Eval Controles'!$C$39,'Eval Controles'!$D$39,IF(AG79='Eval Controles'!$C$40,'Eval Controles'!$D$40))</f>
        <v>0</v>
      </c>
      <c r="AI79" s="166"/>
      <c r="AJ79" s="166" t="b">
        <f>IF(AI79='Eval Controles'!$C$41,'Eval Controles'!$D$41,IF(AI79='Eval Controles'!$C$42,'Eval Controles'!$D$42))</f>
        <v>0</v>
      </c>
      <c r="AK79" s="166"/>
      <c r="AL79" s="166" t="b">
        <f>IF(AK79='Eval Controles'!$C$43,'Eval Controles'!$D$43,IF(AK79='Eval Controles'!$C$44,'Eval Controles'!$D$44,IF(AK79='Eval Controles'!$C$45,'Eval Controles'!$D$45)))</f>
        <v>0</v>
      </c>
      <c r="AM79" s="277">
        <f t="shared" si="15"/>
        <v>0</v>
      </c>
      <c r="AN79" s="277" t="str">
        <f t="shared" si="12"/>
        <v>DEBIL</v>
      </c>
      <c r="AO79" s="277"/>
      <c r="AP79" s="277">
        <f>IF(AO79='Eval Controles'!$C$24,"FUERTE",IF(AO79='Eval Controles'!$C$25,"MODERADO",IF(AO79='Eval Controles'!$C$26,"DEBIL",)))</f>
        <v>0</v>
      </c>
      <c r="AQ79" s="277"/>
      <c r="AR79" s="277"/>
      <c r="AS79" s="277"/>
      <c r="AT79" s="277"/>
      <c r="AU79" s="277"/>
      <c r="AV79" s="277"/>
      <c r="AW79" s="287"/>
      <c r="AX79" s="287"/>
      <c r="AY79" s="288"/>
      <c r="AZ79" s="289"/>
      <c r="BA79" s="151"/>
      <c r="BB79" s="151"/>
      <c r="BC79" s="151"/>
      <c r="BD79" s="151"/>
      <c r="BE79" s="212"/>
      <c r="BF79" s="151"/>
      <c r="BG79" s="151"/>
      <c r="BH79" s="212"/>
      <c r="BI79" s="151"/>
      <c r="BJ79" s="151"/>
      <c r="BK79" s="212"/>
      <c r="BL79" s="151"/>
      <c r="BM79" s="151"/>
      <c r="BN79" s="212"/>
      <c r="BO79" s="212"/>
      <c r="BP79" s="212"/>
    </row>
    <row r="80" spans="2:68" ht="95.25" hidden="1" customHeight="1" x14ac:dyDescent="0.3">
      <c r="B80" s="132"/>
      <c r="C80" s="228"/>
      <c r="D80" s="228"/>
      <c r="E80" s="228"/>
      <c r="F80" s="228"/>
      <c r="G80" s="205"/>
      <c r="H80" s="228"/>
      <c r="I80" s="228"/>
      <c r="J80" s="205"/>
      <c r="K80" s="213"/>
      <c r="L80" s="195"/>
      <c r="M80" s="200" t="e">
        <f>VLOOKUP(L80,'[4]Datos Validacion'!$C$6:$D$10,2,0)</f>
        <v>#N/A</v>
      </c>
      <c r="N80" s="214"/>
      <c r="O80" s="276" t="e">
        <f>VLOOKUP(N80,'[4]Datos Validacion'!$E$6:$F$15,2,0)</f>
        <v>#N/A</v>
      </c>
      <c r="P80" s="146"/>
      <c r="Q80" s="215"/>
      <c r="R80" s="215"/>
      <c r="S80" s="215"/>
      <c r="T80" s="215"/>
      <c r="U80" s="215"/>
      <c r="V80" s="215"/>
      <c r="W80" s="215"/>
      <c r="X80" s="286"/>
      <c r="Y80" s="166"/>
      <c r="Z80" s="166" t="b">
        <f>IF(Y80='Eval Controles'!$C$30,'Eval Controles'!$D$30,IF(Y80='Eval Controles'!$C$31,'Eval Controles'!$D$31))</f>
        <v>0</v>
      </c>
      <c r="AA80" s="166"/>
      <c r="AB80" s="166" t="b">
        <f>IF(AA80='Eval Controles'!$C$32,'Eval Controles'!$D$32,IF(AA80='Eval Controles'!$C$33,'Eval Controles'!$D$33))</f>
        <v>0</v>
      </c>
      <c r="AC80" s="166"/>
      <c r="AD80" s="166" t="b">
        <f>IF(AC80='Eval Controles'!$C$34,'Eval Controles'!$D$34,IF(AC80='Eval Controles'!$C$35,'Eval Controles'!$D$35))</f>
        <v>0</v>
      </c>
      <c r="AE80" s="166"/>
      <c r="AF80" s="166" t="b">
        <f>IF(AE80='Eval Controles'!$C$36,'Eval Controles'!$D$36,IF(AE80='Eval Controles'!$C$37,'Eval Controles'!$D$37,IF(AE80='Eval Controles'!$C$38,'Eval Controles'!$D$38)))</f>
        <v>0</v>
      </c>
      <c r="AG80" s="166"/>
      <c r="AH80" s="166" t="b">
        <f>IF(AG80='Eval Controles'!$C$39,'Eval Controles'!$D$39,IF(AG80='Eval Controles'!$C$40,'Eval Controles'!$D$40))</f>
        <v>0</v>
      </c>
      <c r="AI80" s="166"/>
      <c r="AJ80" s="166" t="b">
        <f>IF(AI80='Eval Controles'!$C$41,'Eval Controles'!$D$41,IF(AI80='Eval Controles'!$C$42,'Eval Controles'!$D$42))</f>
        <v>0</v>
      </c>
      <c r="AK80" s="166"/>
      <c r="AL80" s="166" t="b">
        <f>IF(AK80='Eval Controles'!$C$43,'Eval Controles'!$D$43,IF(AK80='Eval Controles'!$C$44,'Eval Controles'!$D$44,IF(AK80='Eval Controles'!$C$45,'Eval Controles'!$D$45)))</f>
        <v>0</v>
      </c>
      <c r="AM80" s="277">
        <f t="shared" si="15"/>
        <v>0</v>
      </c>
      <c r="AN80" s="277" t="str">
        <f t="shared" si="12"/>
        <v>DEBIL</v>
      </c>
      <c r="AO80" s="277"/>
      <c r="AP80" s="277">
        <f>IF(AO80='Eval Controles'!$C$24,"FUERTE",IF(AO80='Eval Controles'!$C$25,"MODERADO",IF(AO80='Eval Controles'!$C$26,"DEBIL",)))</f>
        <v>0</v>
      </c>
      <c r="AQ80" s="277"/>
      <c r="AR80" s="277"/>
      <c r="AS80" s="277"/>
      <c r="AT80" s="277"/>
      <c r="AU80" s="277"/>
      <c r="AV80" s="277"/>
      <c r="AW80" s="287"/>
      <c r="AX80" s="287"/>
      <c r="AY80" s="288"/>
      <c r="AZ80" s="289"/>
      <c r="BA80" s="167"/>
      <c r="BB80" s="167"/>
      <c r="BC80" s="151"/>
      <c r="BD80" s="151"/>
      <c r="BE80" s="22"/>
      <c r="BF80" s="151"/>
      <c r="BG80" s="151"/>
      <c r="BH80" s="22"/>
      <c r="BI80" s="151"/>
      <c r="BJ80" s="151"/>
      <c r="BK80" s="22"/>
      <c r="BL80" s="151"/>
      <c r="BM80" s="151"/>
      <c r="BN80" s="22"/>
      <c r="BO80" s="22"/>
      <c r="BP80" s="22"/>
    </row>
    <row r="81" spans="2:68" x14ac:dyDescent="0.3">
      <c r="X81" s="134"/>
      <c r="BA81" s="43">
        <f>COUNTA(BA11:BA17)</f>
        <v>3</v>
      </c>
    </row>
    <row r="84" spans="2:68" ht="19.5" hidden="1" customHeight="1" x14ac:dyDescent="0.3">
      <c r="B84" s="514" t="s">
        <v>540</v>
      </c>
      <c r="C84" s="515"/>
      <c r="D84" s="515"/>
      <c r="E84" s="515"/>
      <c r="F84" s="515"/>
      <c r="G84" s="515"/>
      <c r="H84" s="515"/>
      <c r="I84" s="515"/>
      <c r="J84" s="515"/>
      <c r="K84" s="515"/>
      <c r="L84" s="516"/>
      <c r="M84" s="294"/>
    </row>
    <row r="85" spans="2:68" ht="56" hidden="1" x14ac:dyDescent="0.3">
      <c r="B85" s="295" t="s">
        <v>541</v>
      </c>
      <c r="C85" s="217" t="s">
        <v>48</v>
      </c>
      <c r="D85" s="511" t="s">
        <v>542</v>
      </c>
      <c r="E85" s="512"/>
      <c r="F85" s="512"/>
      <c r="G85" s="512"/>
      <c r="H85" s="512"/>
      <c r="I85" s="513"/>
      <c r="J85" s="296" t="s">
        <v>543</v>
      </c>
      <c r="K85" s="296" t="s">
        <v>544</v>
      </c>
      <c r="L85" s="297" t="s">
        <v>545</v>
      </c>
      <c r="M85" s="139"/>
    </row>
    <row r="86" spans="2:68" ht="41.25" hidden="1" customHeight="1" x14ac:dyDescent="0.3">
      <c r="B86" s="135">
        <v>1</v>
      </c>
      <c r="C86" s="160">
        <v>45626</v>
      </c>
      <c r="D86" s="366" t="s">
        <v>722</v>
      </c>
      <c r="E86" s="509"/>
      <c r="F86" s="509"/>
      <c r="G86" s="509"/>
      <c r="H86" s="509"/>
      <c r="I86" s="510"/>
      <c r="J86" s="145" t="s">
        <v>563</v>
      </c>
      <c r="K86" s="298" t="s">
        <v>564</v>
      </c>
      <c r="L86" s="299" t="s">
        <v>565</v>
      </c>
      <c r="M86" s="300"/>
    </row>
    <row r="87" spans="2:68" ht="42" hidden="1" customHeight="1" x14ac:dyDescent="0.3">
      <c r="B87" s="136">
        <v>2</v>
      </c>
      <c r="C87" s="301">
        <v>45656</v>
      </c>
      <c r="D87" s="506" t="s">
        <v>566</v>
      </c>
      <c r="E87" s="507"/>
      <c r="F87" s="507"/>
      <c r="G87" s="507"/>
      <c r="H87" s="507"/>
      <c r="I87" s="508"/>
      <c r="J87" s="302" t="s">
        <v>563</v>
      </c>
      <c r="K87" s="303" t="s">
        <v>564</v>
      </c>
      <c r="L87" s="304" t="s">
        <v>567</v>
      </c>
      <c r="M87" s="300"/>
    </row>
    <row r="88" spans="2:68" x14ac:dyDescent="0.3">
      <c r="B88" s="503"/>
      <c r="C88" s="503"/>
      <c r="D88" s="503"/>
      <c r="E88" s="503"/>
      <c r="F88" s="503"/>
      <c r="G88" s="503"/>
      <c r="H88" s="503"/>
      <c r="BP88" s="305" t="s">
        <v>723</v>
      </c>
    </row>
    <row r="89" spans="2:68" ht="24.75" customHeight="1" x14ac:dyDescent="0.3">
      <c r="B89" s="503"/>
      <c r="C89" s="503"/>
      <c r="D89" s="503"/>
      <c r="E89" s="503"/>
      <c r="F89" s="503"/>
      <c r="G89" s="503"/>
      <c r="H89" s="503"/>
    </row>
  </sheetData>
  <sheetProtection formatCells="0" insertRows="0" deleteRows="0"/>
  <mergeCells count="99">
    <mergeCell ref="B5:C5"/>
    <mergeCell ref="B11:B12"/>
    <mergeCell ref="C11:C12"/>
    <mergeCell ref="BA7:BO7"/>
    <mergeCell ref="AW5:AY5"/>
    <mergeCell ref="L7:P7"/>
    <mergeCell ref="AW7:AZ7"/>
    <mergeCell ref="O8:O10"/>
    <mergeCell ref="M8:M10"/>
    <mergeCell ref="N8:N10"/>
    <mergeCell ref="G8:G10"/>
    <mergeCell ref="B7:K7"/>
    <mergeCell ref="B8:B10"/>
    <mergeCell ref="I8:I10"/>
    <mergeCell ref="BA8:BA10"/>
    <mergeCell ref="J11:J12"/>
    <mergeCell ref="C14:C17"/>
    <mergeCell ref="D14:D17"/>
    <mergeCell ref="E14:E17"/>
    <mergeCell ref="I16:I17"/>
    <mergeCell ref="G14:G17"/>
    <mergeCell ref="H14:H17"/>
    <mergeCell ref="I14:I15"/>
    <mergeCell ref="F14:F17"/>
    <mergeCell ref="B88:H89"/>
    <mergeCell ref="D5:E5"/>
    <mergeCell ref="D87:I87"/>
    <mergeCell ref="D86:I86"/>
    <mergeCell ref="D85:I85"/>
    <mergeCell ref="B84:L84"/>
    <mergeCell ref="C8:C10"/>
    <mergeCell ref="D8:D10"/>
    <mergeCell ref="E8:E10"/>
    <mergeCell ref="J8:J10"/>
    <mergeCell ref="K8:K10"/>
    <mergeCell ref="L8:L10"/>
    <mergeCell ref="F8:F10"/>
    <mergeCell ref="K14:K17"/>
    <mergeCell ref="L14:L17"/>
    <mergeCell ref="B14:B17"/>
    <mergeCell ref="BN2:BP3"/>
    <mergeCell ref="Y8:AN9"/>
    <mergeCell ref="BP7:BP10"/>
    <mergeCell ref="BB8:BB10"/>
    <mergeCell ref="BO8:BO10"/>
    <mergeCell ref="AW8:AW10"/>
    <mergeCell ref="AX8:AX10"/>
    <mergeCell ref="AY8:AY10"/>
    <mergeCell ref="AZ8:AZ10"/>
    <mergeCell ref="BL8:BN9"/>
    <mergeCell ref="BI8:BK9"/>
    <mergeCell ref="BF8:BH9"/>
    <mergeCell ref="BC8:BE9"/>
    <mergeCell ref="Q7:AV7"/>
    <mergeCell ref="S9:T9"/>
    <mergeCell ref="Q9:Q10"/>
    <mergeCell ref="B2:D3"/>
    <mergeCell ref="E2:BM3"/>
    <mergeCell ref="L11:L12"/>
    <mergeCell ref="N11:N12"/>
    <mergeCell ref="P11:P12"/>
    <mergeCell ref="AZ11:AZ12"/>
    <mergeCell ref="D11:D12"/>
    <mergeCell ref="E11:E12"/>
    <mergeCell ref="F11:F12"/>
    <mergeCell ref="G11:G12"/>
    <mergeCell ref="H11:H12"/>
    <mergeCell ref="P8:P10"/>
    <mergeCell ref="Q8:W8"/>
    <mergeCell ref="H8:H10"/>
    <mergeCell ref="I11:I12"/>
    <mergeCell ref="K11:K12"/>
    <mergeCell ref="N14:N17"/>
    <mergeCell ref="P14:P17"/>
    <mergeCell ref="J16:J17"/>
    <mergeCell ref="AU8:AV9"/>
    <mergeCell ref="AQ8:AT9"/>
    <mergeCell ref="V9:W9"/>
    <mergeCell ref="AT14:AT17"/>
    <mergeCell ref="AT11:AT12"/>
    <mergeCell ref="AU11:AU12"/>
    <mergeCell ref="AV11:AV12"/>
    <mergeCell ref="AU14:AU17"/>
    <mergeCell ref="AV14:AV17"/>
    <mergeCell ref="AS11:AS12"/>
    <mergeCell ref="AO8:AP9"/>
    <mergeCell ref="AS14:AS17"/>
    <mergeCell ref="J14:J15"/>
    <mergeCell ref="BP14:BP17"/>
    <mergeCell ref="BP11:BP12"/>
    <mergeCell ref="BA14:BA17"/>
    <mergeCell ref="AY11:AY12"/>
    <mergeCell ref="AW14:AW17"/>
    <mergeCell ref="AX14:AX17"/>
    <mergeCell ref="AY14:AY17"/>
    <mergeCell ref="AZ14:AZ17"/>
    <mergeCell ref="AW11:AW12"/>
    <mergeCell ref="AX11:AX12"/>
    <mergeCell ref="BA11:BA12"/>
  </mergeCells>
  <phoneticPr fontId="41" type="noConversion"/>
  <conditionalFormatting sqref="L11 L13:L14 L18:L35">
    <cfRule type="cellIs" dxfId="1312" priority="397" operator="equal">
      <formula>"ALTA"</formula>
    </cfRule>
    <cfRule type="cellIs" dxfId="1311" priority="401" operator="equal">
      <formula>"MUY BAJA"</formula>
    </cfRule>
    <cfRule type="cellIs" dxfId="1310" priority="400" operator="equal">
      <formula>"BAJA"</formula>
    </cfRule>
    <cfRule type="cellIs" dxfId="1309" priority="399" operator="equal">
      <formula>"MEDIA"</formula>
    </cfRule>
    <cfRule type="cellIs" dxfId="1308" priority="398" operator="equal">
      <formula>"MUY ALTA"</formula>
    </cfRule>
  </conditionalFormatting>
  <conditionalFormatting sqref="L38:L47">
    <cfRule type="cellIs" dxfId="1307" priority="825" operator="equal">
      <formula>"MUY BAJA"</formula>
    </cfRule>
    <cfRule type="cellIs" dxfId="1306" priority="821" operator="equal">
      <formula>"ALTA"</formula>
    </cfRule>
    <cfRule type="cellIs" dxfId="1305" priority="822" operator="equal">
      <formula>"MUY ALTA"</formula>
    </cfRule>
    <cfRule type="cellIs" dxfId="1304" priority="823" operator="equal">
      <formula>"MEDIA"</formula>
    </cfRule>
    <cfRule type="cellIs" dxfId="1303" priority="824" operator="equal">
      <formula>"BAJA"</formula>
    </cfRule>
  </conditionalFormatting>
  <conditionalFormatting sqref="L50:L61">
    <cfRule type="cellIs" dxfId="1302" priority="1036" operator="equal">
      <formula>"BAJA"</formula>
    </cfRule>
    <cfRule type="cellIs" dxfId="1301" priority="1037" operator="equal">
      <formula>"MUY BAJA"</formula>
    </cfRule>
    <cfRule type="cellIs" dxfId="1300" priority="1033" operator="equal">
      <formula>"ALTA"</formula>
    </cfRule>
    <cfRule type="cellIs" dxfId="1299" priority="1034" operator="equal">
      <formula>"MUY ALTA"</formula>
    </cfRule>
    <cfRule type="cellIs" dxfId="1298" priority="1035" operator="equal">
      <formula>"MEDIA"</formula>
    </cfRule>
  </conditionalFormatting>
  <conditionalFormatting sqref="L64:L73">
    <cfRule type="cellIs" dxfId="1297" priority="1249" operator="equal">
      <formula>"MUY BAJA"</formula>
    </cfRule>
    <cfRule type="cellIs" dxfId="1296" priority="1248" operator="equal">
      <formula>"BAJA"</formula>
    </cfRule>
    <cfRule type="cellIs" dxfId="1295" priority="1247" operator="equal">
      <formula>"MEDIA"</formula>
    </cfRule>
    <cfRule type="cellIs" dxfId="1294" priority="1246" operator="equal">
      <formula>"MUY ALTA"</formula>
    </cfRule>
    <cfRule type="cellIs" dxfId="1293" priority="1245" operator="equal">
      <formula>"ALTA"</formula>
    </cfRule>
  </conditionalFormatting>
  <conditionalFormatting sqref="L76:L80">
    <cfRule type="cellIs" dxfId="1292" priority="7490" operator="equal">
      <formula>"ALTA"</formula>
    </cfRule>
    <cfRule type="cellIs" dxfId="1291" priority="7491" operator="equal">
      <formula>"MUY ALTA"</formula>
    </cfRule>
    <cfRule type="cellIs" dxfId="1290" priority="7494" operator="equal">
      <formula>"MUY BAJA"</formula>
    </cfRule>
    <cfRule type="cellIs" dxfId="1289" priority="7493" operator="equal">
      <formula>"BAJA"</formula>
    </cfRule>
    <cfRule type="cellIs" dxfId="1288" priority="7492" operator="equal">
      <formula>"MEDIA"</formula>
    </cfRule>
  </conditionalFormatting>
  <conditionalFormatting sqref="N11 N13:N14 N18:N35">
    <cfRule type="cellIs" dxfId="1287" priority="394" operator="equal">
      <formula>"MODERADO"</formula>
    </cfRule>
    <cfRule type="cellIs" dxfId="1286" priority="403" operator="equal">
      <formula>#REF!</formula>
    </cfRule>
    <cfRule type="cellIs" dxfId="1285" priority="389" operator="equal">
      <formula>"CATASTRÓFICO (RC-F)"</formula>
    </cfRule>
    <cfRule type="cellIs" dxfId="1284" priority="390" operator="equal">
      <formula>"MAYOR (RC-F)"</formula>
    </cfRule>
    <cfRule type="cellIs" dxfId="1283" priority="391" operator="equal">
      <formula>"MODERADO (RC-F)"</formula>
    </cfRule>
    <cfRule type="cellIs" dxfId="1282" priority="393" operator="equal">
      <formula>"MAYOR"</formula>
    </cfRule>
    <cfRule type="cellIs" dxfId="1281" priority="395" operator="equal">
      <formula>"MENOR"</formula>
    </cfRule>
    <cfRule type="cellIs" dxfId="1280" priority="392" operator="equal">
      <formula>"CATASTRÓFICO"</formula>
    </cfRule>
    <cfRule type="cellIs" dxfId="1279" priority="396" operator="equal">
      <formula>"LEVE"</formula>
    </cfRule>
  </conditionalFormatting>
  <conditionalFormatting sqref="N38:N47">
    <cfRule type="cellIs" dxfId="1278" priority="817" operator="equal">
      <formula>"MAYOR"</formula>
    </cfRule>
    <cfRule type="cellIs" dxfId="1277" priority="816" operator="equal">
      <formula>"CATASTRÓFICO"</formula>
    </cfRule>
    <cfRule type="cellIs" dxfId="1276" priority="814" operator="equal">
      <formula>"MAYOR (RC-F)"</formula>
    </cfRule>
    <cfRule type="cellIs" dxfId="1275" priority="813" operator="equal">
      <formula>"CATASTRÓFICO (RC-F)"</formula>
    </cfRule>
    <cfRule type="cellIs" dxfId="1274" priority="827" operator="equal">
      <formula>#REF!</formula>
    </cfRule>
    <cfRule type="cellIs" dxfId="1273" priority="818" operator="equal">
      <formula>"MODERADO"</formula>
    </cfRule>
    <cfRule type="cellIs" dxfId="1272" priority="820" operator="equal">
      <formula>"LEVE"</formula>
    </cfRule>
    <cfRule type="cellIs" dxfId="1271" priority="819" operator="equal">
      <formula>"MENOR"</formula>
    </cfRule>
    <cfRule type="cellIs" dxfId="1270" priority="815" operator="equal">
      <formula>"MODERADO (RC-F)"</formula>
    </cfRule>
  </conditionalFormatting>
  <conditionalFormatting sqref="N50:N61">
    <cfRule type="cellIs" dxfId="1269" priority="1029" operator="equal">
      <formula>"MAYOR"</formula>
    </cfRule>
    <cfRule type="cellIs" dxfId="1268" priority="1028" operator="equal">
      <formula>"CATASTRÓFICO"</formula>
    </cfRule>
    <cfRule type="cellIs" dxfId="1267" priority="1027" operator="equal">
      <formula>"MODERADO (RC-F)"</formula>
    </cfRule>
    <cfRule type="cellIs" dxfId="1266" priority="1026" operator="equal">
      <formula>"MAYOR (RC-F)"</formula>
    </cfRule>
    <cfRule type="cellIs" dxfId="1265" priority="1025" operator="equal">
      <formula>"CATASTRÓFICO (RC-F)"</formula>
    </cfRule>
    <cfRule type="cellIs" dxfId="1264" priority="1039" operator="equal">
      <formula>#REF!</formula>
    </cfRule>
    <cfRule type="cellIs" dxfId="1263" priority="1032" operator="equal">
      <formula>"LEVE"</formula>
    </cfRule>
    <cfRule type="cellIs" dxfId="1262" priority="1031" operator="equal">
      <formula>"MENOR"</formula>
    </cfRule>
    <cfRule type="cellIs" dxfId="1261" priority="1030" operator="equal">
      <formula>"MODERADO"</formula>
    </cfRule>
  </conditionalFormatting>
  <conditionalFormatting sqref="N64:N73">
    <cfRule type="cellIs" dxfId="1260" priority="1242" operator="equal">
      <formula>"MODERADO"</formula>
    </cfRule>
    <cfRule type="cellIs" dxfId="1259" priority="1241" operator="equal">
      <formula>"MAYOR"</formula>
    </cfRule>
    <cfRule type="cellIs" dxfId="1258" priority="1240" operator="equal">
      <formula>"CATASTRÓFICO"</formula>
    </cfRule>
    <cfRule type="cellIs" dxfId="1257" priority="1239" operator="equal">
      <formula>"MODERADO (RC-F)"</formula>
    </cfRule>
    <cfRule type="cellIs" dxfId="1256" priority="1238" operator="equal">
      <formula>"MAYOR (RC-F)"</formula>
    </cfRule>
    <cfRule type="cellIs" dxfId="1255" priority="1251" operator="equal">
      <formula>#REF!</formula>
    </cfRule>
    <cfRule type="cellIs" dxfId="1254" priority="1237" operator="equal">
      <formula>"CATASTRÓFICO (RC-F)"</formula>
    </cfRule>
    <cfRule type="cellIs" dxfId="1253" priority="1243" operator="equal">
      <formula>"MENOR"</formula>
    </cfRule>
    <cfRule type="cellIs" dxfId="1252" priority="1244" operator="equal">
      <formula>"LEVE"</formula>
    </cfRule>
  </conditionalFormatting>
  <conditionalFormatting sqref="N76:N80">
    <cfRule type="cellIs" dxfId="1251" priority="7487" operator="equal">
      <formula>"MODERADO"</formula>
    </cfRule>
    <cfRule type="cellIs" dxfId="1250" priority="7488" operator="equal">
      <formula>"MENOR"</formula>
    </cfRule>
    <cfRule type="cellIs" dxfId="1249" priority="7489" operator="equal">
      <formula>"LEVE"</formula>
    </cfRule>
    <cfRule type="cellIs" dxfId="1248" priority="7496" operator="equal">
      <formula>#REF!</formula>
    </cfRule>
    <cfRule type="cellIs" dxfId="1247" priority="7482" operator="equal">
      <formula>"CATASTRÓFICO (RC-F)"</formula>
    </cfRule>
    <cfRule type="cellIs" dxfId="1246" priority="7483" operator="equal">
      <formula>"MAYOR (RC-F)"</formula>
    </cfRule>
    <cfRule type="cellIs" dxfId="1245" priority="7484" operator="equal">
      <formula>"MODERADO (RC-F)"</formula>
    </cfRule>
    <cfRule type="cellIs" dxfId="1244" priority="7485" operator="equal">
      <formula>"CATASTRÓFICO"</formula>
    </cfRule>
    <cfRule type="cellIs" dxfId="1243" priority="7486" operator="equal">
      <formula>"MAYOR"</formula>
    </cfRule>
  </conditionalFormatting>
  <conditionalFormatting sqref="P11 W11 Q11:Q12 S11:V12 Q12:W12 W13 AO13:AT13 AN14:AV14 Q14:Q17 AN15:AR17">
    <cfRule type="cellIs" dxfId="1242" priority="405" operator="equal">
      <formula>#REF!</formula>
    </cfRule>
  </conditionalFormatting>
  <conditionalFormatting sqref="P13:P14 P18:P80">
    <cfRule type="cellIs" dxfId="1241" priority="179" operator="equal">
      <formula>#REF!</formula>
    </cfRule>
    <cfRule type="cellIs" dxfId="1240" priority="180" operator="equal">
      <formula>#REF!</formula>
    </cfRule>
    <cfRule type="cellIs" dxfId="1239" priority="181" operator="equal">
      <formula>#REF!</formula>
    </cfRule>
    <cfRule type="cellIs" dxfId="1238" priority="183" operator="equal">
      <formula>#REF!</formula>
    </cfRule>
    <cfRule type="cellIs" dxfId="1237" priority="174" operator="equal">
      <formula>#REF!</formula>
    </cfRule>
    <cfRule type="cellIs" dxfId="1236" priority="151" operator="equal">
      <formula>"EXTREMO (RC/F)"</formula>
    </cfRule>
    <cfRule type="cellIs" dxfId="1235" priority="182" operator="equal">
      <formula>#REF!</formula>
    </cfRule>
    <cfRule type="cellIs" dxfId="1234" priority="153" operator="equal">
      <formula>"MODERADO (RC/F)"</formula>
    </cfRule>
    <cfRule type="cellIs" dxfId="1233" priority="154" operator="equal">
      <formula>"EXTREMO"</formula>
    </cfRule>
    <cfRule type="cellIs" dxfId="1232" priority="155" operator="equal">
      <formula>"ALTO"</formula>
    </cfRule>
    <cfRule type="cellIs" dxfId="1231" priority="162" operator="equal">
      <formula>#REF!</formula>
    </cfRule>
    <cfRule type="cellIs" dxfId="1230" priority="157" operator="equal">
      <formula>"BAJO"</formula>
    </cfRule>
    <cfRule type="cellIs" dxfId="1229" priority="158" operator="equal">
      <formula>#REF!</formula>
    </cfRule>
    <cfRule type="cellIs" dxfId="1228" priority="159" operator="equal">
      <formula>#REF!</formula>
    </cfRule>
    <cfRule type="cellIs" dxfId="1227" priority="160" operator="equal">
      <formula>#REF!</formula>
    </cfRule>
    <cfRule type="cellIs" dxfId="1226" priority="161" operator="equal">
      <formula>#REF!</formula>
    </cfRule>
    <cfRule type="cellIs" dxfId="1225" priority="163" operator="equal">
      <formula>#REF!</formula>
    </cfRule>
    <cfRule type="cellIs" dxfId="1224" priority="164" operator="equal">
      <formula>#REF!</formula>
    </cfRule>
    <cfRule type="cellIs" dxfId="1223" priority="165" operator="equal">
      <formula>#REF!</formula>
    </cfRule>
    <cfRule type="cellIs" dxfId="1222" priority="166" operator="equal">
      <formula>#REF!</formula>
    </cfRule>
    <cfRule type="cellIs" dxfId="1221" priority="167" operator="equal">
      <formula>#REF!</formula>
    </cfRule>
    <cfRule type="cellIs" dxfId="1220" priority="168" operator="equal">
      <formula>#REF!</formula>
    </cfRule>
    <cfRule type="cellIs" dxfId="1219" priority="169" operator="equal">
      <formula>#REF!</formula>
    </cfRule>
    <cfRule type="cellIs" dxfId="1218" priority="170" operator="equal">
      <formula>#REF!</formula>
    </cfRule>
    <cfRule type="cellIs" dxfId="1217" priority="171" operator="equal">
      <formula>#REF!</formula>
    </cfRule>
    <cfRule type="cellIs" dxfId="1216" priority="172" operator="equal">
      <formula>#REF!</formula>
    </cfRule>
    <cfRule type="cellIs" dxfId="1215" priority="173" operator="equal">
      <formula>#REF!</formula>
    </cfRule>
    <cfRule type="cellIs" dxfId="1214" priority="156" operator="equal">
      <formula>"MODERADO"</formula>
    </cfRule>
    <cfRule type="cellIs" dxfId="1213" priority="175" operator="equal">
      <formula>#REF!</formula>
    </cfRule>
    <cfRule type="cellIs" dxfId="1212" priority="152" operator="equal">
      <formula>"ALTO (RC/F)"</formula>
    </cfRule>
    <cfRule type="cellIs" dxfId="1211" priority="176" operator="equal">
      <formula>#REF!</formula>
    </cfRule>
    <cfRule type="cellIs" dxfId="1210" priority="177" operator="equal">
      <formula>#REF!</formula>
    </cfRule>
    <cfRule type="cellIs" dxfId="1209" priority="178" operator="equal">
      <formula>#REF!</formula>
    </cfRule>
  </conditionalFormatting>
  <conditionalFormatting sqref="P11:Q11 Y11:AN11 AQ11:AV11 S11:W12 Q12 AK12 AN12:AR12 Z12:Z80 AB12:AB80 AD12:AD80 AF12:AF80 AH12:AH80 AJ12:AJ80 AL12:AL80 AN13 AP13">
    <cfRule type="cellIs" dxfId="1208" priority="634" operator="equal">
      <formula>#REF!</formula>
    </cfRule>
    <cfRule type="cellIs" dxfId="1207" priority="635" operator="equal">
      <formula>#REF!</formula>
    </cfRule>
    <cfRule type="cellIs" dxfId="1206" priority="638" operator="equal">
      <formula>#REF!</formula>
    </cfRule>
    <cfRule type="cellIs" dxfId="1205" priority="639" operator="equal">
      <formula>#REF!</formula>
    </cfRule>
    <cfRule type="cellIs" dxfId="1204" priority="636" operator="equal">
      <formula>#REF!</formula>
    </cfRule>
    <cfRule type="cellIs" dxfId="1203" priority="640" operator="equal">
      <formula>#REF!</formula>
    </cfRule>
    <cfRule type="cellIs" dxfId="1202" priority="633" operator="equal">
      <formula>#REF!</formula>
    </cfRule>
    <cfRule type="cellIs" dxfId="1201" priority="632" operator="equal">
      <formula>#REF!</formula>
    </cfRule>
    <cfRule type="cellIs" dxfId="1200" priority="631" operator="equal">
      <formula>#REF!</formula>
    </cfRule>
    <cfRule type="cellIs" dxfId="1199" priority="630" operator="equal">
      <formula>#REF!</formula>
    </cfRule>
    <cfRule type="cellIs" dxfId="1198" priority="629" operator="equal">
      <formula>#REF!</formula>
    </cfRule>
    <cfRule type="cellIs" dxfId="1197" priority="625" operator="equal">
      <formula>#REF!</formula>
    </cfRule>
    <cfRule type="cellIs" dxfId="1196" priority="637" operator="equal">
      <formula>#REF!</formula>
    </cfRule>
    <cfRule type="cellIs" dxfId="1195" priority="628" operator="equal">
      <formula>#REF!</formula>
    </cfRule>
    <cfRule type="cellIs" dxfId="1194" priority="627" operator="equal">
      <formula>#REF!</formula>
    </cfRule>
    <cfRule type="cellIs" dxfId="1193" priority="626" operator="equal">
      <formula>#REF!</formula>
    </cfRule>
    <cfRule type="cellIs" dxfId="1192" priority="624" operator="equal">
      <formula>#REF!</formula>
    </cfRule>
    <cfRule type="cellIs" dxfId="1191" priority="623" operator="equal">
      <formula>#REF!</formula>
    </cfRule>
  </conditionalFormatting>
  <conditionalFormatting sqref="Q11:Q12 S11:V12 Q12:W12 W13 AN13:AT13 AN14:AV14 Q14:Q17 AN15:AR17 P11 W11">
    <cfRule type="cellIs" dxfId="1190" priority="411" operator="equal">
      <formula>#REF!</formula>
    </cfRule>
    <cfRule type="cellIs" dxfId="1189" priority="420" operator="equal">
      <formula>#REF!</formula>
    </cfRule>
  </conditionalFormatting>
  <conditionalFormatting sqref="Q11:Q12 S11:V12 Q12:W12 W13 AO13:AT13 AN14:AV14 Q14:Q17 AN15:AR17 P11 W11">
    <cfRule type="cellIs" dxfId="1188" priority="423" operator="equal">
      <formula>#REF!</formula>
    </cfRule>
  </conditionalFormatting>
  <conditionalFormatting sqref="Q12:V12 W13 AO13:AT13 AN14:AV14 Q14:Q17 AN15:AR17">
    <cfRule type="cellIs" dxfId="1187" priority="409" operator="equal">
      <formula>#REF!</formula>
    </cfRule>
    <cfRule type="cellIs" dxfId="1186" priority="416" operator="equal">
      <formula>#REF!</formula>
    </cfRule>
    <cfRule type="cellIs" dxfId="1185" priority="417" operator="equal">
      <formula>#REF!</formula>
    </cfRule>
    <cfRule type="cellIs" dxfId="1184" priority="418" operator="equal">
      <formula>#REF!</formula>
    </cfRule>
    <cfRule type="cellIs" dxfId="1183" priority="424" operator="equal">
      <formula>#REF!</formula>
    </cfRule>
    <cfRule type="cellIs" dxfId="1182" priority="428" operator="equal">
      <formula>#REF!</formula>
    </cfRule>
    <cfRule type="cellIs" dxfId="1181" priority="427" operator="equal">
      <formula>#REF!</formula>
    </cfRule>
    <cfRule type="cellIs" dxfId="1180" priority="426" operator="equal">
      <formula>#REF!</formula>
    </cfRule>
    <cfRule type="cellIs" dxfId="1179" priority="425" operator="equal">
      <formula>#REF!</formula>
    </cfRule>
    <cfRule type="cellIs" dxfId="1178" priority="422" operator="equal">
      <formula>#REF!</formula>
    </cfRule>
    <cfRule type="cellIs" dxfId="1177" priority="406" operator="equal">
      <formula>#REF!</formula>
    </cfRule>
    <cfRule type="cellIs" dxfId="1176" priority="407" operator="equal">
      <formula>#REF!</formula>
    </cfRule>
    <cfRule type="cellIs" dxfId="1175" priority="408" operator="equal">
      <formula>#REF!</formula>
    </cfRule>
    <cfRule type="cellIs" dxfId="1174" priority="410" operator="equal">
      <formula>#REF!</formula>
    </cfRule>
    <cfRule type="cellIs" dxfId="1173" priority="413" operator="equal">
      <formula>#REF!</formula>
    </cfRule>
    <cfRule type="cellIs" dxfId="1172" priority="412" operator="equal">
      <formula>#REF!</formula>
    </cfRule>
    <cfRule type="cellIs" dxfId="1171" priority="414" operator="equal">
      <formula>#REF!</formula>
    </cfRule>
    <cfRule type="cellIs" dxfId="1170" priority="415" operator="equal">
      <formula>#REF!</formula>
    </cfRule>
    <cfRule type="cellIs" dxfId="1169" priority="421" operator="equal">
      <formula>#REF!</formula>
    </cfRule>
    <cfRule type="cellIs" dxfId="1168" priority="419" operator="equal">
      <formula>#REF!</formula>
    </cfRule>
  </conditionalFormatting>
  <conditionalFormatting sqref="Q32:X35 AN34:AT35 AU35:AV35 AN36:AS37">
    <cfRule type="cellIs" dxfId="1167" priority="829" operator="equal">
      <formula>#REF!</formula>
    </cfRule>
    <cfRule type="cellIs" dxfId="1166" priority="828" operator="equal">
      <formula>#REF!</formula>
    </cfRule>
    <cfRule type="cellIs" dxfId="1165" priority="847" operator="equal">
      <formula>#REF!</formula>
    </cfRule>
    <cfRule type="cellIs" dxfId="1164" priority="844" operator="equal">
      <formula>#REF!</formula>
    </cfRule>
    <cfRule type="cellIs" dxfId="1163" priority="835" operator="equal">
      <formula>#REF!</formula>
    </cfRule>
    <cfRule type="cellIs" dxfId="1162" priority="826" operator="equal">
      <formula>#REF!</formula>
    </cfRule>
  </conditionalFormatting>
  <conditionalFormatting sqref="Q34:X35 AN34:AT35 AU35:AV35 AN36:AS37">
    <cfRule type="cellIs" dxfId="1161" priority="849" operator="equal">
      <formula>#REF!</formula>
    </cfRule>
    <cfRule type="cellIs" dxfId="1160" priority="848" operator="equal">
      <formula>#REF!</formula>
    </cfRule>
    <cfRule type="cellIs" dxfId="1159" priority="846" operator="equal">
      <formula>#REF!</formula>
    </cfRule>
    <cfRule type="cellIs" dxfId="1158" priority="845" operator="equal">
      <formula>#REF!</formula>
    </cfRule>
    <cfRule type="cellIs" dxfId="1157" priority="842" operator="equal">
      <formula>#REF!</formula>
    </cfRule>
    <cfRule type="cellIs" dxfId="1156" priority="841" operator="equal">
      <formula>#REF!</formula>
    </cfRule>
    <cfRule type="cellIs" dxfId="1155" priority="840" operator="equal">
      <formula>#REF!</formula>
    </cfRule>
    <cfRule type="cellIs" dxfId="1154" priority="839" operator="equal">
      <formula>#REF!</formula>
    </cfRule>
    <cfRule type="cellIs" dxfId="1153" priority="838" operator="equal">
      <formula>#REF!</formula>
    </cfRule>
    <cfRule type="cellIs" dxfId="1152" priority="837" operator="equal">
      <formula>#REF!</formula>
    </cfRule>
    <cfRule type="cellIs" dxfId="1151" priority="836" operator="equal">
      <formula>#REF!</formula>
    </cfRule>
    <cfRule type="cellIs" dxfId="1150" priority="834" operator="equal">
      <formula>#REF!</formula>
    </cfRule>
    <cfRule type="cellIs" dxfId="1149" priority="833" operator="equal">
      <formula>#REF!</formula>
    </cfRule>
    <cfRule type="cellIs" dxfId="1148" priority="832" operator="equal">
      <formula>#REF!</formula>
    </cfRule>
    <cfRule type="cellIs" dxfId="1147" priority="831" operator="equal">
      <formula>#REF!</formula>
    </cfRule>
    <cfRule type="cellIs" dxfId="1146" priority="830" operator="equal">
      <formula>#REF!</formula>
    </cfRule>
    <cfRule type="cellIs" dxfId="1145" priority="843" operator="equal">
      <formula>#REF!</formula>
    </cfRule>
    <cfRule type="cellIs" dxfId="1144" priority="852" operator="equal">
      <formula>#REF!</formula>
    </cfRule>
    <cfRule type="cellIs" dxfId="1143" priority="851" operator="equal">
      <formula>#REF!</formula>
    </cfRule>
    <cfRule type="cellIs" dxfId="1142" priority="850" operator="equal">
      <formula>#REF!</formula>
    </cfRule>
  </conditionalFormatting>
  <conditionalFormatting sqref="Q58:X61 AN60:AT61 AU61:AV61 AN62:AS63">
    <cfRule type="cellIs" dxfId="1141" priority="1268" operator="equal">
      <formula>#REF!</formula>
    </cfRule>
    <cfRule type="cellIs" dxfId="1140" priority="1271" operator="equal">
      <formula>#REF!</formula>
    </cfRule>
    <cfRule type="cellIs" dxfId="1139" priority="1259" operator="equal">
      <formula>#REF!</formula>
    </cfRule>
  </conditionalFormatting>
  <conditionalFormatting sqref="Q60:X61 AN60:AT61 AU61:AV61 AN62:AS63">
    <cfRule type="cellIs" dxfId="1138" priority="1260" operator="equal">
      <formula>#REF!</formula>
    </cfRule>
    <cfRule type="cellIs" dxfId="1137" priority="1269" operator="equal">
      <formula>#REF!</formula>
    </cfRule>
    <cfRule type="cellIs" dxfId="1136" priority="1270" operator="equal">
      <formula>#REF!</formula>
    </cfRule>
    <cfRule type="cellIs" dxfId="1135" priority="1267" operator="equal">
      <formula>#REF!</formula>
    </cfRule>
    <cfRule type="cellIs" dxfId="1134" priority="1266" operator="equal">
      <formula>#REF!</formula>
    </cfRule>
    <cfRule type="cellIs" dxfId="1133" priority="1265" operator="equal">
      <formula>#REF!</formula>
    </cfRule>
    <cfRule type="cellIs" dxfId="1132" priority="1264" operator="equal">
      <formula>#REF!</formula>
    </cfRule>
    <cfRule type="cellIs" dxfId="1131" priority="1263" operator="equal">
      <formula>#REF!</formula>
    </cfRule>
    <cfRule type="cellIs" dxfId="1130" priority="1262" operator="equal">
      <formula>#REF!</formula>
    </cfRule>
    <cfRule type="cellIs" dxfId="1129" priority="1261" operator="equal">
      <formula>#REF!</formula>
    </cfRule>
    <cfRule type="cellIs" dxfId="1128" priority="1255" operator="equal">
      <formula>#REF!</formula>
    </cfRule>
    <cfRule type="cellIs" dxfId="1127" priority="1256" operator="equal">
      <formula>#REF!</formula>
    </cfRule>
    <cfRule type="cellIs" dxfId="1126" priority="1257" operator="equal">
      <formula>#REF!</formula>
    </cfRule>
    <cfRule type="cellIs" dxfId="1125" priority="1258" operator="equal">
      <formula>#REF!</formula>
    </cfRule>
    <cfRule type="cellIs" dxfId="1124" priority="1276" operator="equal">
      <formula>#REF!</formula>
    </cfRule>
    <cfRule type="cellIs" dxfId="1123" priority="1275" operator="equal">
      <formula>#REF!</formula>
    </cfRule>
    <cfRule type="cellIs" dxfId="1122" priority="1274" operator="equal">
      <formula>#REF!</formula>
    </cfRule>
    <cfRule type="cellIs" dxfId="1121" priority="1273" operator="equal">
      <formula>#REF!</formula>
    </cfRule>
    <cfRule type="cellIs" dxfId="1120" priority="1272" operator="equal">
      <formula>#REF!</formula>
    </cfRule>
  </conditionalFormatting>
  <conditionalFormatting sqref="Q26:Y31 AA26:AA31 AC26:AC31 AE26:AE31 AG26:AG31 AI26:AI31 AK26:AK31 AM26:AV31 Q58:Y59 AA58:AA59 AC58:AC59 AE58:AE59 AG58:AG59 AI58:AI59 AK58:AK59 AO58:AP59 AM59 Y72:Y80 AA72:AA80 AC72:AC80 AE72:AE80 AG72:AG80 AI72:AI80 AK72:AK80 AM72:AM80 AO72:AP80 S74:S75 Q76:X80 AN76:AV80">
    <cfRule type="cellIs" dxfId="1119" priority="1293" operator="equal">
      <formula>#REF!</formula>
    </cfRule>
  </conditionalFormatting>
  <conditionalFormatting sqref="Q26:Y31 AA26:AA31 AC26:AC31 AE26:AE31 AG26:AG31 AI26:AI31 AK26:AK31 AM26:AV31 Y58:Y59 AA58:AA59 AC58:AC59 AE58:AE59 AG58:AG59 AI58:AI59 AK58:AK59 AO58:AP59 AM59 Y72:Y80 AA72:AA80 AC72:AC80 AE72:AE80 AG72:AG80 AI72:AI80 AK72:AK80 AM72:AM80 AO72:AP80 S74:S75 Q76:X80 AN76:AV80">
    <cfRule type="cellIs" dxfId="1118" priority="1302" operator="equal">
      <formula>#REF!</formula>
    </cfRule>
  </conditionalFormatting>
  <conditionalFormatting sqref="Q26:Y31 AA26:AA31 AC26:AC31 AE26:AE31 AG26:AG31 AI26:AI31 AK26:AK31 AM26:AV31 AO58:AP59 Y59 AA59 AC59 AE59 AG59 AI59 AK59 AM59 Y72:Y80 AA72:AA80 AC72:AC80 AE72:AE80 AG72:AG80 AI72:AI80 AK72:AK80 AM72:AM80 AO72:AP80 S74:S75 Q76:X80 AN76:AV80">
    <cfRule type="cellIs" dxfId="1117" priority="1307" operator="equal">
      <formula>#REF!</formula>
    </cfRule>
    <cfRule type="cellIs" dxfId="1116" priority="1308" operator="equal">
      <formula>#REF!</formula>
    </cfRule>
    <cfRule type="cellIs" dxfId="1115" priority="1309" operator="equal">
      <formula>#REF!</formula>
    </cfRule>
    <cfRule type="cellIs" dxfId="1114" priority="1292" operator="equal">
      <formula>#REF!</formula>
    </cfRule>
    <cfRule type="cellIs" dxfId="1113" priority="1300" operator="equal">
      <formula>#REF!</formula>
    </cfRule>
    <cfRule type="cellIs" dxfId="1112" priority="1310" operator="equal">
      <formula>#REF!</formula>
    </cfRule>
    <cfRule type="cellIs" dxfId="1111" priority="1294" operator="equal">
      <formula>#REF!</formula>
    </cfRule>
    <cfRule type="cellIs" dxfId="1110" priority="1295" operator="equal">
      <formula>#REF!</formula>
    </cfRule>
    <cfRule type="cellIs" dxfId="1109" priority="1296" operator="equal">
      <formula>#REF!</formula>
    </cfRule>
    <cfRule type="cellIs" dxfId="1108" priority="1297" operator="equal">
      <formula>#REF!</formula>
    </cfRule>
    <cfRule type="cellIs" dxfId="1107" priority="1298" operator="equal">
      <formula>#REF!</formula>
    </cfRule>
    <cfRule type="cellIs" dxfId="1106" priority="1299" operator="equal">
      <formula>#REF!</formula>
    </cfRule>
    <cfRule type="cellIs" dxfId="1105" priority="1301" operator="equal">
      <formula>#REF!</formula>
    </cfRule>
    <cfRule type="cellIs" dxfId="1104" priority="1303" operator="equal">
      <formula>#REF!</formula>
    </cfRule>
    <cfRule type="cellIs" dxfId="1103" priority="1304" operator="equal">
      <formula>#REF!</formula>
    </cfRule>
    <cfRule type="cellIs" dxfId="1102" priority="1305" operator="equal">
      <formula>#REF!</formula>
    </cfRule>
    <cfRule type="cellIs" dxfId="1101" priority="1306" operator="equal">
      <formula>#REF!</formula>
    </cfRule>
  </conditionalFormatting>
  <conditionalFormatting sqref="Q26:Y31 AA26:AA31 AC26:AC31 AE26:AE31 AG26:AG31 AI26:AI31 AK26:AK31 AM26:AV31 AO72:AP80 S74:S75 Q76:X80 AN76:AV80 AO58:AP59 Y59 AA59 AC59 AE59 AG59 AI59 AK59 AM59 Y72:Y80 AA72:AA80 AC72:AC80 AE72:AE80 AG72:AG80 AI72:AI80 AK72:AK80 AM72:AM80 P11:Q11 S11:W12 Q12">
    <cfRule type="cellIs" dxfId="1100" priority="1291" operator="equal">
      <formula>#REF!</formula>
    </cfRule>
  </conditionalFormatting>
  <conditionalFormatting sqref="Q26:Y31 AA26:AA31 AC26:AC31 AE26:AE31 AG26:AG31 AI26:AI31 AK26:AK31 AM26:AV31 AO72:AP80 S74:S75 Q76:X80 AN76:AV80">
    <cfRule type="cellIs" dxfId="1099" priority="1289" operator="equal">
      <formula>#REF!</formula>
    </cfRule>
    <cfRule type="cellIs" dxfId="1098" priority="1290" operator="equal">
      <formula>#REF!</formula>
    </cfRule>
  </conditionalFormatting>
  <conditionalFormatting sqref="Q26:Y31 AM26:AV31 AO72:AP80 S74:S75 Q76:X80 AN76:AV80 AA26:AA31 AC26:AC31 AE26:AE31 AG26:AG31 AI26:AI31 AK26:AK31">
    <cfRule type="cellIs" dxfId="1097" priority="1288" operator="equal">
      <formula>#REF!</formula>
    </cfRule>
  </conditionalFormatting>
  <conditionalFormatting sqref="Q26:Y31 AM26:AV31 AO72:AP80 S74:S75 Q76:X80 AN76:AV80">
    <cfRule type="cellIs" dxfId="1096" priority="1282" operator="equal">
      <formula>"MODERADO"</formula>
    </cfRule>
    <cfRule type="cellIs" dxfId="1095" priority="1287" operator="equal">
      <formula>#REF!</formula>
    </cfRule>
    <cfRule type="cellIs" dxfId="1094" priority="1283" operator="equal">
      <formula>"DEBIL"</formula>
    </cfRule>
    <cfRule type="cellIs" dxfId="1093" priority="1284" operator="equal">
      <formula>#REF!</formula>
    </cfRule>
    <cfRule type="cellIs" dxfId="1092" priority="1277" operator="equal">
      <formula>"EXTREMO (RC/F)"</formula>
    </cfRule>
    <cfRule type="cellIs" dxfId="1091" priority="1279" operator="equal">
      <formula>"MODERADO (RC/F)"</formula>
    </cfRule>
    <cfRule type="cellIs" dxfId="1090" priority="1285" operator="equal">
      <formula>#REF!</formula>
    </cfRule>
    <cfRule type="cellIs" dxfId="1089" priority="1280" operator="equal">
      <formula>"EXTREMO"</formula>
    </cfRule>
    <cfRule type="cellIs" dxfId="1088" priority="1281" operator="equal">
      <formula>"FUERTE"</formula>
    </cfRule>
    <cfRule type="cellIs" dxfId="1087" priority="1278" operator="equal">
      <formula>"ALTO (RC/F)"</formula>
    </cfRule>
  </conditionalFormatting>
  <conditionalFormatting sqref="Q32:Y33 AA32:AA33 AC32:AC33 AE32:AE33 AG32:AG33 AI32:AI33 AK32:AK33 AO32:AP33 AM33 AO46:AP49 Y46:Y57 AA46:AA57 AC46:AC57 AE46:AE57 AG46:AG57 AI46:AI57 AK46:AK57 AM46:AM57 S48:S49 Q50:X57 AN50:AV57">
    <cfRule type="cellIs" dxfId="1086" priority="868" operator="equal">
      <formula>#REF!</formula>
    </cfRule>
  </conditionalFormatting>
  <conditionalFormatting sqref="R11:R15">
    <cfRule type="cellIs" dxfId="1085" priority="215" operator="equal">
      <formula>#REF!</formula>
    </cfRule>
    <cfRule type="cellIs" dxfId="1084" priority="214" operator="equal">
      <formula>#REF!</formula>
    </cfRule>
    <cfRule type="cellIs" dxfId="1083" priority="213" operator="equal">
      <formula>#REF!</formula>
    </cfRule>
    <cfRule type="cellIs" dxfId="1082" priority="212" operator="equal">
      <formula>#REF!</formula>
    </cfRule>
    <cfRule type="cellIs" dxfId="1081" priority="211" operator="equal">
      <formula>#REF!</formula>
    </cfRule>
    <cfRule type="cellIs" dxfId="1080" priority="210" operator="equal">
      <formula>#REF!</formula>
    </cfRule>
    <cfRule type="cellIs" dxfId="1079" priority="209" operator="equal">
      <formula>#REF!</formula>
    </cfRule>
    <cfRule type="cellIs" dxfId="1078" priority="198" operator="equal">
      <formula>#REF!</formula>
    </cfRule>
    <cfRule type="cellIs" dxfId="1077" priority="207" operator="equal">
      <formula>#REF!</formula>
    </cfRule>
    <cfRule type="cellIs" dxfId="1076" priority="206" operator="equal">
      <formula>#REF!</formula>
    </cfRule>
    <cfRule type="cellIs" dxfId="1075" priority="208" operator="equal">
      <formula>#REF!</formula>
    </cfRule>
    <cfRule type="cellIs" dxfId="1074" priority="205" operator="equal">
      <formula>#REF!</formula>
    </cfRule>
    <cfRule type="cellIs" dxfId="1073" priority="203" operator="equal">
      <formula>#REF!</formula>
    </cfRule>
    <cfRule type="cellIs" dxfId="1072" priority="202" operator="equal">
      <formula>#REF!</formula>
    </cfRule>
    <cfRule type="cellIs" dxfId="1071" priority="201" operator="equal">
      <formula>#REF!</formula>
    </cfRule>
    <cfRule type="cellIs" dxfId="1070" priority="200" operator="equal">
      <formula>#REF!</formula>
    </cfRule>
    <cfRule type="cellIs" dxfId="1069" priority="199" operator="equal">
      <formula>#REF!</formula>
    </cfRule>
    <cfRule type="cellIs" dxfId="1068" priority="197" operator="equal">
      <formula>#REF!</formula>
    </cfRule>
    <cfRule type="cellIs" dxfId="1067" priority="196" operator="equal">
      <formula>#REF!</formula>
    </cfRule>
    <cfRule type="cellIs" dxfId="1066" priority="195" operator="equal">
      <formula>#REF!</formula>
    </cfRule>
    <cfRule type="cellIs" dxfId="1065" priority="194" operator="equal">
      <formula>#REF!</formula>
    </cfRule>
    <cfRule type="cellIs" dxfId="1064" priority="193" operator="equal">
      <formula>#REF!</formula>
    </cfRule>
    <cfRule type="cellIs" dxfId="1063" priority="192" operator="equal">
      <formula>#REF!</formula>
    </cfRule>
    <cfRule type="cellIs" dxfId="1062" priority="191" operator="equal">
      <formula>#REF!</formula>
    </cfRule>
    <cfRule type="cellIs" dxfId="1061" priority="150" operator="equal">
      <formula>"DEBIL"</formula>
    </cfRule>
    <cfRule type="cellIs" dxfId="1060" priority="204" operator="equal">
      <formula>#REF!</formula>
    </cfRule>
    <cfRule type="cellIs" dxfId="1059" priority="149" operator="equal">
      <formula>"MODERADO"</formula>
    </cfRule>
    <cfRule type="cellIs" dxfId="1058" priority="148" operator="equal">
      <formula>"FUERTE"</formula>
    </cfRule>
    <cfRule type="cellIs" dxfId="1057" priority="147" operator="equal">
      <formula>"EXTREMO"</formula>
    </cfRule>
    <cfRule type="cellIs" dxfId="1056" priority="146" operator="equal">
      <formula>"MODERADO (RC/F)"</formula>
    </cfRule>
    <cfRule type="cellIs" dxfId="1055" priority="145" operator="equal">
      <formula>"ALTO (RC/F)"</formula>
    </cfRule>
    <cfRule type="cellIs" dxfId="1054" priority="144" operator="equal">
      <formula>"EXTREMO (RC/F)"</formula>
    </cfRule>
    <cfRule type="cellIs" dxfId="1053" priority="216" operator="equal">
      <formula>#REF!</formula>
    </cfRule>
  </conditionalFormatting>
  <conditionalFormatting sqref="R13:R15">
    <cfRule type="cellIs" dxfId="1052" priority="131" operator="equal">
      <formula>#REF!</formula>
    </cfRule>
    <cfRule type="cellIs" dxfId="1051" priority="135" operator="equal">
      <formula>#REF!</formula>
    </cfRule>
    <cfRule type="cellIs" dxfId="1050" priority="128" operator="equal">
      <formula>#REF!</formula>
    </cfRule>
    <cfRule type="cellIs" dxfId="1049" priority="127" operator="equal">
      <formula>#REF!</formula>
    </cfRule>
    <cfRule type="cellIs" dxfId="1048" priority="126" operator="equal">
      <formula>#REF!</formula>
    </cfRule>
    <cfRule type="cellIs" dxfId="1047" priority="125" operator="equal">
      <formula>#REF!</formula>
    </cfRule>
    <cfRule type="cellIs" dxfId="1046" priority="124" operator="equal">
      <formula>#REF!</formula>
    </cfRule>
    <cfRule type="cellIs" dxfId="1045" priority="123" operator="equal">
      <formula>#REF!</formula>
    </cfRule>
    <cfRule type="cellIs" dxfId="1044" priority="122" operator="equal">
      <formula>#REF!</formula>
    </cfRule>
    <cfRule type="cellIs" dxfId="1043" priority="121" operator="equal">
      <formula>#REF!</formula>
    </cfRule>
    <cfRule type="cellIs" dxfId="1042" priority="120" operator="equal">
      <formula>#REF!</formula>
    </cfRule>
    <cfRule type="cellIs" dxfId="1041" priority="134" operator="equal">
      <formula>#REF!</formula>
    </cfRule>
    <cfRule type="cellIs" dxfId="1040" priority="119" operator="equal">
      <formula>#REF!</formula>
    </cfRule>
    <cfRule type="cellIs" dxfId="1039" priority="140" operator="equal">
      <formula>#REF!</formula>
    </cfRule>
    <cfRule type="cellIs" dxfId="1038" priority="130" operator="equal">
      <formula>#REF!</formula>
    </cfRule>
    <cfRule type="cellIs" dxfId="1037" priority="136" operator="equal">
      <formula>#REF!</formula>
    </cfRule>
    <cfRule type="cellIs" dxfId="1036" priority="118" operator="equal">
      <formula>#REF!</formula>
    </cfRule>
    <cfRule type="cellIs" dxfId="1035" priority="138" operator="equal">
      <formula>#REF!</formula>
    </cfRule>
    <cfRule type="cellIs" dxfId="1034" priority="129" operator="equal">
      <formula>#REF!</formula>
    </cfRule>
    <cfRule type="cellIs" dxfId="1033" priority="132" operator="equal">
      <formula>#REF!</formula>
    </cfRule>
    <cfRule type="cellIs" dxfId="1032" priority="133" operator="equal">
      <formula>#REF!</formula>
    </cfRule>
    <cfRule type="cellIs" dxfId="1031" priority="137" operator="equal">
      <formula>#REF!</formula>
    </cfRule>
    <cfRule type="cellIs" dxfId="1030" priority="141" operator="equal">
      <formula>#REF!</formula>
    </cfRule>
    <cfRule type="cellIs" dxfId="1029" priority="142" operator="equal">
      <formula>#REF!</formula>
    </cfRule>
    <cfRule type="cellIs" dxfId="1028" priority="143" operator="equal">
      <formula>#REF!</formula>
    </cfRule>
    <cfRule type="cellIs" dxfId="1027" priority="139" operator="equal">
      <formula>#REF!</formula>
    </cfRule>
  </conditionalFormatting>
  <conditionalFormatting sqref="S14:W15">
    <cfRule type="cellIs" dxfId="1026" priority="52" operator="equal">
      <formula>#REF!</formula>
    </cfRule>
    <cfRule type="cellIs" dxfId="1025" priority="63" operator="equal">
      <formula>#REF!</formula>
    </cfRule>
    <cfRule type="cellIs" dxfId="1024" priority="62" operator="equal">
      <formula>#REF!</formula>
    </cfRule>
    <cfRule type="cellIs" dxfId="1023" priority="60" operator="equal">
      <formula>#REF!</formula>
    </cfRule>
    <cfRule type="cellIs" dxfId="1022" priority="59" operator="equal">
      <formula>#REF!</formula>
    </cfRule>
    <cfRule type="cellIs" dxfId="1021" priority="57" operator="equal">
      <formula>#REF!</formula>
    </cfRule>
    <cfRule type="cellIs" dxfId="1020" priority="56" operator="equal">
      <formula>#REF!</formula>
    </cfRule>
    <cfRule type="cellIs" dxfId="1019" priority="49" operator="equal">
      <formula>#REF!</formula>
    </cfRule>
    <cfRule type="cellIs" dxfId="1018" priority="54" operator="equal">
      <formula>#REF!</formula>
    </cfRule>
    <cfRule type="cellIs" dxfId="1017" priority="47" operator="equal">
      <formula>#REF!</formula>
    </cfRule>
    <cfRule type="cellIs" dxfId="1016" priority="45" operator="equal">
      <formula>#REF!</formula>
    </cfRule>
    <cfRule type="cellIs" dxfId="1015" priority="61" operator="equal">
      <formula>#REF!</formula>
    </cfRule>
    <cfRule type="cellIs" dxfId="1014" priority="44" operator="equal">
      <formula>#REF!</formula>
    </cfRule>
    <cfRule type="cellIs" dxfId="1013" priority="53" operator="equal">
      <formula>#REF!</formula>
    </cfRule>
    <cfRule type="cellIs" dxfId="1012" priority="51" operator="equal">
      <formula>#REF!</formula>
    </cfRule>
    <cfRule type="cellIs" dxfId="1011" priority="50" operator="equal">
      <formula>#REF!</formula>
    </cfRule>
    <cfRule type="cellIs" dxfId="1010" priority="48" operator="equal">
      <formula>#REF!</formula>
    </cfRule>
  </conditionalFormatting>
  <conditionalFormatting sqref="S14:W17">
    <cfRule type="cellIs" dxfId="1009" priority="35" operator="equal">
      <formula>"EXTREMO"</formula>
    </cfRule>
    <cfRule type="cellIs" dxfId="1008" priority="36" operator="equal">
      <formula>"FUERTE"</formula>
    </cfRule>
    <cfRule type="cellIs" dxfId="1007" priority="43" operator="equal">
      <formula>#REF!</formula>
    </cfRule>
    <cfRule type="cellIs" dxfId="1006" priority="37" operator="equal">
      <formula>"MODERADO"</formula>
    </cfRule>
    <cfRule type="cellIs" dxfId="1005" priority="58" operator="equal">
      <formula>#REF!</formula>
    </cfRule>
    <cfRule type="cellIs" dxfId="1004" priority="38" operator="equal">
      <formula>"DEBIL"</formula>
    </cfRule>
    <cfRule type="cellIs" dxfId="1003" priority="39" operator="equal">
      <formula>#REF!</formula>
    </cfRule>
    <cfRule type="cellIs" dxfId="1002" priority="55" operator="equal">
      <formula>#REF!</formula>
    </cfRule>
    <cfRule type="cellIs" dxfId="1001" priority="40" operator="equal">
      <formula>#REF!</formula>
    </cfRule>
    <cfRule type="cellIs" dxfId="1000" priority="41" operator="equal">
      <formula>#REF!</formula>
    </cfRule>
    <cfRule type="cellIs" dxfId="999" priority="42" operator="equal">
      <formula>#REF!</formula>
    </cfRule>
    <cfRule type="cellIs" dxfId="998" priority="32" operator="equal">
      <formula>"EXTREMO (RC/F)"</formula>
    </cfRule>
    <cfRule type="cellIs" dxfId="997" priority="84" operator="equal">
      <formula>#REF!</formula>
    </cfRule>
    <cfRule type="cellIs" dxfId="996" priority="33" operator="equal">
      <formula>"ALTO (RC/F)"</formula>
    </cfRule>
    <cfRule type="cellIs" dxfId="995" priority="34" operator="equal">
      <formula>"MODERADO (RC/F)"</formula>
    </cfRule>
    <cfRule type="cellIs" dxfId="994" priority="46" operator="equal">
      <formula>#REF!</formula>
    </cfRule>
  </conditionalFormatting>
  <conditionalFormatting sqref="S16:W16">
    <cfRule type="cellIs" dxfId="993" priority="10" operator="equal">
      <formula>#REF!</formula>
    </cfRule>
    <cfRule type="cellIs" dxfId="992" priority="16" operator="equal">
      <formula>#REF!</formula>
    </cfRule>
    <cfRule type="cellIs" dxfId="991" priority="11" operator="equal">
      <formula>#REF!</formula>
    </cfRule>
    <cfRule type="cellIs" dxfId="990" priority="13" operator="equal">
      <formula>#REF!</formula>
    </cfRule>
    <cfRule type="cellIs" dxfId="989" priority="8" operator="equal">
      <formula>#REF!</formula>
    </cfRule>
    <cfRule type="cellIs" dxfId="988" priority="12" operator="equal">
      <formula>#REF!</formula>
    </cfRule>
    <cfRule type="cellIs" dxfId="987" priority="14" operator="equal">
      <formula>#REF!</formula>
    </cfRule>
    <cfRule type="cellIs" dxfId="986" priority="15" operator="equal">
      <formula>#REF!</formula>
    </cfRule>
    <cfRule type="cellIs" dxfId="985" priority="9" operator="equal">
      <formula>#REF!</formula>
    </cfRule>
    <cfRule type="cellIs" dxfId="984" priority="1" operator="equal">
      <formula>#REF!</formula>
    </cfRule>
    <cfRule type="cellIs" dxfId="983" priority="17" operator="equal">
      <formula>#REF!</formula>
    </cfRule>
    <cfRule type="cellIs" dxfId="982" priority="2" operator="equal">
      <formula>#REF!</formula>
    </cfRule>
    <cfRule type="cellIs" dxfId="981" priority="7" operator="equal">
      <formula>#REF!</formula>
    </cfRule>
    <cfRule type="cellIs" dxfId="980" priority="6" operator="equal">
      <formula>#REF!</formula>
    </cfRule>
    <cfRule type="cellIs" dxfId="979" priority="5" operator="equal">
      <formula>#REF!</formula>
    </cfRule>
    <cfRule type="cellIs" dxfId="978" priority="4" operator="equal">
      <formula>#REF!</formula>
    </cfRule>
    <cfRule type="cellIs" dxfId="977" priority="3" operator="equal">
      <formula>#REF!</formula>
    </cfRule>
  </conditionalFormatting>
  <conditionalFormatting sqref="S17:W17">
    <cfRule type="cellIs" dxfId="976" priority="73" operator="equal">
      <formula>#REF!</formula>
    </cfRule>
    <cfRule type="cellIs" dxfId="975" priority="76" operator="equal">
      <formula>#REF!</formula>
    </cfRule>
    <cfRule type="cellIs" dxfId="974" priority="75" operator="equal">
      <formula>#REF!</formula>
    </cfRule>
    <cfRule type="cellIs" dxfId="973" priority="74" operator="equal">
      <formula>#REF!</formula>
    </cfRule>
    <cfRule type="cellIs" dxfId="972" priority="72" operator="equal">
      <formula>#REF!</formula>
    </cfRule>
    <cfRule type="cellIs" dxfId="971" priority="71" operator="equal">
      <formula>#REF!</formula>
    </cfRule>
    <cfRule type="cellIs" dxfId="970" priority="70" operator="equal">
      <formula>#REF!</formula>
    </cfRule>
    <cfRule type="cellIs" dxfId="969" priority="69" operator="equal">
      <formula>#REF!</formula>
    </cfRule>
    <cfRule type="cellIs" dxfId="968" priority="68" operator="equal">
      <formula>#REF!</formula>
    </cfRule>
    <cfRule type="cellIs" dxfId="967" priority="67" operator="equal">
      <formula>#REF!</formula>
    </cfRule>
    <cfRule type="cellIs" dxfId="966" priority="79" operator="equal">
      <formula>#REF!</formula>
    </cfRule>
    <cfRule type="cellIs" dxfId="965" priority="83" operator="equal">
      <formula>#REF!</formula>
    </cfRule>
    <cfRule type="cellIs" dxfId="964" priority="77" operator="equal">
      <formula>#REF!</formula>
    </cfRule>
    <cfRule type="cellIs" dxfId="963" priority="82" operator="equal">
      <formula>#REF!</formula>
    </cfRule>
    <cfRule type="cellIs" dxfId="962" priority="81" operator="equal">
      <formula>#REF!</formula>
    </cfRule>
    <cfRule type="cellIs" dxfId="961" priority="80" operator="equal">
      <formula>#REF!</formula>
    </cfRule>
    <cfRule type="cellIs" dxfId="960" priority="78" operator="equal">
      <formula>#REF!</formula>
    </cfRule>
  </conditionalFormatting>
  <conditionalFormatting sqref="Y32 AA32 AC32 AE32 AG32 AI32 AK32 AM32:AN32 AQ32:AV32 Q32:X33 AN33:AT33 Q46:X47 AN46:AT47 AU47:AV47 AN48:AS49">
    <cfRule type="cellIs" dxfId="959" priority="1062" operator="equal">
      <formula>#REF!</formula>
    </cfRule>
    <cfRule type="cellIs" dxfId="958" priority="1061" operator="equal">
      <formula>#REF!</formula>
    </cfRule>
    <cfRule type="cellIs" dxfId="957" priority="1060" operator="equal">
      <formula>#REF!</formula>
    </cfRule>
    <cfRule type="cellIs" dxfId="956" priority="1058" operator="equal">
      <formula>#REF!</formula>
    </cfRule>
    <cfRule type="cellIs" dxfId="955" priority="1057" operator="equal">
      <formula>#REF!</formula>
    </cfRule>
    <cfRule type="cellIs" dxfId="954" priority="1053" operator="equal">
      <formula>#REF!</formula>
    </cfRule>
    <cfRule type="cellIs" dxfId="953" priority="1055" operator="equal">
      <formula>#REF!</formula>
    </cfRule>
    <cfRule type="cellIs" dxfId="952" priority="1054" operator="equal">
      <formula>#REF!</formula>
    </cfRule>
    <cfRule type="cellIs" dxfId="951" priority="1064" operator="equal">
      <formula>#REF!</formula>
    </cfRule>
    <cfRule type="cellIs" dxfId="950" priority="1063" operator="equal">
      <formula>#REF!</formula>
    </cfRule>
    <cfRule type="cellIs" dxfId="949" priority="1059" operator="equal">
      <formula>#REF!</formula>
    </cfRule>
    <cfRule type="cellIs" dxfId="948" priority="1048" operator="equal">
      <formula>#REF!</formula>
    </cfRule>
    <cfRule type="cellIs" dxfId="947" priority="1049" operator="equal">
      <formula>#REF!</formula>
    </cfRule>
    <cfRule type="cellIs" dxfId="946" priority="1050" operator="equal">
      <formula>#REF!</formula>
    </cfRule>
    <cfRule type="cellIs" dxfId="945" priority="1051" operator="equal">
      <formula>#REF!</formula>
    </cfRule>
    <cfRule type="cellIs" dxfId="944" priority="1052" operator="equal">
      <formula>#REF!</formula>
    </cfRule>
  </conditionalFormatting>
  <conditionalFormatting sqref="Y32 AA32 AC32 AE32 AG32 AI32 AK32 AM32:AN32 AQ32:AV32 AN33:AT33 Q46:X47 AN46:AT47 AU47:AV47 AN48:AS49 Q32:X33">
    <cfRule type="cellIs" dxfId="943" priority="1046" operator="equal">
      <formula>#REF!</formula>
    </cfRule>
  </conditionalFormatting>
  <conditionalFormatting sqref="Y32 AA32 AC32 AE32 AG32 AI32 AK32 AM32:AN32 AQ32:AV32 AN33:AT33 AN46:AT47 AU47:AV47 AN48:AS49 Q46:X47">
    <cfRule type="cellIs" dxfId="942" priority="1045" operator="equal">
      <formula>#REF!</formula>
    </cfRule>
  </conditionalFormatting>
  <conditionalFormatting sqref="Y32 AA32 AC32 AE32 AG32 AI32 AK32 AM32:AN32 AQ32:AV32 AN33:AT33 AN46:AT47 AU47:AV47 AN48:AS49">
    <cfRule type="cellIs" dxfId="941" priority="1044" operator="equal">
      <formula>#REF!</formula>
    </cfRule>
    <cfRule type="cellIs" dxfId="940" priority="1043" operator="equal">
      <formula>#REF!</formula>
    </cfRule>
  </conditionalFormatting>
  <conditionalFormatting sqref="Y32:Y33 AA32:AA33 AC32:AC33 AE32:AE33 AG32:AG33 AI32:AI33 AK32:AK33 AO32:AP33 AM33 AO46:AP49 Y46:Y57 AA46:AA57 AC46:AC57 AE46:AE57 AG46:AG57 AI46:AI57 AK46:AK57 AM46:AM57 S48:S49 Q50:X57 AN50:AV57">
    <cfRule type="cellIs" dxfId="939" priority="877" operator="equal">
      <formula>#REF!</formula>
    </cfRule>
  </conditionalFormatting>
  <conditionalFormatting sqref="Y58 AA58 AC58 AE58 AG58 AI58 AK58 AM58:AN58 AQ58:AV58 Q58:X59 AN59:AT59 Q72:X73 AN72:AT73 AU73:AV73 AN74:AS75">
    <cfRule type="cellIs" dxfId="938" priority="7518" operator="equal">
      <formula>#REF!</formula>
    </cfRule>
    <cfRule type="cellIs" dxfId="937" priority="7519" operator="equal">
      <formula>#REF!</formula>
    </cfRule>
    <cfRule type="cellIs" dxfId="936" priority="7520" operator="equal">
      <formula>#REF!</formula>
    </cfRule>
    <cfRule type="cellIs" dxfId="935" priority="7521" operator="equal">
      <formula>#REF!</formula>
    </cfRule>
    <cfRule type="cellIs" dxfId="934" priority="7522" operator="equal">
      <formula>#REF!</formula>
    </cfRule>
    <cfRule type="cellIs" dxfId="933" priority="7523" operator="equal">
      <formula>#REF!</formula>
    </cfRule>
    <cfRule type="cellIs" dxfId="932" priority="7524" operator="equal">
      <formula>#REF!</formula>
    </cfRule>
    <cfRule type="cellIs" dxfId="931" priority="7525" operator="equal">
      <formula>#REF!</formula>
    </cfRule>
    <cfRule type="cellIs" dxfId="930" priority="7527" operator="equal">
      <formula>#REF!</formula>
    </cfRule>
    <cfRule type="cellIs" dxfId="929" priority="7528" operator="equal">
      <formula>#REF!</formula>
    </cfRule>
    <cfRule type="cellIs" dxfId="928" priority="7529" operator="equal">
      <formula>#REF!</formula>
    </cfRule>
    <cfRule type="cellIs" dxfId="927" priority="7530" operator="equal">
      <formula>#REF!</formula>
    </cfRule>
    <cfRule type="cellIs" dxfId="926" priority="7532" operator="equal">
      <formula>#REF!</formula>
    </cfRule>
    <cfRule type="cellIs" dxfId="925" priority="7510" operator="equal">
      <formula>#REF!</formula>
    </cfRule>
    <cfRule type="cellIs" dxfId="924" priority="7511" operator="equal">
      <formula>#REF!</formula>
    </cfRule>
    <cfRule type="cellIs" dxfId="923" priority="7514" operator="equal">
      <formula>#REF!</formula>
    </cfRule>
    <cfRule type="cellIs" dxfId="922" priority="7515" operator="equal">
      <formula>#REF!</formula>
    </cfRule>
    <cfRule type="cellIs" dxfId="921" priority="7516" operator="equal">
      <formula>#REF!</formula>
    </cfRule>
  </conditionalFormatting>
  <conditionalFormatting sqref="Y58 AA58 AC58 AE58 AG58 AI58 AK58 AM58:AN58 AQ58:AV58 AN59:AT59 Q72:X73 AN72:AT73 AU73:AV73 AN74:AS75 Q58:X59">
    <cfRule type="cellIs" dxfId="920" priority="7509" operator="equal">
      <formula>#REF!</formula>
    </cfRule>
  </conditionalFormatting>
  <conditionalFormatting sqref="Y58 AA58 AC58 AE58 AG58 AI58 AK58 AM58:AN58 AQ58:AV58 AN59:AT59 AN72:AT73 AU73:AV73 AN74:AS75 Q72:X73">
    <cfRule type="cellIs" dxfId="919" priority="7506" operator="equal">
      <formula>#REF!</formula>
    </cfRule>
  </conditionalFormatting>
  <conditionalFormatting sqref="Y58 AA58 AC58 AE58 AG58 AI58 AK58 AM58:AN58 AQ58:AV58 AN59:AT59 AN72:AT73 AU73:AV73 AN74:AS75">
    <cfRule type="cellIs" dxfId="918" priority="7503" operator="equal">
      <formula>#REF!</formula>
    </cfRule>
    <cfRule type="cellIs" dxfId="917" priority="7504" operator="equal">
      <formula>#REF!</formula>
    </cfRule>
  </conditionalFormatting>
  <conditionalFormatting sqref="Y11:AN11 AK12 AN12:AR12 AP13 Q11:Q12 S11:V12 Q12:W12 W13 Q14:Q17 P11 W11 AQ11:AV11 AL12:AL80">
    <cfRule type="cellIs" dxfId="916" priority="598" operator="equal">
      <formula>"FUERTE"</formula>
    </cfRule>
    <cfRule type="cellIs" dxfId="915" priority="600" operator="equal">
      <formula>"DEBIL"</formula>
    </cfRule>
    <cfRule type="cellIs" dxfId="914" priority="594" operator="equal">
      <formula>"EXTREMO (RC/F)"</formula>
    </cfRule>
    <cfRule type="cellIs" dxfId="913" priority="599" operator="equal">
      <formula>"MODERADO"</formula>
    </cfRule>
    <cfRule type="cellIs" dxfId="912" priority="595" operator="equal">
      <formula>"ALTO (RC/F)"</formula>
    </cfRule>
    <cfRule type="cellIs" dxfId="911" priority="596" operator="equal">
      <formula>"MODERADO (RC/F)"</formula>
    </cfRule>
    <cfRule type="cellIs" dxfId="910" priority="597" operator="equal">
      <formula>"EXTREMO"</formula>
    </cfRule>
  </conditionalFormatting>
  <conditionalFormatting sqref="Y11:AN11 AQ11:AV11 AK12 AN12:AR12 Z12:Z80 AB12:AB80 AD12:AD80 AF12:AF80 AH12:AH80 AJ12:AJ80 AL12:AL80 AN13 AP13 P11:Q11 S11:W12 Q12">
    <cfRule type="cellIs" dxfId="909" priority="622" operator="equal">
      <formula>#REF!</formula>
    </cfRule>
  </conditionalFormatting>
  <conditionalFormatting sqref="Y11:AN11 AQ11:AV11 AK12 AN12:AR12 Z12:Z80 AB12:AB80 AD12:AD80 AF12:AF80 AH12:AH80 AJ12:AJ80 AL12:AL80 AN13 AP13">
    <cfRule type="cellIs" dxfId="908" priority="619" operator="equal">
      <formula>#REF!</formula>
    </cfRule>
    <cfRule type="cellIs" dxfId="907" priority="621" operator="equal">
      <formula>#REF!</formula>
    </cfRule>
    <cfRule type="cellIs" dxfId="906" priority="620" operator="equal">
      <formula>#REF!</formula>
    </cfRule>
  </conditionalFormatting>
  <conditionalFormatting sqref="Y11:AN11 AQ11:AV11 AK12 AN12:AR12 Z12:Z80 AB12:AB80 AD12:AD80 AF12:AF80 AH12:AH80 AJ12:AJ80 AL12:AL80 AP13 AN13">
    <cfRule type="cellIs" dxfId="905" priority="618" operator="equal">
      <formula>#REF!</formula>
    </cfRule>
  </conditionalFormatting>
  <conditionalFormatting sqref="Y11:AN11 AQ11:AV11 AK12 AN12:AR12 Z12:Z80 AB12:AB80 AD12:AD80 AF12:AF80 AH12:AH80 AJ12:AJ80 AL12:AL80 AP13">
    <cfRule type="cellIs" dxfId="904" priority="617" operator="equal">
      <formula>#REF!</formula>
    </cfRule>
  </conditionalFormatting>
  <conditionalFormatting sqref="Y11:AN11 AQ11:AV11 AK12 AN12:AR12 AL12:AL80 AP13 Z12:Z80 AB12:AB80 AD12:AD80 AF12:AF80 AH12:AH80 AJ12:AJ80">
    <cfRule type="cellIs" dxfId="903" priority="616" operator="equal">
      <formula>#REF!</formula>
    </cfRule>
  </conditionalFormatting>
  <conditionalFormatting sqref="Y11:AN11 AQ11:AV11 AK12 AN12:AR12 AL12:AL80 AP13">
    <cfRule type="cellIs" dxfId="902" priority="614" operator="equal">
      <formula>#REF!</formula>
    </cfRule>
  </conditionalFormatting>
  <conditionalFormatting sqref="AA26:AA32 AC26:AC32 AE26:AE32 AG26:AG32 AI26:AI32 AK26:AK32 Y32 AM32:AN32 AQ32:AV32 Q32:X33 AN33:AT33 Q46:X47 AN46:AT47 AU47:AV47 AN48:AS49">
    <cfRule type="cellIs" dxfId="901" priority="1056" operator="equal">
      <formula>#REF!</formula>
    </cfRule>
    <cfRule type="cellIs" dxfId="900" priority="1047" operator="equal">
      <formula>#REF!</formula>
    </cfRule>
  </conditionalFormatting>
  <conditionalFormatting sqref="AK11:AK12 AO11:AP12 Y12 AA12 AC12 AE12 AG12 AI12 AM12:AM13 AP13">
    <cfRule type="cellIs" dxfId="899" priority="448" operator="equal">
      <formula>#REF!</formula>
    </cfRule>
    <cfRule type="cellIs" dxfId="898" priority="461" operator="equal">
      <formula>#REF!</formula>
    </cfRule>
    <cfRule type="cellIs" dxfId="897" priority="447" operator="equal">
      <formula>#REF!</formula>
    </cfRule>
    <cfRule type="cellIs" dxfId="896" priority="446" operator="equal">
      <formula>#REF!</formula>
    </cfRule>
    <cfRule type="cellIs" dxfId="895" priority="445" operator="equal">
      <formula>#REF!</formula>
    </cfRule>
    <cfRule type="cellIs" dxfId="894" priority="444" operator="equal">
      <formula>#REF!</formula>
    </cfRule>
    <cfRule type="cellIs" dxfId="893" priority="443" operator="equal">
      <formula>#REF!</formula>
    </cfRule>
    <cfRule type="cellIs" dxfId="892" priority="450" operator="equal">
      <formula>#REF!</formula>
    </cfRule>
    <cfRule type="cellIs" dxfId="891" priority="460" operator="equal">
      <formula>#REF!</formula>
    </cfRule>
    <cfRule type="cellIs" dxfId="890" priority="459" operator="equal">
      <formula>#REF!</formula>
    </cfRule>
    <cfRule type="cellIs" dxfId="889" priority="458" operator="equal">
      <formula>#REF!</formula>
    </cfRule>
    <cfRule type="cellIs" dxfId="888" priority="457" operator="equal">
      <formula>#REF!</formula>
    </cfRule>
    <cfRule type="cellIs" dxfId="887" priority="456" operator="equal">
      <formula>#REF!</formula>
    </cfRule>
    <cfRule type="cellIs" dxfId="886" priority="455" operator="equal">
      <formula>#REF!</formula>
    </cfRule>
    <cfRule type="cellIs" dxfId="885" priority="454" operator="equal">
      <formula>#REF!</formula>
    </cfRule>
    <cfRule type="cellIs" dxfId="884" priority="453" operator="equal">
      <formula>#REF!</formula>
    </cfRule>
    <cfRule type="cellIs" dxfId="883" priority="452" operator="equal">
      <formula>#REF!</formula>
    </cfRule>
    <cfRule type="cellIs" dxfId="882" priority="451" operator="equal">
      <formula>#REF!</formula>
    </cfRule>
    <cfRule type="cellIs" dxfId="881" priority="449" operator="equal">
      <formula>#REF!</formula>
    </cfRule>
  </conditionalFormatting>
  <conditionalFormatting sqref="AK11:AK15 AO11:AP17 Y12:AJ15 AM12:AM25 Y16:AK16 Y17:Y25 Z17:AK80 Q18:X25 AN18:AV25">
    <cfRule type="cellIs" dxfId="880" priority="222" operator="equal">
      <formula>"MODERADO"</formula>
    </cfRule>
    <cfRule type="cellIs" dxfId="879" priority="217" operator="equal">
      <formula>"EXTREMO (RC/F)"</formula>
    </cfRule>
    <cfRule type="cellIs" dxfId="878" priority="218" operator="equal">
      <formula>"ALTO (RC/F)"</formula>
    </cfRule>
    <cfRule type="cellIs" dxfId="877" priority="224" operator="equal">
      <formula>#REF!</formula>
    </cfRule>
    <cfRule type="cellIs" dxfId="876" priority="223" operator="equal">
      <formula>"DEBIL"</formula>
    </cfRule>
    <cfRule type="cellIs" dxfId="875" priority="221" operator="equal">
      <formula>"FUERTE"</formula>
    </cfRule>
    <cfRule type="cellIs" dxfId="874" priority="220" operator="equal">
      <formula>"EXTREMO"</formula>
    </cfRule>
    <cfRule type="cellIs" dxfId="873" priority="219" operator="equal">
      <formula>"MODERADO (RC/F)"</formula>
    </cfRule>
  </conditionalFormatting>
  <conditionalFormatting sqref="AM32:AN32 AQ32:AV32 AN33:AT33 AN46:AT47 AU47:AV47 AN48:AS49 Y32 AA32 AC32 AE32 AG32 AI32 AK32">
    <cfRule type="cellIs" dxfId="872" priority="1042" operator="equal">
      <formula>#REF!</formula>
    </cfRule>
  </conditionalFormatting>
  <conditionalFormatting sqref="AM32:AN32 AQ32:AV32 AN33:AT33 AN46:AT47 AU47:AV47 AN48:AS49">
    <cfRule type="cellIs" dxfId="871" priority="1041" operator="equal">
      <formula>#REF!</formula>
    </cfRule>
    <cfRule type="cellIs" dxfId="870" priority="1040" operator="equal">
      <formula>#REF!</formula>
    </cfRule>
    <cfRule type="cellIs" dxfId="869" priority="1038" operator="equal">
      <formula>#REF!</formula>
    </cfRule>
  </conditionalFormatting>
  <conditionalFormatting sqref="AM58:AN58 AQ58:AV58 AN59:AT59 AN72:AT73 AU73:AV73 AN74:AS75 Y58 AA58 AC58 AE58 AG58 AI58 AK58">
    <cfRule type="cellIs" dxfId="868" priority="7502" operator="equal">
      <formula>#REF!</formula>
    </cfRule>
  </conditionalFormatting>
  <conditionalFormatting sqref="AM58:AN58 AQ58:AV58 AN59:AT59 AN72:AT73 AU73:AV73 AN74:AS75">
    <cfRule type="cellIs" dxfId="867" priority="7495" operator="equal">
      <formula>#REF!</formula>
    </cfRule>
    <cfRule type="cellIs" dxfId="866" priority="7500" operator="equal">
      <formula>#REF!</formula>
    </cfRule>
    <cfRule type="cellIs" dxfId="865" priority="7497" operator="equal">
      <formula>#REF!</formula>
    </cfRule>
  </conditionalFormatting>
  <conditionalFormatting sqref="AN13:AT13 AN14:AV14 AN15:AR17 Q12:W12 P11 W11 Q11:Q12 S11:V12 W13 Q14:Q17">
    <cfRule type="cellIs" dxfId="864" priority="402" operator="equal">
      <formula>#REF!</formula>
    </cfRule>
  </conditionalFormatting>
  <conditionalFormatting sqref="AN13:AT13 AN14:AV14 AN15:AR17">
    <cfRule type="cellIs" dxfId="863" priority="386" operator="equal">
      <formula>"FUERTE"</formula>
    </cfRule>
    <cfRule type="cellIs" dxfId="862" priority="388" operator="equal">
      <formula>"DEBIL"</formula>
    </cfRule>
    <cfRule type="cellIs" dxfId="861" priority="387" operator="equal">
      <formula>"MODERADO"</formula>
    </cfRule>
    <cfRule type="cellIs" dxfId="860" priority="382" operator="equal">
      <formula>"EXTREMO (RC/F)"</formula>
    </cfRule>
    <cfRule type="cellIs" dxfId="859" priority="383" operator="equal">
      <formula>"ALTO (RC/F)"</formula>
    </cfRule>
    <cfRule type="cellIs" dxfId="858" priority="384" operator="equal">
      <formula>"MODERADO (RC/F)"</formula>
    </cfRule>
    <cfRule type="cellIs" dxfId="857" priority="385" operator="equal">
      <formula>"EXTREMO"</formula>
    </cfRule>
  </conditionalFormatting>
  <conditionalFormatting sqref="AN33:AT33 AN46:AT47 AN48:AS49 AM32:AN32 AQ32:AV32 AU47:AV47">
    <cfRule type="cellIs" dxfId="856" priority="1022" operator="equal">
      <formula>"FUERTE"</formula>
    </cfRule>
    <cfRule type="cellIs" dxfId="855" priority="1019" operator="equal">
      <formula>"ALTO (RC/F)"</formula>
    </cfRule>
    <cfRule type="cellIs" dxfId="854" priority="1023" operator="equal">
      <formula>"MODERADO"</formula>
    </cfRule>
    <cfRule type="cellIs" dxfId="853" priority="1018" operator="equal">
      <formula>"EXTREMO (RC/F)"</formula>
    </cfRule>
    <cfRule type="cellIs" dxfId="852" priority="1020" operator="equal">
      <formula>"MODERADO (RC/F)"</formula>
    </cfRule>
    <cfRule type="cellIs" dxfId="851" priority="1024" operator="equal">
      <formula>"DEBIL"</formula>
    </cfRule>
    <cfRule type="cellIs" dxfId="850" priority="1021" operator="equal">
      <formula>"EXTREMO"</formula>
    </cfRule>
  </conditionalFormatting>
  <conditionalFormatting sqref="AN34:AT35 AN36:AS37 Q32:X35 AU35:AV35">
    <cfRule type="cellIs" dxfId="849" priority="812" operator="equal">
      <formula>"DEBIL"</formula>
    </cfRule>
    <cfRule type="cellIs" dxfId="848" priority="809" operator="equal">
      <formula>"EXTREMO"</formula>
    </cfRule>
    <cfRule type="cellIs" dxfId="847" priority="806" operator="equal">
      <formula>"EXTREMO (RC/F)"</formula>
    </cfRule>
    <cfRule type="cellIs" dxfId="846" priority="807" operator="equal">
      <formula>"ALTO (RC/F)"</formula>
    </cfRule>
    <cfRule type="cellIs" dxfId="845" priority="808" operator="equal">
      <formula>"MODERADO (RC/F)"</formula>
    </cfRule>
    <cfRule type="cellIs" dxfId="844" priority="810" operator="equal">
      <formula>"FUERTE"</formula>
    </cfRule>
    <cfRule type="cellIs" dxfId="843" priority="811" operator="equal">
      <formula>"MODERADO"</formula>
    </cfRule>
  </conditionalFormatting>
  <conditionalFormatting sqref="AN59:AT59 AN72:AT73 AN74:AS75 AM58:AN58 AQ58:AV58 AU73:AV73">
    <cfRule type="cellIs" dxfId="842" priority="7475" operator="equal">
      <formula>"EXTREMO (RC/F)"</formula>
    </cfRule>
    <cfRule type="cellIs" dxfId="841" priority="7476" operator="equal">
      <formula>"ALTO (RC/F)"</formula>
    </cfRule>
    <cfRule type="cellIs" dxfId="840" priority="7477" operator="equal">
      <formula>"MODERADO (RC/F)"</formula>
    </cfRule>
    <cfRule type="cellIs" dxfId="839" priority="7479" operator="equal">
      <formula>"FUERTE"</formula>
    </cfRule>
    <cfRule type="cellIs" dxfId="838" priority="7480" operator="equal">
      <formula>"MODERADO"</formula>
    </cfRule>
    <cfRule type="cellIs" dxfId="837" priority="7481" operator="equal">
      <formula>"DEBIL"</formula>
    </cfRule>
    <cfRule type="cellIs" dxfId="836" priority="7478" operator="equal">
      <formula>"EXTREMO"</formula>
    </cfRule>
  </conditionalFormatting>
  <conditionalFormatting sqref="AN60:AT61 AN62:AS63 AU61:AV61">
    <cfRule type="cellIs" dxfId="835" priority="1230" operator="equal">
      <formula>"EXTREMO (RC/F)"</formula>
    </cfRule>
    <cfRule type="cellIs" dxfId="834" priority="1231" operator="equal">
      <formula>"ALTO (RC/F)"</formula>
    </cfRule>
    <cfRule type="cellIs" dxfId="833" priority="1236" operator="equal">
      <formula>"DEBIL"</formula>
    </cfRule>
    <cfRule type="cellIs" dxfId="832" priority="1235" operator="equal">
      <formula>"MODERADO"</formula>
    </cfRule>
    <cfRule type="cellIs" dxfId="831" priority="1234" operator="equal">
      <formula>"FUERTE"</formula>
    </cfRule>
    <cfRule type="cellIs" dxfId="830" priority="1233" operator="equal">
      <formula>"EXTREMO"</formula>
    </cfRule>
    <cfRule type="cellIs" dxfId="829" priority="1232" operator="equal">
      <formula>"MODERADO (RC/F)"</formula>
    </cfRule>
  </conditionalFormatting>
  <conditionalFormatting sqref="AN60:AT61 AU61:AV61 AN62:AS63 Q60:X61">
    <cfRule type="cellIs" dxfId="828" priority="1254" operator="equal">
      <formula>#REF!</formula>
    </cfRule>
  </conditionalFormatting>
  <conditionalFormatting sqref="AN60:AT61 AU61:AV61 AN62:AS63">
    <cfRule type="cellIs" dxfId="827" priority="1250" operator="equal">
      <formula>#REF!</formula>
    </cfRule>
    <cfRule type="cellIs" dxfId="826" priority="1253" operator="equal">
      <formula>#REF!</formula>
    </cfRule>
    <cfRule type="cellIs" dxfId="825" priority="1252" operator="equal">
      <formula>#REF!</formula>
    </cfRule>
  </conditionalFormatting>
  <conditionalFormatting sqref="AO11:AP17 AK11:AK25 Y12:Y25 AA12:AA25 AC12:AC25 AE12:AE25 AG12:AG25 AI12:AI25 AM12:AM25 Q18:X25 AN18:AV25">
    <cfRule type="cellIs" dxfId="824" priority="244" operator="equal">
      <formula>#REF!</formula>
    </cfRule>
    <cfRule type="cellIs" dxfId="823" priority="226" operator="equal">
      <formula>#REF!</formula>
    </cfRule>
    <cfRule type="cellIs" dxfId="822" priority="232" operator="equal">
      <formula>#REF!</formula>
    </cfRule>
    <cfRule type="cellIs" dxfId="821" priority="225" operator="equal">
      <formula>#REF!</formula>
    </cfRule>
    <cfRule type="cellIs" dxfId="820" priority="241" operator="equal">
      <formula>#REF!</formula>
    </cfRule>
  </conditionalFormatting>
  <conditionalFormatting sqref="AO13:AP17 Y13:Y25 AA13:AA25 AC13:AC25 AE13:AE25 AG13:AG25 AI13:AI25 AK13:AK25 AM13:AM25 Q18:X25 AN18:AV25">
    <cfRule type="cellIs" dxfId="819" priority="236" operator="equal">
      <formula>#REF!</formula>
    </cfRule>
    <cfRule type="cellIs" dxfId="818" priority="229" operator="equal">
      <formula>#REF!</formula>
    </cfRule>
    <cfRule type="cellIs" dxfId="817" priority="247" operator="equal">
      <formula>#REF!</formula>
    </cfRule>
    <cfRule type="cellIs" dxfId="816" priority="248" operator="equal">
      <formula>#REF!</formula>
    </cfRule>
    <cfRule type="cellIs" dxfId="815" priority="249" operator="equal">
      <formula>#REF!</formula>
    </cfRule>
    <cfRule type="cellIs" dxfId="814" priority="237" operator="equal">
      <formula>#REF!</formula>
    </cfRule>
    <cfRule type="cellIs" dxfId="813" priority="239" operator="equal">
      <formula>#REF!</formula>
    </cfRule>
    <cfRule type="cellIs" dxfId="812" priority="240" operator="equal">
      <formula>#REF!</formula>
    </cfRule>
    <cfRule type="cellIs" dxfId="811" priority="242" operator="equal">
      <formula>#REF!</formula>
    </cfRule>
    <cfRule type="cellIs" dxfId="810" priority="243" operator="equal">
      <formula>#REF!</formula>
    </cfRule>
    <cfRule type="cellIs" dxfId="809" priority="235" operator="equal">
      <formula>#REF!</formula>
    </cfRule>
    <cfRule type="cellIs" dxfId="808" priority="246" operator="equal">
      <formula>#REF!</formula>
    </cfRule>
    <cfRule type="cellIs" dxfId="807" priority="238" operator="equal">
      <formula>#REF!</formula>
    </cfRule>
    <cfRule type="cellIs" dxfId="806" priority="227" operator="equal">
      <formula>#REF!</formula>
    </cfRule>
    <cfRule type="cellIs" dxfId="805" priority="228" operator="equal">
      <formula>#REF!</formula>
    </cfRule>
    <cfRule type="cellIs" dxfId="804" priority="230" operator="equal">
      <formula>#REF!</formula>
    </cfRule>
    <cfRule type="cellIs" dxfId="803" priority="231" operator="equal">
      <formula>#REF!</formula>
    </cfRule>
    <cfRule type="cellIs" dxfId="802" priority="233" operator="equal">
      <formula>#REF!</formula>
    </cfRule>
    <cfRule type="cellIs" dxfId="801" priority="245" operator="equal">
      <formula>#REF!</formula>
    </cfRule>
    <cfRule type="cellIs" dxfId="800" priority="234" operator="equal">
      <formula>#REF!</formula>
    </cfRule>
  </conditionalFormatting>
  <conditionalFormatting sqref="AO32:AP33 Y33 AA33 AC33 AE33 AG33 AI33 AK33 AM33 AO46:AP49 Y46:Y57 AA46:AA57 AC46:AC57 AE46:AE57 AG46:AG57 AI46:AI57 AK46:AK57 AM46:AM57 S48:S49 Q50:X57 AN50:AV57">
    <cfRule type="cellIs" dxfId="799" priority="873" operator="equal">
      <formula>#REF!</formula>
    </cfRule>
    <cfRule type="cellIs" dxfId="798" priority="874" operator="equal">
      <formula>#REF!</formula>
    </cfRule>
    <cfRule type="cellIs" dxfId="797" priority="875" operator="equal">
      <formula>#REF!</formula>
    </cfRule>
    <cfRule type="cellIs" dxfId="796" priority="876" operator="equal">
      <formula>#REF!</formula>
    </cfRule>
    <cfRule type="cellIs" dxfId="795" priority="879" operator="equal">
      <formula>#REF!</formula>
    </cfRule>
    <cfRule type="cellIs" dxfId="794" priority="880" operator="equal">
      <formula>#REF!</formula>
    </cfRule>
    <cfRule type="cellIs" dxfId="793" priority="881" operator="equal">
      <formula>#REF!</formula>
    </cfRule>
    <cfRule type="cellIs" dxfId="792" priority="883" operator="equal">
      <formula>#REF!</formula>
    </cfRule>
    <cfRule type="cellIs" dxfId="791" priority="884" operator="equal">
      <formula>#REF!</formula>
    </cfRule>
    <cfRule type="cellIs" dxfId="790" priority="885" operator="equal">
      <formula>#REF!</formula>
    </cfRule>
    <cfRule type="cellIs" dxfId="789" priority="882" operator="equal">
      <formula>#REF!</formula>
    </cfRule>
    <cfRule type="cellIs" dxfId="788" priority="870" operator="equal">
      <formula>#REF!</formula>
    </cfRule>
    <cfRule type="cellIs" dxfId="787" priority="867" operator="equal">
      <formula>#REF!</formula>
    </cfRule>
    <cfRule type="cellIs" dxfId="786" priority="869" operator="equal">
      <formula>#REF!</formula>
    </cfRule>
    <cfRule type="cellIs" dxfId="785" priority="871" operator="equal">
      <formula>#REF!</formula>
    </cfRule>
    <cfRule type="cellIs" dxfId="784" priority="878" operator="equal">
      <formula>#REF!</formula>
    </cfRule>
    <cfRule type="cellIs" dxfId="783" priority="872" operator="equal">
      <formula>#REF!</formula>
    </cfRule>
  </conditionalFormatting>
  <conditionalFormatting sqref="AO32:AP37 Y32:Y80 AM33:AM57 S36:S37 AN38:AV45 Q38:X47">
    <cfRule type="cellIs" dxfId="782" priority="645" operator="equal">
      <formula>"FUERTE"</formula>
    </cfRule>
    <cfRule type="cellIs" dxfId="781" priority="641" operator="equal">
      <formula>"EXTREMO (RC/F)"</formula>
    </cfRule>
    <cfRule type="cellIs" dxfId="780" priority="642" operator="equal">
      <formula>"ALTO (RC/F)"</formula>
    </cfRule>
    <cfRule type="cellIs" dxfId="779" priority="648" operator="equal">
      <formula>#REF!</formula>
    </cfRule>
    <cfRule type="cellIs" dxfId="778" priority="647" operator="equal">
      <formula>"DEBIL"</formula>
    </cfRule>
    <cfRule type="cellIs" dxfId="777" priority="646" operator="equal">
      <formula>"MODERADO"</formula>
    </cfRule>
    <cfRule type="cellIs" dxfId="776" priority="643" operator="equal">
      <formula>"MODERADO (RC/F)"</formula>
    </cfRule>
    <cfRule type="cellIs" dxfId="775" priority="644" operator="equal">
      <formula>"EXTREMO"</formula>
    </cfRule>
  </conditionalFormatting>
  <conditionalFormatting sqref="AO32:AP37 Y33:Y57 AA33:AA57 AC33:AC57 AE33:AE57 AG33:AG57 AI33:AI57 AK33:AK57 AM33:AM57 S36:S37 AN38:AV45 Q38:X47">
    <cfRule type="cellIs" dxfId="774" priority="665" operator="equal">
      <formula>#REF!</formula>
    </cfRule>
    <cfRule type="cellIs" dxfId="773" priority="668" operator="equal">
      <formula>#REF!</formula>
    </cfRule>
    <cfRule type="cellIs" dxfId="772" priority="656" operator="equal">
      <formula>#REF!</formula>
    </cfRule>
    <cfRule type="cellIs" dxfId="771" priority="650" operator="equal">
      <formula>#REF!</formula>
    </cfRule>
  </conditionalFormatting>
  <conditionalFormatting sqref="AO32:AP37 Y33:Y57 AM33:AM57 S36:S37 AN38:AV45 Q38:X47 AA33:AA57 AC33:AC57 AE33:AE57 AG33:AG57 AI33:AI57 AK33:AK57">
    <cfRule type="cellIs" dxfId="770" priority="649" operator="equal">
      <formula>#REF!</formula>
    </cfRule>
  </conditionalFormatting>
  <conditionalFormatting sqref="AO34:AP37 Y34:Y45 AA34:AA45 AC34:AC45 AE34:AE45 AG34:AG45 AI34:AI45 AK34:AK45 AM34:AM45 S36:S37 Q38:X45 AN38:AV45">
    <cfRule type="cellIs" dxfId="769" priority="657" operator="equal">
      <formula>#REF!</formula>
    </cfRule>
    <cfRule type="cellIs" dxfId="768" priority="658" operator="equal">
      <formula>#REF!</formula>
    </cfRule>
    <cfRule type="cellIs" dxfId="767" priority="659" operator="equal">
      <formula>#REF!</formula>
    </cfRule>
    <cfRule type="cellIs" dxfId="766" priority="661" operator="equal">
      <formula>#REF!</formula>
    </cfRule>
    <cfRule type="cellIs" dxfId="765" priority="666" operator="equal">
      <formula>#REF!</formula>
    </cfRule>
    <cfRule type="cellIs" dxfId="764" priority="667" operator="equal">
      <formula>#REF!</formula>
    </cfRule>
    <cfRule type="cellIs" dxfId="763" priority="669" operator="equal">
      <formula>#REF!</formula>
    </cfRule>
    <cfRule type="cellIs" dxfId="762" priority="670" operator="equal">
      <formula>#REF!</formula>
    </cfRule>
    <cfRule type="cellIs" dxfId="761" priority="671" operator="equal">
      <formula>#REF!</formula>
    </cfRule>
    <cfRule type="cellIs" dxfId="760" priority="672" operator="equal">
      <formula>#REF!</formula>
    </cfRule>
    <cfRule type="cellIs" dxfId="759" priority="673" operator="equal">
      <formula>#REF!</formula>
    </cfRule>
    <cfRule type="cellIs" dxfId="758" priority="662" operator="equal">
      <formula>#REF!</formula>
    </cfRule>
    <cfRule type="cellIs" dxfId="757" priority="663" operator="equal">
      <formula>#REF!</formula>
    </cfRule>
    <cfRule type="cellIs" dxfId="756" priority="651" operator="equal">
      <formula>#REF!</formula>
    </cfRule>
    <cfRule type="cellIs" dxfId="755" priority="654" operator="equal">
      <formula>#REF!</formula>
    </cfRule>
    <cfRule type="cellIs" dxfId="754" priority="652" operator="equal">
      <formula>#REF!</formula>
    </cfRule>
    <cfRule type="cellIs" dxfId="753" priority="653" operator="equal">
      <formula>#REF!</formula>
    </cfRule>
    <cfRule type="cellIs" dxfId="752" priority="655" operator="equal">
      <formula>#REF!</formula>
    </cfRule>
    <cfRule type="cellIs" dxfId="751" priority="664" operator="equal">
      <formula>#REF!</formula>
    </cfRule>
    <cfRule type="cellIs" dxfId="750" priority="660" operator="equal">
      <formula>#REF!</formula>
    </cfRule>
  </conditionalFormatting>
  <conditionalFormatting sqref="AO46:AP49 S48:S49 Q50:X57 AN50:AV57 AO32:AP33 Y33 AA33 AC33 AE33 AG33 AI33 AK33 AM33 Y46:Y57 AA46:AA57 AC46:AC57 AE46:AE57 AG46:AG57 AI46:AI57 AK46:AK57 AM46:AM57">
    <cfRule type="cellIs" dxfId="749" priority="866" operator="equal">
      <formula>#REF!</formula>
    </cfRule>
  </conditionalFormatting>
  <conditionalFormatting sqref="AO46:AP49 S48:S49 Q50:X57 AN50:AV57">
    <cfRule type="cellIs" dxfId="748" priority="864" operator="equal">
      <formula>#REF!</formula>
    </cfRule>
    <cfRule type="cellIs" dxfId="747" priority="863" operator="equal">
      <formula>#REF!</formula>
    </cfRule>
    <cfRule type="cellIs" dxfId="746" priority="865" operator="equal">
      <formula>#REF!</formula>
    </cfRule>
  </conditionalFormatting>
  <conditionalFormatting sqref="AO46:AP49 S48:S49 AN50:AV57 Q50:X61">
    <cfRule type="cellIs" dxfId="745" priority="858" operator="equal">
      <formula>"MODERADO"</formula>
    </cfRule>
    <cfRule type="cellIs" dxfId="744" priority="857" operator="equal">
      <formula>"FUERTE"</formula>
    </cfRule>
    <cfRule type="cellIs" dxfId="743" priority="856" operator="equal">
      <formula>"EXTREMO"</formula>
    </cfRule>
    <cfRule type="cellIs" dxfId="742" priority="855" operator="equal">
      <formula>"MODERADO (RC/F)"</formula>
    </cfRule>
    <cfRule type="cellIs" dxfId="741" priority="854" operator="equal">
      <formula>"ALTO (RC/F)"</formula>
    </cfRule>
    <cfRule type="cellIs" dxfId="740" priority="853" operator="equal">
      <formula>"EXTREMO (RC/F)"</formula>
    </cfRule>
    <cfRule type="cellIs" dxfId="739" priority="862" operator="equal">
      <formula>#REF!</formula>
    </cfRule>
    <cfRule type="cellIs" dxfId="738" priority="861" operator="equal">
      <formula>#REF!</formula>
    </cfRule>
    <cfRule type="cellIs" dxfId="737" priority="860" operator="equal">
      <formula>#REF!</formula>
    </cfRule>
    <cfRule type="cellIs" dxfId="736" priority="859" operator="equal">
      <formula>"DEBIL"</formula>
    </cfRule>
  </conditionalFormatting>
  <conditionalFormatting sqref="AO58:AP63 Y59:Y80 AA59:AA80 AC59:AC80 AE59:AE80 AG59:AG80 AI59:AI80 AK59:AK80 AM59:AM80 S62:S63 AN64:AV71 Q64:X73">
    <cfRule type="cellIs" dxfId="735" priority="1089" operator="equal">
      <formula>#REF!</formula>
    </cfRule>
    <cfRule type="cellIs" dxfId="734" priority="1092" operator="equal">
      <formula>#REF!</formula>
    </cfRule>
    <cfRule type="cellIs" dxfId="733" priority="1074" operator="equal">
      <formula>#REF!</formula>
    </cfRule>
    <cfRule type="cellIs" dxfId="732" priority="1080" operator="equal">
      <formula>#REF!</formula>
    </cfRule>
  </conditionalFormatting>
  <conditionalFormatting sqref="AO58:AP63 AM59:AM80 S62:S63 AN64:AV71 Q64:X73 Y59:Y80 AA59:AA80 AC59:AC80 AE59:AE80 AG59:AG80 AI59:AI80 AK59:AK80">
    <cfRule type="cellIs" dxfId="731" priority="1073" operator="equal">
      <formula>#REF!</formula>
    </cfRule>
  </conditionalFormatting>
  <conditionalFormatting sqref="AO58:AP63 AM59:AM80 S62:S63 AN64:AV71 Q64:X73">
    <cfRule type="cellIs" dxfId="730" priority="1065" operator="equal">
      <formula>"EXTREMO (RC/F)"</formula>
    </cfRule>
    <cfRule type="cellIs" dxfId="729" priority="1066" operator="equal">
      <formula>"ALTO (RC/F)"</formula>
    </cfRule>
    <cfRule type="cellIs" dxfId="728" priority="1067" operator="equal">
      <formula>"MODERADO (RC/F)"</formula>
    </cfRule>
    <cfRule type="cellIs" dxfId="727" priority="1068" operator="equal">
      <formula>"EXTREMO"</formula>
    </cfRule>
    <cfRule type="cellIs" dxfId="726" priority="1069" operator="equal">
      <formula>"FUERTE"</formula>
    </cfRule>
    <cfRule type="cellIs" dxfId="725" priority="1070" operator="equal">
      <formula>"MODERADO"</formula>
    </cfRule>
    <cfRule type="cellIs" dxfId="724" priority="1071" operator="equal">
      <formula>"DEBIL"</formula>
    </cfRule>
    <cfRule type="cellIs" dxfId="723" priority="1072" operator="equal">
      <formula>#REF!</formula>
    </cfRule>
  </conditionalFormatting>
  <conditionalFormatting sqref="AO60:AP63 Y60:Y71 AA60:AA71 AC60:AC71 AE60:AE71 AG60:AG71 AI60:AI71 AK60:AK71 AM60:AM71 S62:S63 Q64:X71 AN64:AV71">
    <cfRule type="cellIs" dxfId="722" priority="1083" operator="equal">
      <formula>#REF!</formula>
    </cfRule>
    <cfRule type="cellIs" dxfId="721" priority="1082" operator="equal">
      <formula>#REF!</formula>
    </cfRule>
    <cfRule type="cellIs" dxfId="720" priority="1075" operator="equal">
      <formula>#REF!</formula>
    </cfRule>
    <cfRule type="cellIs" dxfId="719" priority="1076" operator="equal">
      <formula>#REF!</formula>
    </cfRule>
    <cfRule type="cellIs" dxfId="718" priority="1081" operator="equal">
      <formula>#REF!</formula>
    </cfRule>
    <cfRule type="cellIs" dxfId="717" priority="1094" operator="equal">
      <formula>#REF!</formula>
    </cfRule>
    <cfRule type="cellIs" dxfId="716" priority="1079" operator="equal">
      <formula>#REF!</formula>
    </cfRule>
    <cfRule type="cellIs" dxfId="715" priority="1077" operator="equal">
      <formula>#REF!</formula>
    </cfRule>
    <cfRule type="cellIs" dxfId="714" priority="1078" operator="equal">
      <formula>#REF!</formula>
    </cfRule>
    <cfRule type="cellIs" dxfId="713" priority="1093" operator="equal">
      <formula>#REF!</formula>
    </cfRule>
    <cfRule type="cellIs" dxfId="712" priority="1091" operator="equal">
      <formula>#REF!</formula>
    </cfRule>
    <cfRule type="cellIs" dxfId="711" priority="1090" operator="equal">
      <formula>#REF!</formula>
    </cfRule>
    <cfRule type="cellIs" dxfId="710" priority="1088" operator="equal">
      <formula>#REF!</formula>
    </cfRule>
    <cfRule type="cellIs" dxfId="709" priority="1087" operator="equal">
      <formula>#REF!</formula>
    </cfRule>
    <cfRule type="cellIs" dxfId="708" priority="1086" operator="equal">
      <formula>#REF!</formula>
    </cfRule>
    <cfRule type="cellIs" dxfId="707" priority="1085" operator="equal">
      <formula>#REF!</formula>
    </cfRule>
    <cfRule type="cellIs" dxfId="706" priority="1084" operator="equal">
      <formula>#REF!</formula>
    </cfRule>
    <cfRule type="cellIs" dxfId="705" priority="1096" operator="equal">
      <formula>#REF!</formula>
    </cfRule>
    <cfRule type="cellIs" dxfId="704" priority="1095" operator="equal">
      <formula>#REF!</formula>
    </cfRule>
    <cfRule type="cellIs" dxfId="703" priority="1097" operator="equal">
      <formula>#REF!</formula>
    </cfRule>
  </conditionalFormatting>
  <conditionalFormatting sqref="AO13:AT13 AN14:AV14 AN15:AR17 Q12:W12 P11 W11 Q11:Q12 S11:V12 W13 Q14:Q17">
    <cfRule type="cellIs" dxfId="702" priority="404" operator="equal">
      <formula>#REF!</formula>
    </cfRule>
  </conditionalFormatting>
  <conditionalFormatting sqref="AP13 AM12:AM13 AK11:AK12 AO11:AP12 Y12 AA12 AC12 AE12 AG12 AI12">
    <cfRule type="cellIs" dxfId="701" priority="442" operator="equal">
      <formula>#REF!</formula>
    </cfRule>
  </conditionalFormatting>
  <conditionalFormatting sqref="AW11 AW13:AW14 AW18:AW35">
    <cfRule type="cellIs" dxfId="700" priority="379" operator="equal">
      <formula>"MEDIA"</formula>
    </cfRule>
    <cfRule type="cellIs" dxfId="699" priority="381" operator="equal">
      <formula>"MUY BAJA"</formula>
    </cfRule>
    <cfRule type="cellIs" dxfId="698" priority="380" operator="equal">
      <formula>"BAJA"</formula>
    </cfRule>
    <cfRule type="cellIs" dxfId="697" priority="377" operator="equal">
      <formula>"MUY ALTA"</formula>
    </cfRule>
    <cfRule type="cellIs" dxfId="696" priority="378" operator="equal">
      <formula>"ALTA"</formula>
    </cfRule>
  </conditionalFormatting>
  <conditionalFormatting sqref="AW38:AW47">
    <cfRule type="cellIs" dxfId="695" priority="805" operator="equal">
      <formula>"MUY BAJA"</formula>
    </cfRule>
    <cfRule type="cellIs" dxfId="694" priority="804" operator="equal">
      <formula>"BAJA"</formula>
    </cfRule>
    <cfRule type="cellIs" dxfId="693" priority="803" operator="equal">
      <formula>"MEDIA"</formula>
    </cfRule>
    <cfRule type="cellIs" dxfId="692" priority="802" operator="equal">
      <formula>"ALTA"</formula>
    </cfRule>
    <cfRule type="cellIs" dxfId="691" priority="801" operator="equal">
      <formula>"MUY ALTA"</formula>
    </cfRule>
  </conditionalFormatting>
  <conditionalFormatting sqref="AW50:AW61">
    <cfRule type="cellIs" dxfId="690" priority="1013" operator="equal">
      <formula>"MUY ALTA"</formula>
    </cfRule>
    <cfRule type="cellIs" dxfId="689" priority="1017" operator="equal">
      <formula>"MUY BAJA"</formula>
    </cfRule>
    <cfRule type="cellIs" dxfId="688" priority="1016" operator="equal">
      <formula>"BAJA"</formula>
    </cfRule>
    <cfRule type="cellIs" dxfId="687" priority="1015" operator="equal">
      <formula>"MEDIA"</formula>
    </cfRule>
    <cfRule type="cellIs" dxfId="686" priority="1014" operator="equal">
      <formula>"ALTA"</formula>
    </cfRule>
  </conditionalFormatting>
  <conditionalFormatting sqref="AW64:AW73">
    <cfRule type="cellIs" dxfId="685" priority="1225" operator="equal">
      <formula>"MUY ALTA"</formula>
    </cfRule>
    <cfRule type="cellIs" dxfId="684" priority="1226" operator="equal">
      <formula>"ALTA"</formula>
    </cfRule>
    <cfRule type="cellIs" dxfId="683" priority="1228" operator="equal">
      <formula>"BAJA"</formula>
    </cfRule>
    <cfRule type="cellIs" dxfId="682" priority="1229" operator="equal">
      <formula>"MUY BAJA"</formula>
    </cfRule>
    <cfRule type="cellIs" dxfId="681" priority="1227" operator="equal">
      <formula>"MEDIA"</formula>
    </cfRule>
  </conditionalFormatting>
  <conditionalFormatting sqref="AW76:AW80">
    <cfRule type="cellIs" dxfId="680" priority="7474" operator="equal">
      <formula>"MUY BAJA"</formula>
    </cfRule>
    <cfRule type="cellIs" dxfId="679" priority="7473" operator="equal">
      <formula>"BAJA"</formula>
    </cfRule>
    <cfRule type="cellIs" dxfId="678" priority="7472" operator="equal">
      <formula>"MEDIA"</formula>
    </cfRule>
    <cfRule type="cellIs" dxfId="677" priority="7471" operator="equal">
      <formula>"ALTA"</formula>
    </cfRule>
    <cfRule type="cellIs" dxfId="676" priority="7470" operator="equal">
      <formula>"MUY ALTA"</formula>
    </cfRule>
  </conditionalFormatting>
  <conditionalFormatting sqref="AX11">
    <cfRule type="cellIs" dxfId="675" priority="22" operator="equal">
      <formula>"MAYOR"</formula>
    </cfRule>
    <cfRule type="cellIs" dxfId="674" priority="21" operator="equal">
      <formula>"CATASTRÓFICO"</formula>
    </cfRule>
    <cfRule type="cellIs" dxfId="673" priority="20" operator="equal">
      <formula>"MODERADO (RC-F)"</formula>
    </cfRule>
    <cfRule type="cellIs" dxfId="672" priority="19" operator="equal">
      <formula>"MAYOR (RC-F)"</formula>
    </cfRule>
    <cfRule type="cellIs" dxfId="671" priority="18" operator="equal">
      <formula>"CATASTRÓFICO (RC-F)"</formula>
    </cfRule>
    <cfRule type="cellIs" dxfId="670" priority="25" operator="equal">
      <formula>"LEVE"</formula>
    </cfRule>
    <cfRule type="cellIs" dxfId="669" priority="26" operator="equal">
      <formula>#REF!</formula>
    </cfRule>
    <cfRule type="cellIs" dxfId="668" priority="24" operator="equal">
      <formula>"MENOR"</formula>
    </cfRule>
  </conditionalFormatting>
  <conditionalFormatting sqref="AX13:AX14 AX18:AX35">
    <cfRule type="cellIs" dxfId="667" priority="373" operator="equal">
      <formula>"MAYOR"</formula>
    </cfRule>
    <cfRule type="cellIs" dxfId="666" priority="376" operator="equal">
      <formula>"LEVE"</formula>
    </cfRule>
    <cfRule type="cellIs" dxfId="665" priority="375" operator="equal">
      <formula>"MENOR"</formula>
    </cfRule>
    <cfRule type="cellIs" dxfId="664" priority="372" operator="equal">
      <formula>"CATASTROFICO"</formula>
    </cfRule>
  </conditionalFormatting>
  <conditionalFormatting sqref="AX18:AX31">
    <cfRule type="cellIs" dxfId="663" priority="374" operator="equal">
      <formula>"MODERADO"</formula>
    </cfRule>
  </conditionalFormatting>
  <conditionalFormatting sqref="AX38:AX45">
    <cfRule type="cellIs" dxfId="662" priority="798" operator="equal">
      <formula>"MODERADO"</formula>
    </cfRule>
  </conditionalFormatting>
  <conditionalFormatting sqref="AX38:AX47">
    <cfRule type="cellIs" dxfId="661" priority="796" operator="equal">
      <formula>"CATASTROFICO"</formula>
    </cfRule>
    <cfRule type="cellIs" dxfId="660" priority="799" operator="equal">
      <formula>"MENOR"</formula>
    </cfRule>
    <cfRule type="cellIs" dxfId="659" priority="797" operator="equal">
      <formula>"MAYOR"</formula>
    </cfRule>
    <cfRule type="cellIs" dxfId="658" priority="800" operator="equal">
      <formula>"LEVE"</formula>
    </cfRule>
  </conditionalFormatting>
  <conditionalFormatting sqref="AX50:AX57">
    <cfRule type="cellIs" dxfId="657" priority="1010" operator="equal">
      <formula>"MODERADO"</formula>
    </cfRule>
  </conditionalFormatting>
  <conditionalFormatting sqref="AX50:AX61">
    <cfRule type="cellIs" dxfId="656" priority="1009" operator="equal">
      <formula>"MAYOR"</formula>
    </cfRule>
    <cfRule type="cellIs" dxfId="655" priority="1008" operator="equal">
      <formula>"CATASTROFICO"</formula>
    </cfRule>
    <cfRule type="cellIs" dxfId="654" priority="1011" operator="equal">
      <formula>"MENOR"</formula>
    </cfRule>
    <cfRule type="cellIs" dxfId="653" priority="1012" operator="equal">
      <formula>"LEVE"</formula>
    </cfRule>
  </conditionalFormatting>
  <conditionalFormatting sqref="AX64:AX71">
    <cfRule type="cellIs" dxfId="652" priority="1222" operator="equal">
      <formula>"MODERADO"</formula>
    </cfRule>
  </conditionalFormatting>
  <conditionalFormatting sqref="AX64:AX73">
    <cfRule type="cellIs" dxfId="651" priority="1224" operator="equal">
      <formula>"LEVE"</formula>
    </cfRule>
    <cfRule type="cellIs" dxfId="650" priority="1223" operator="equal">
      <formula>"MENOR"</formula>
    </cfRule>
    <cfRule type="cellIs" dxfId="649" priority="1221" operator="equal">
      <formula>"MAYOR"</formula>
    </cfRule>
    <cfRule type="cellIs" dxfId="648" priority="1220" operator="equal">
      <formula>"CATASTROFICO"</formula>
    </cfRule>
  </conditionalFormatting>
  <conditionalFormatting sqref="AX76:AX80">
    <cfRule type="cellIs" dxfId="647" priority="7467" operator="equal">
      <formula>"MODERADO"</formula>
    </cfRule>
    <cfRule type="cellIs" dxfId="646" priority="7468" operator="equal">
      <formula>"MENOR"</formula>
    </cfRule>
    <cfRule type="cellIs" dxfId="645" priority="7465" operator="equal">
      <formula>"CATASTROFICO"</formula>
    </cfRule>
    <cfRule type="cellIs" dxfId="644" priority="7469" operator="equal">
      <formula>"LEVE"</formula>
    </cfRule>
    <cfRule type="cellIs" dxfId="643" priority="7466" operator="equal">
      <formula>"MAYOR"</formula>
    </cfRule>
  </conditionalFormatting>
  <conditionalFormatting sqref="AX11:AY11">
    <cfRule type="cellIs" dxfId="642" priority="23" operator="equal">
      <formula>"MODERADO"</formula>
    </cfRule>
  </conditionalFormatting>
  <conditionalFormatting sqref="AX13:AY14">
    <cfRule type="cellIs" dxfId="641" priority="288" operator="equal">
      <formula>"MODERADO"</formula>
    </cfRule>
  </conditionalFormatting>
  <conditionalFormatting sqref="AX32:AY35">
    <cfRule type="cellIs" dxfId="640" priority="712" operator="equal">
      <formula>"MODERADO"</formula>
    </cfRule>
  </conditionalFormatting>
  <conditionalFormatting sqref="AX46:AY47">
    <cfRule type="cellIs" dxfId="639" priority="924" operator="equal">
      <formula>"MODERADO"</formula>
    </cfRule>
  </conditionalFormatting>
  <conditionalFormatting sqref="AX58:AY61">
    <cfRule type="cellIs" dxfId="638" priority="1136" operator="equal">
      <formula>"MODERADO"</formula>
    </cfRule>
  </conditionalFormatting>
  <conditionalFormatting sqref="AX72:AY73">
    <cfRule type="cellIs" dxfId="637" priority="7301" operator="equal">
      <formula>"MODERADO"</formula>
    </cfRule>
  </conditionalFormatting>
  <conditionalFormatting sqref="AY11 AY13:AY14">
    <cfRule type="cellIs" dxfId="636" priority="581" operator="equal">
      <formula>#REF!</formula>
    </cfRule>
    <cfRule type="cellIs" dxfId="635" priority="580" operator="equal">
      <formula>#REF!</formula>
    </cfRule>
    <cfRule type="cellIs" dxfId="634" priority="579" operator="equal">
      <formula>#REF!</formula>
    </cfRule>
    <cfRule type="cellIs" dxfId="633" priority="578" operator="equal">
      <formula>#REF!</formula>
    </cfRule>
    <cfRule type="cellIs" dxfId="632" priority="577" operator="equal">
      <formula>#REF!</formula>
    </cfRule>
    <cfRule type="cellIs" dxfId="631" priority="576" operator="equal">
      <formula>#REF!</formula>
    </cfRule>
    <cfRule type="cellIs" dxfId="630" priority="575" operator="equal">
      <formula>#REF!</formula>
    </cfRule>
    <cfRule type="cellIs" dxfId="629" priority="574" operator="equal">
      <formula>#REF!</formula>
    </cfRule>
    <cfRule type="cellIs" dxfId="628" priority="346" operator="equal">
      <formula>#REF!</formula>
    </cfRule>
    <cfRule type="cellIs" dxfId="627" priority="572" operator="equal">
      <formula>#REF!</formula>
    </cfRule>
    <cfRule type="cellIs" dxfId="626" priority="571" operator="equal">
      <formula>#REF!</formula>
    </cfRule>
    <cfRule type="cellIs" dxfId="625" priority="570" operator="equal">
      <formula>#REF!</formula>
    </cfRule>
    <cfRule type="cellIs" dxfId="624" priority="569" operator="equal">
      <formula>#REF!</formula>
    </cfRule>
    <cfRule type="cellIs" dxfId="623" priority="568" operator="equal">
      <formula>#REF!</formula>
    </cfRule>
    <cfRule type="cellIs" dxfId="622" priority="567" operator="equal">
      <formula>#REF!</formula>
    </cfRule>
    <cfRule type="cellIs" dxfId="621" priority="566" operator="equal">
      <formula>#REF!</formula>
    </cfRule>
    <cfRule type="cellIs" dxfId="620" priority="565" operator="equal">
      <formula>#REF!</formula>
    </cfRule>
    <cfRule type="cellIs" dxfId="619" priority="564" operator="equal">
      <formula>#REF!</formula>
    </cfRule>
    <cfRule type="cellIs" dxfId="618" priority="363" operator="equal">
      <formula>#REF!</formula>
    </cfRule>
    <cfRule type="cellIs" dxfId="617" priority="366" operator="equal">
      <formula>#REF!</formula>
    </cfRule>
    <cfRule type="cellIs" dxfId="616" priority="573" operator="equal">
      <formula>#REF!</formula>
    </cfRule>
    <cfRule type="cellIs" dxfId="615" priority="348" operator="equal">
      <formula>#REF!</formula>
    </cfRule>
    <cfRule type="cellIs" dxfId="614" priority="347" operator="equal">
      <formula>#REF!</formula>
    </cfRule>
    <cfRule type="cellIs" dxfId="613" priority="285" operator="equal">
      <formula>"MODERADO (RC/F)"</formula>
    </cfRule>
    <cfRule type="cellIs" dxfId="612" priority="286" operator="equal">
      <formula>"EXTREMO"</formula>
    </cfRule>
    <cfRule type="cellIs" dxfId="611" priority="287" operator="equal">
      <formula>"ALTO"</formula>
    </cfRule>
    <cfRule type="cellIs" dxfId="610" priority="289" operator="equal">
      <formula>"BAJO"</formula>
    </cfRule>
    <cfRule type="cellIs" dxfId="609" priority="582" operator="equal">
      <formula>#REF!</formula>
    </cfRule>
    <cfRule type="cellIs" dxfId="608" priority="283" operator="equal">
      <formula>"EXTREMO (RC/F)"</formula>
    </cfRule>
    <cfRule type="cellIs" dxfId="607" priority="354" operator="equal">
      <formula>#REF!</formula>
    </cfRule>
    <cfRule type="cellIs" dxfId="606" priority="583" operator="equal">
      <formula>#REF!</formula>
    </cfRule>
    <cfRule type="cellIs" dxfId="605" priority="284" operator="equal">
      <formula>"ALTO (RC/F)"</formula>
    </cfRule>
  </conditionalFormatting>
  <conditionalFormatting sqref="AY19">
    <cfRule type="cellIs" dxfId="604" priority="333" operator="equal">
      <formula>#REF!</formula>
    </cfRule>
    <cfRule type="cellIs" dxfId="603" priority="345" operator="equal">
      <formula>#REF!</formula>
    </cfRule>
    <cfRule type="cellIs" dxfId="602" priority="344" operator="equal">
      <formula>#REF!</formula>
    </cfRule>
    <cfRule type="cellIs" dxfId="601" priority="343" operator="equal">
      <formula>#REF!</formula>
    </cfRule>
    <cfRule type="cellIs" dxfId="600" priority="342" operator="equal">
      <formula>#REF!</formula>
    </cfRule>
    <cfRule type="cellIs" dxfId="599" priority="341" operator="equal">
      <formula>#REF!</formula>
    </cfRule>
    <cfRule type="cellIs" dxfId="598" priority="340" operator="equal">
      <formula>#REF!</formula>
    </cfRule>
    <cfRule type="cellIs" dxfId="597" priority="339" operator="equal">
      <formula>#REF!</formula>
    </cfRule>
    <cfRule type="cellIs" dxfId="596" priority="338" operator="equal">
      <formula>#REF!</formula>
    </cfRule>
    <cfRule type="cellIs" dxfId="595" priority="337" operator="equal">
      <formula>#REF!</formula>
    </cfRule>
    <cfRule type="cellIs" dxfId="594" priority="336" operator="equal">
      <formula>#REF!</formula>
    </cfRule>
    <cfRule type="cellIs" dxfId="593" priority="332" operator="equal">
      <formula>#REF!</formula>
    </cfRule>
    <cfRule type="cellIs" dxfId="592" priority="331" operator="equal">
      <formula>#REF!</formula>
    </cfRule>
    <cfRule type="cellIs" dxfId="591" priority="330" operator="equal">
      <formula>#REF!</formula>
    </cfRule>
    <cfRule type="cellIs" dxfId="590" priority="329" operator="equal">
      <formula>#REF!</formula>
    </cfRule>
    <cfRule type="cellIs" dxfId="589" priority="328" operator="equal">
      <formula>#REF!</formula>
    </cfRule>
    <cfRule type="cellIs" dxfId="588" priority="327" operator="equal">
      <formula>#REF!</formula>
    </cfRule>
    <cfRule type="cellIs" dxfId="587" priority="326" operator="equal">
      <formula>#REF!</formula>
    </cfRule>
    <cfRule type="cellIs" dxfId="586" priority="325" operator="equal">
      <formula>#REF!</formula>
    </cfRule>
    <cfRule type="cellIs" dxfId="585" priority="324" operator="equal">
      <formula>#REF!</formula>
    </cfRule>
    <cfRule type="cellIs" dxfId="584" priority="323" operator="equal">
      <formula>#REF!</formula>
    </cfRule>
    <cfRule type="cellIs" dxfId="583" priority="334" operator="equal">
      <formula>#REF!</formula>
    </cfRule>
    <cfRule type="cellIs" dxfId="582" priority="335" operator="equal">
      <formula>#REF!</formula>
    </cfRule>
  </conditionalFormatting>
  <conditionalFormatting sqref="AY19:AY21">
    <cfRule type="cellIs" dxfId="581" priority="296" operator="equal">
      <formula>"BAJO"</formula>
    </cfRule>
    <cfRule type="cellIs" dxfId="580" priority="314" operator="equal">
      <formula>#REF!</formula>
    </cfRule>
    <cfRule type="cellIs" dxfId="579" priority="295" operator="equal">
      <formula>"MODERADO"</formula>
    </cfRule>
    <cfRule type="cellIs" dxfId="578" priority="305" operator="equal">
      <formula>#REF!</formula>
    </cfRule>
    <cfRule type="cellIs" dxfId="577" priority="291" operator="equal">
      <formula>"ALTO (RC/F)"</formula>
    </cfRule>
    <cfRule type="cellIs" dxfId="576" priority="292" operator="equal">
      <formula>"MODERADO (RC/F)"</formula>
    </cfRule>
    <cfRule type="cellIs" dxfId="575" priority="293" operator="equal">
      <formula>"EXTREMO"</formula>
    </cfRule>
    <cfRule type="cellIs" dxfId="574" priority="294" operator="equal">
      <formula>"ALTO"</formula>
    </cfRule>
    <cfRule type="cellIs" dxfId="573" priority="297" operator="equal">
      <formula>#REF!</formula>
    </cfRule>
    <cfRule type="cellIs" dxfId="572" priority="298" operator="equal">
      <formula>#REF!</formula>
    </cfRule>
    <cfRule type="cellIs" dxfId="571" priority="290" operator="equal">
      <formula>"EXTREMO (RC/F)"</formula>
    </cfRule>
  </conditionalFormatting>
  <conditionalFormatting sqref="AY20:AY21">
    <cfRule type="cellIs" dxfId="570" priority="313" operator="equal">
      <formula>#REF!</formula>
    </cfRule>
    <cfRule type="cellIs" dxfId="569" priority="309" operator="equal">
      <formula>#REF!</formula>
    </cfRule>
    <cfRule type="cellIs" dxfId="568" priority="310" operator="equal">
      <formula>#REF!</formula>
    </cfRule>
    <cfRule type="cellIs" dxfId="567" priority="311" operator="equal">
      <formula>#REF!</formula>
    </cfRule>
    <cfRule type="cellIs" dxfId="566" priority="308" operator="equal">
      <formula>#REF!</formula>
    </cfRule>
    <cfRule type="cellIs" dxfId="565" priority="312" operator="equal">
      <formula>#REF!</formula>
    </cfRule>
    <cfRule type="cellIs" dxfId="564" priority="303" operator="equal">
      <formula>#REF!</formula>
    </cfRule>
    <cfRule type="cellIs" dxfId="563" priority="304" operator="equal">
      <formula>#REF!</formula>
    </cfRule>
    <cfRule type="cellIs" dxfId="562" priority="299" operator="equal">
      <formula>#REF!</formula>
    </cfRule>
    <cfRule type="cellIs" dxfId="561" priority="300" operator="equal">
      <formula>#REF!</formula>
    </cfRule>
    <cfRule type="cellIs" dxfId="560" priority="301" operator="equal">
      <formula>#REF!</formula>
    </cfRule>
    <cfRule type="cellIs" dxfId="559" priority="302" operator="equal">
      <formula>#REF!</formula>
    </cfRule>
    <cfRule type="cellIs" dxfId="558" priority="315" operator="equal">
      <formula>#REF!</formula>
    </cfRule>
    <cfRule type="cellIs" dxfId="557" priority="316" operator="equal">
      <formula>#REF!</formula>
    </cfRule>
    <cfRule type="cellIs" dxfId="556" priority="317" operator="equal">
      <formula>#REF!</formula>
    </cfRule>
    <cfRule type="cellIs" dxfId="555" priority="318" operator="equal">
      <formula>#REF!</formula>
    </cfRule>
    <cfRule type="cellIs" dxfId="554" priority="319" operator="equal">
      <formula>#REF!</formula>
    </cfRule>
    <cfRule type="cellIs" dxfId="553" priority="320" operator="equal">
      <formula>#REF!</formula>
    </cfRule>
    <cfRule type="cellIs" dxfId="552" priority="321" operator="equal">
      <formula>#REF!</formula>
    </cfRule>
    <cfRule type="cellIs" dxfId="551" priority="322" operator="equal">
      <formula>#REF!</formula>
    </cfRule>
    <cfRule type="cellIs" dxfId="550" priority="307" operator="equal">
      <formula>#REF!</formula>
    </cfRule>
    <cfRule type="cellIs" dxfId="549" priority="306" operator="equal">
      <formula>#REF!</formula>
    </cfRule>
  </conditionalFormatting>
  <conditionalFormatting sqref="AY23:AY24">
    <cfRule type="cellIs" dxfId="548" priority="260" operator="equal">
      <formula>#REF!</formula>
    </cfRule>
    <cfRule type="cellIs" dxfId="547" priority="259" operator="equal">
      <formula>#REF!</formula>
    </cfRule>
    <cfRule type="cellIs" dxfId="546" priority="257" operator="equal">
      <formula>#REF!</formula>
    </cfRule>
    <cfRule type="cellIs" dxfId="545" priority="256" operator="equal">
      <formula>#REF!</formula>
    </cfRule>
    <cfRule type="cellIs" dxfId="544" priority="255" operator="equal">
      <formula>#REF!</formula>
    </cfRule>
    <cfRule type="cellIs" dxfId="543" priority="254" operator="equal">
      <formula>#REF!</formula>
    </cfRule>
    <cfRule type="cellIs" dxfId="542" priority="253" operator="equal">
      <formula>#REF!</formula>
    </cfRule>
    <cfRule type="cellIs" dxfId="541" priority="252" operator="equal">
      <formula>#REF!</formula>
    </cfRule>
    <cfRule type="cellIs" dxfId="540" priority="250" operator="equal">
      <formula>#REF!</formula>
    </cfRule>
    <cfRule type="cellIs" dxfId="539" priority="251" operator="equal">
      <formula>#REF!</formula>
    </cfRule>
    <cfRule type="cellIs" dxfId="538" priority="258" operator="equal">
      <formula>#REF!</formula>
    </cfRule>
    <cfRule type="cellIs" dxfId="537" priority="282" operator="equal">
      <formula>"BAJO"</formula>
    </cfRule>
    <cfRule type="cellIs" dxfId="536" priority="281" operator="equal">
      <formula>"MODERADO"</formula>
    </cfRule>
    <cfRule type="cellIs" dxfId="535" priority="280" operator="equal">
      <formula>"ALTO"</formula>
    </cfRule>
    <cfRule type="cellIs" dxfId="534" priority="279" operator="equal">
      <formula>"EXTREMO"</formula>
    </cfRule>
    <cfRule type="cellIs" dxfId="533" priority="278" operator="equal">
      <formula>"MODERADO (RC/F)"</formula>
    </cfRule>
    <cfRule type="cellIs" dxfId="532" priority="277" operator="equal">
      <formula>"ALTO (RC/F)"</formula>
    </cfRule>
    <cfRule type="cellIs" dxfId="531" priority="276" operator="equal">
      <formula>"EXTREMO (RC/F)"</formula>
    </cfRule>
    <cfRule type="cellIs" dxfId="530" priority="275" operator="equal">
      <formula>#REF!</formula>
    </cfRule>
    <cfRule type="cellIs" dxfId="529" priority="274" operator="equal">
      <formula>#REF!</formula>
    </cfRule>
    <cfRule type="cellIs" dxfId="528" priority="273" operator="equal">
      <formula>#REF!</formula>
    </cfRule>
    <cfRule type="cellIs" dxfId="527" priority="272" operator="equal">
      <formula>#REF!</formula>
    </cfRule>
    <cfRule type="cellIs" dxfId="526" priority="271" operator="equal">
      <formula>#REF!</formula>
    </cfRule>
    <cfRule type="cellIs" dxfId="525" priority="270" operator="equal">
      <formula>#REF!</formula>
    </cfRule>
    <cfRule type="cellIs" dxfId="524" priority="269" operator="equal">
      <formula>#REF!</formula>
    </cfRule>
    <cfRule type="cellIs" dxfId="523" priority="268" operator="equal">
      <formula>#REF!</formula>
    </cfRule>
    <cfRule type="cellIs" dxfId="522" priority="267" operator="equal">
      <formula>#REF!</formula>
    </cfRule>
    <cfRule type="cellIs" dxfId="521" priority="266" operator="equal">
      <formula>#REF!</formula>
    </cfRule>
    <cfRule type="cellIs" dxfId="520" priority="265" operator="equal">
      <formula>#REF!</formula>
    </cfRule>
    <cfRule type="cellIs" dxfId="519" priority="264" operator="equal">
      <formula>#REF!</formula>
    </cfRule>
    <cfRule type="cellIs" dxfId="518" priority="263" operator="equal">
      <formula>#REF!</formula>
    </cfRule>
    <cfRule type="cellIs" dxfId="517" priority="262" operator="equal">
      <formula>#REF!</formula>
    </cfRule>
    <cfRule type="cellIs" dxfId="516" priority="261" operator="equal">
      <formula>#REF!</formula>
    </cfRule>
  </conditionalFormatting>
  <conditionalFormatting sqref="AY26:AY27 AY76">
    <cfRule type="cellIs" dxfId="515" priority="7312" operator="equal">
      <formula>#REF!</formula>
    </cfRule>
    <cfRule type="cellIs" dxfId="514" priority="7304" operator="equal">
      <formula>"EXTREMO (RC/F)"</formula>
    </cfRule>
    <cfRule type="cellIs" dxfId="513" priority="7305" operator="equal">
      <formula>"ALTO (RC/F)"</formula>
    </cfRule>
    <cfRule type="cellIs" dxfId="512" priority="7306" operator="equal">
      <formula>"MODERADO (RC/F)"</formula>
    </cfRule>
    <cfRule type="cellIs" dxfId="511" priority="7307" operator="equal">
      <formula>"EXTREMO"</formula>
    </cfRule>
    <cfRule type="cellIs" dxfId="510" priority="7308" operator="equal">
      <formula>"ALTO"</formula>
    </cfRule>
    <cfRule type="cellIs" dxfId="509" priority="7309" operator="equal">
      <formula>"MODERADO"</formula>
    </cfRule>
    <cfRule type="cellIs" dxfId="508" priority="7310" operator="equal">
      <formula>"BAJO"</formula>
    </cfRule>
    <cfRule type="cellIs" dxfId="507" priority="7311" operator="equal">
      <formula>#REF!</formula>
    </cfRule>
  </conditionalFormatting>
  <conditionalFormatting sqref="AY26:AY27">
    <cfRule type="cellIs" dxfId="506" priority="518" operator="equal">
      <formula>#REF!</formula>
    </cfRule>
    <cfRule type="cellIs" dxfId="505" priority="514" operator="equal">
      <formula>#REF!</formula>
    </cfRule>
    <cfRule type="cellIs" dxfId="504" priority="525" operator="equal">
      <formula>#REF!</formula>
    </cfRule>
    <cfRule type="cellIs" dxfId="503" priority="515" operator="equal">
      <formula>#REF!</formula>
    </cfRule>
    <cfRule type="cellIs" dxfId="502" priority="511" operator="equal">
      <formula>#REF!</formula>
    </cfRule>
    <cfRule type="cellIs" dxfId="501" priority="528" operator="equal">
      <formula>#REF!</formula>
    </cfRule>
    <cfRule type="cellIs" dxfId="500" priority="512" operator="equal">
      <formula>#REF!</formula>
    </cfRule>
    <cfRule type="cellIs" dxfId="499" priority="513" operator="equal">
      <formula>#REF!</formula>
    </cfRule>
    <cfRule type="cellIs" dxfId="498" priority="516" operator="equal">
      <formula>#REF!</formula>
    </cfRule>
    <cfRule type="cellIs" dxfId="497" priority="519" operator="equal">
      <formula>#REF!</formula>
    </cfRule>
    <cfRule type="cellIs" dxfId="496" priority="520" operator="equal">
      <formula>#REF!</formula>
    </cfRule>
    <cfRule type="cellIs" dxfId="495" priority="521" operator="equal">
      <formula>#REF!</formula>
    </cfRule>
    <cfRule type="cellIs" dxfId="494" priority="522" operator="equal">
      <formula>#REF!</formula>
    </cfRule>
    <cfRule type="cellIs" dxfId="493" priority="523" operator="equal">
      <formula>#REF!</formula>
    </cfRule>
    <cfRule type="cellIs" dxfId="492" priority="524" operator="equal">
      <formula>#REF!</formula>
    </cfRule>
    <cfRule type="cellIs" dxfId="491" priority="527" operator="equal">
      <formula>#REF!</formula>
    </cfRule>
    <cfRule type="cellIs" dxfId="490" priority="529" operator="equal">
      <formula>#REF!</formula>
    </cfRule>
    <cfRule type="cellIs" dxfId="489" priority="530" operator="equal">
      <formula>#REF!</formula>
    </cfRule>
    <cfRule type="cellIs" dxfId="488" priority="531" operator="equal">
      <formula>#REF!</formula>
    </cfRule>
    <cfRule type="cellIs" dxfId="487" priority="532" operator="equal">
      <formula>#REF!</formula>
    </cfRule>
    <cfRule type="cellIs" dxfId="486" priority="533" operator="equal">
      <formula>#REF!</formula>
    </cfRule>
    <cfRule type="cellIs" dxfId="485" priority="534" operator="equal">
      <formula>#REF!</formula>
    </cfRule>
  </conditionalFormatting>
  <conditionalFormatting sqref="AY29:AY30">
    <cfRule type="cellIs" dxfId="484" priority="478" operator="equal">
      <formula>#REF!</formula>
    </cfRule>
    <cfRule type="cellIs" dxfId="483" priority="479" operator="equal">
      <formula>#REF!</formula>
    </cfRule>
    <cfRule type="cellIs" dxfId="482" priority="480" operator="equal">
      <formula>#REF!</formula>
    </cfRule>
    <cfRule type="cellIs" dxfId="481" priority="481" operator="equal">
      <formula>#REF!</formula>
    </cfRule>
    <cfRule type="cellIs" dxfId="480" priority="482" operator="equal">
      <formula>#REF!</formula>
    </cfRule>
    <cfRule type="cellIs" dxfId="479" priority="483" operator="equal">
      <formula>#REF!</formula>
    </cfRule>
    <cfRule type="cellIs" dxfId="478" priority="484" operator="equal">
      <formula>#REF!</formula>
    </cfRule>
    <cfRule type="cellIs" dxfId="477" priority="485" operator="equal">
      <formula>#REF!</formula>
    </cfRule>
    <cfRule type="cellIs" dxfId="476" priority="487" operator="equal">
      <formula>#REF!</formula>
    </cfRule>
    <cfRule type="cellIs" dxfId="475" priority="488" operator="equal">
      <formula>"EXTREMO (RC/F)"</formula>
    </cfRule>
    <cfRule type="cellIs" dxfId="474" priority="489" operator="equal">
      <formula>"ALTO (RC/F)"</formula>
    </cfRule>
    <cfRule type="cellIs" dxfId="473" priority="491" operator="equal">
      <formula>"EXTREMO"</formula>
    </cfRule>
    <cfRule type="cellIs" dxfId="472" priority="492" operator="equal">
      <formula>"ALTO"</formula>
    </cfRule>
    <cfRule type="cellIs" dxfId="471" priority="493" operator="equal">
      <formula>"MODERADO"</formula>
    </cfRule>
    <cfRule type="cellIs" dxfId="470" priority="494" operator="equal">
      <formula>"BAJO"</formula>
    </cfRule>
    <cfRule type="cellIs" dxfId="469" priority="471" operator="equal">
      <formula>#REF!</formula>
    </cfRule>
    <cfRule type="cellIs" dxfId="468" priority="463" operator="equal">
      <formula>#REF!</formula>
    </cfRule>
    <cfRule type="cellIs" dxfId="467" priority="462" operator="equal">
      <formula>#REF!</formula>
    </cfRule>
    <cfRule type="cellIs" dxfId="466" priority="464" operator="equal">
      <formula>#REF!</formula>
    </cfRule>
    <cfRule type="cellIs" dxfId="465" priority="465" operator="equal">
      <formula>#REF!</formula>
    </cfRule>
    <cfRule type="cellIs" dxfId="464" priority="466" operator="equal">
      <formula>#REF!</formula>
    </cfRule>
    <cfRule type="cellIs" dxfId="463" priority="467" operator="equal">
      <formula>#REF!</formula>
    </cfRule>
    <cfRule type="cellIs" dxfId="462" priority="468" operator="equal">
      <formula>#REF!</formula>
    </cfRule>
    <cfRule type="cellIs" dxfId="461" priority="469" operator="equal">
      <formula>#REF!</formula>
    </cfRule>
    <cfRule type="cellIs" dxfId="460" priority="490" operator="equal">
      <formula>"MODERADO (RC/F)"</formula>
    </cfRule>
    <cfRule type="cellIs" dxfId="459" priority="470" operator="equal">
      <formula>#REF!</formula>
    </cfRule>
    <cfRule type="cellIs" dxfId="458" priority="486" operator="equal">
      <formula>#REF!</formula>
    </cfRule>
    <cfRule type="cellIs" dxfId="457" priority="472" operator="equal">
      <formula>#REF!</formula>
    </cfRule>
    <cfRule type="cellIs" dxfId="456" priority="473" operator="equal">
      <formula>#REF!</formula>
    </cfRule>
    <cfRule type="cellIs" dxfId="455" priority="474" operator="equal">
      <formula>#REF!</formula>
    </cfRule>
    <cfRule type="cellIs" dxfId="454" priority="475" operator="equal">
      <formula>#REF!</formula>
    </cfRule>
    <cfRule type="cellIs" dxfId="453" priority="476" operator="equal">
      <formula>#REF!</formula>
    </cfRule>
    <cfRule type="cellIs" dxfId="452" priority="477" operator="equal">
      <formula>#REF!</formula>
    </cfRule>
  </conditionalFormatting>
  <conditionalFormatting sqref="AY32:AY33 AY46:AY47">
    <cfRule type="cellIs" dxfId="451" priority="998" operator="equal">
      <formula>#REF!</formula>
    </cfRule>
    <cfRule type="cellIs" dxfId="450" priority="997" operator="equal">
      <formula>#REF!</formula>
    </cfRule>
    <cfRule type="cellIs" dxfId="449" priority="996" operator="equal">
      <formula>#REF!</formula>
    </cfRule>
    <cfRule type="cellIs" dxfId="448" priority="995" operator="equal">
      <formula>#REF!</formula>
    </cfRule>
    <cfRule type="cellIs" dxfId="447" priority="994" operator="equal">
      <formula>#REF!</formula>
    </cfRule>
    <cfRule type="cellIs" dxfId="446" priority="993" operator="equal">
      <formula>#REF!</formula>
    </cfRule>
    <cfRule type="cellIs" dxfId="445" priority="992" operator="equal">
      <formula>#REF!</formula>
    </cfRule>
    <cfRule type="cellIs" dxfId="444" priority="991" operator="equal">
      <formula>#REF!</formula>
    </cfRule>
    <cfRule type="cellIs" dxfId="443" priority="990" operator="equal">
      <formula>#REF!</formula>
    </cfRule>
    <cfRule type="cellIs" dxfId="442" priority="989" operator="equal">
      <formula>#REF!</formula>
    </cfRule>
    <cfRule type="cellIs" dxfId="441" priority="1004" operator="equal">
      <formula>#REF!</formula>
    </cfRule>
    <cfRule type="cellIs" dxfId="440" priority="1003" operator="equal">
      <formula>#REF!</formula>
    </cfRule>
    <cfRule type="cellIs" dxfId="439" priority="1002" operator="equal">
      <formula>#REF!</formula>
    </cfRule>
    <cfRule type="cellIs" dxfId="438" priority="1001" operator="equal">
      <formula>#REF!</formula>
    </cfRule>
    <cfRule type="cellIs" dxfId="437" priority="1000" operator="equal">
      <formula>#REF!</formula>
    </cfRule>
    <cfRule type="cellIs" dxfId="436" priority="999" operator="equal">
      <formula>#REF!</formula>
    </cfRule>
    <cfRule type="cellIs" dxfId="435" priority="1005" operator="equal">
      <formula>#REF!</formula>
    </cfRule>
    <cfRule type="cellIs" dxfId="434" priority="1006" operator="equal">
      <formula>#REF!</formula>
    </cfRule>
    <cfRule type="cellIs" dxfId="433" priority="1007" operator="equal">
      <formula>#REF!</formula>
    </cfRule>
  </conditionalFormatting>
  <conditionalFormatting sqref="AY32:AY35">
    <cfRule type="cellIs" dxfId="432" priority="770" operator="equal">
      <formula>#REF!</formula>
    </cfRule>
    <cfRule type="cellIs" dxfId="431" priority="713" operator="equal">
      <formula>"BAJO"</formula>
    </cfRule>
    <cfRule type="cellIs" dxfId="430" priority="711" operator="equal">
      <formula>"ALTO"</formula>
    </cfRule>
    <cfRule type="cellIs" dxfId="429" priority="710" operator="equal">
      <formula>"EXTREMO"</formula>
    </cfRule>
    <cfRule type="cellIs" dxfId="428" priority="709" operator="equal">
      <formula>"MODERADO (RC/F)"</formula>
    </cfRule>
    <cfRule type="cellIs" dxfId="427" priority="708" operator="equal">
      <formula>"ALTO (RC/F)"</formula>
    </cfRule>
    <cfRule type="cellIs" dxfId="426" priority="707" operator="equal">
      <formula>"EXTREMO (RC/F)"</formula>
    </cfRule>
    <cfRule type="cellIs" dxfId="425" priority="771" operator="equal">
      <formula>#REF!</formula>
    </cfRule>
    <cfRule type="cellIs" dxfId="424" priority="772" operator="equal">
      <formula>#REF!</formula>
    </cfRule>
    <cfRule type="cellIs" dxfId="423" priority="778" operator="equal">
      <formula>#REF!</formula>
    </cfRule>
    <cfRule type="cellIs" dxfId="422" priority="787" operator="equal">
      <formula>#REF!</formula>
    </cfRule>
    <cfRule type="cellIs" dxfId="421" priority="790" operator="equal">
      <formula>#REF!</formula>
    </cfRule>
  </conditionalFormatting>
  <conditionalFormatting sqref="AY34:AY35">
    <cfRule type="cellIs" dxfId="420" priority="783" operator="equal">
      <formula>#REF!</formula>
    </cfRule>
    <cfRule type="cellIs" dxfId="419" priority="789" operator="equal">
      <formula>#REF!</formula>
    </cfRule>
    <cfRule type="cellIs" dxfId="418" priority="788" operator="equal">
      <formula>#REF!</formula>
    </cfRule>
    <cfRule type="cellIs" dxfId="417" priority="784" operator="equal">
      <formula>#REF!</formula>
    </cfRule>
    <cfRule type="cellIs" dxfId="416" priority="786" operator="equal">
      <formula>#REF!</formula>
    </cfRule>
    <cfRule type="cellIs" dxfId="415" priority="794" operator="equal">
      <formula>#REF!</formula>
    </cfRule>
    <cfRule type="cellIs" dxfId="414" priority="791" operator="equal">
      <formula>#REF!</formula>
    </cfRule>
    <cfRule type="cellIs" dxfId="413" priority="785" operator="equal">
      <formula>#REF!</formula>
    </cfRule>
    <cfRule type="cellIs" dxfId="412" priority="782" operator="equal">
      <formula>#REF!</formula>
    </cfRule>
    <cfRule type="cellIs" dxfId="411" priority="780" operator="equal">
      <formula>#REF!</formula>
    </cfRule>
    <cfRule type="cellIs" dxfId="410" priority="779" operator="equal">
      <formula>#REF!</formula>
    </cfRule>
    <cfRule type="cellIs" dxfId="409" priority="777" operator="equal">
      <formula>#REF!</formula>
    </cfRule>
    <cfRule type="cellIs" dxfId="408" priority="776" operator="equal">
      <formula>#REF!</formula>
    </cfRule>
    <cfRule type="cellIs" dxfId="407" priority="775" operator="equal">
      <formula>#REF!</formula>
    </cfRule>
    <cfRule type="cellIs" dxfId="406" priority="774" operator="equal">
      <formula>#REF!</formula>
    </cfRule>
    <cfRule type="cellIs" dxfId="405" priority="773" operator="equal">
      <formula>#REF!</formula>
    </cfRule>
    <cfRule type="cellIs" dxfId="404" priority="781" operator="equal">
      <formula>#REF!</formula>
    </cfRule>
    <cfRule type="cellIs" dxfId="403" priority="795" operator="equal">
      <formula>#REF!</formula>
    </cfRule>
    <cfRule type="cellIs" dxfId="402" priority="792" operator="equal">
      <formula>#REF!</formula>
    </cfRule>
    <cfRule type="cellIs" dxfId="401" priority="793" operator="equal">
      <formula>#REF!</formula>
    </cfRule>
  </conditionalFormatting>
  <conditionalFormatting sqref="AY39">
    <cfRule type="cellIs" dxfId="400" priority="755" operator="equal">
      <formula>#REF!</formula>
    </cfRule>
    <cfRule type="cellIs" dxfId="399" priority="753" operator="equal">
      <formula>#REF!</formula>
    </cfRule>
    <cfRule type="cellIs" dxfId="398" priority="752" operator="equal">
      <formula>#REF!</formula>
    </cfRule>
    <cfRule type="cellIs" dxfId="397" priority="751" operator="equal">
      <formula>#REF!</formula>
    </cfRule>
    <cfRule type="cellIs" dxfId="396" priority="750" operator="equal">
      <formula>#REF!</formula>
    </cfRule>
    <cfRule type="cellIs" dxfId="395" priority="749" operator="equal">
      <formula>#REF!</formula>
    </cfRule>
    <cfRule type="cellIs" dxfId="394" priority="747" operator="equal">
      <formula>#REF!</formula>
    </cfRule>
    <cfRule type="cellIs" dxfId="393" priority="768" operator="equal">
      <formula>#REF!</formula>
    </cfRule>
    <cfRule type="cellIs" dxfId="392" priority="754" operator="equal">
      <formula>#REF!</formula>
    </cfRule>
    <cfRule type="cellIs" dxfId="391" priority="766" operator="equal">
      <formula>#REF!</formula>
    </cfRule>
    <cfRule type="cellIs" dxfId="390" priority="765" operator="equal">
      <formula>#REF!</formula>
    </cfRule>
    <cfRule type="cellIs" dxfId="389" priority="764" operator="equal">
      <formula>#REF!</formula>
    </cfRule>
    <cfRule type="cellIs" dxfId="388" priority="763" operator="equal">
      <formula>#REF!</formula>
    </cfRule>
    <cfRule type="cellIs" dxfId="387" priority="762" operator="equal">
      <formula>#REF!</formula>
    </cfRule>
    <cfRule type="cellIs" dxfId="386" priority="761" operator="equal">
      <formula>#REF!</formula>
    </cfRule>
    <cfRule type="cellIs" dxfId="385" priority="760" operator="equal">
      <formula>#REF!</formula>
    </cfRule>
    <cfRule type="cellIs" dxfId="384" priority="769" operator="equal">
      <formula>#REF!</formula>
    </cfRule>
    <cfRule type="cellIs" dxfId="383" priority="759" operator="equal">
      <formula>#REF!</formula>
    </cfRule>
    <cfRule type="cellIs" dxfId="382" priority="767" operator="equal">
      <formula>#REF!</formula>
    </cfRule>
    <cfRule type="cellIs" dxfId="381" priority="748" operator="equal">
      <formula>#REF!</formula>
    </cfRule>
    <cfRule type="cellIs" dxfId="380" priority="758" operator="equal">
      <formula>#REF!</formula>
    </cfRule>
    <cfRule type="cellIs" dxfId="379" priority="757" operator="equal">
      <formula>#REF!</formula>
    </cfRule>
    <cfRule type="cellIs" dxfId="378" priority="756" operator="equal">
      <formula>#REF!</formula>
    </cfRule>
  </conditionalFormatting>
  <conditionalFormatting sqref="AY39:AY41">
    <cfRule type="cellIs" dxfId="377" priority="717" operator="equal">
      <formula>"EXTREMO"</formula>
    </cfRule>
    <cfRule type="cellIs" dxfId="376" priority="715" operator="equal">
      <formula>"ALTO (RC/F)"</formula>
    </cfRule>
    <cfRule type="cellIs" dxfId="375" priority="714" operator="equal">
      <formula>"EXTREMO (RC/F)"</formula>
    </cfRule>
    <cfRule type="cellIs" dxfId="374" priority="729" operator="equal">
      <formula>#REF!</formula>
    </cfRule>
    <cfRule type="cellIs" dxfId="373" priority="716" operator="equal">
      <formula>"MODERADO (RC/F)"</formula>
    </cfRule>
    <cfRule type="cellIs" dxfId="372" priority="721" operator="equal">
      <formula>#REF!</formula>
    </cfRule>
    <cfRule type="cellIs" dxfId="371" priority="719" operator="equal">
      <formula>"MODERADO"</formula>
    </cfRule>
    <cfRule type="cellIs" dxfId="370" priority="718" operator="equal">
      <formula>"ALTO"</formula>
    </cfRule>
    <cfRule type="cellIs" dxfId="369" priority="738" operator="equal">
      <formula>#REF!</formula>
    </cfRule>
    <cfRule type="cellIs" dxfId="368" priority="720" operator="equal">
      <formula>"BAJO"</formula>
    </cfRule>
    <cfRule type="cellIs" dxfId="367" priority="722" operator="equal">
      <formula>#REF!</formula>
    </cfRule>
  </conditionalFormatting>
  <conditionalFormatting sqref="AY40:AY41">
    <cfRule type="cellIs" dxfId="366" priority="732" operator="equal">
      <formula>#REF!</formula>
    </cfRule>
    <cfRule type="cellIs" dxfId="365" priority="735" operator="equal">
      <formula>#REF!</formula>
    </cfRule>
    <cfRule type="cellIs" dxfId="364" priority="742" operator="equal">
      <formula>#REF!</formula>
    </cfRule>
    <cfRule type="cellIs" dxfId="363" priority="743" operator="equal">
      <formula>#REF!</formula>
    </cfRule>
    <cfRule type="cellIs" dxfId="362" priority="744" operator="equal">
      <formula>#REF!</formula>
    </cfRule>
    <cfRule type="cellIs" dxfId="361" priority="745" operator="equal">
      <formula>#REF!</formula>
    </cfRule>
    <cfRule type="cellIs" dxfId="360" priority="746" operator="equal">
      <formula>#REF!</formula>
    </cfRule>
    <cfRule type="cellIs" dxfId="359" priority="723" operator="equal">
      <formula>#REF!</formula>
    </cfRule>
    <cfRule type="cellIs" dxfId="358" priority="724" operator="equal">
      <formula>#REF!</formula>
    </cfRule>
    <cfRule type="cellIs" dxfId="357" priority="725" operator="equal">
      <formula>#REF!</formula>
    </cfRule>
    <cfRule type="cellIs" dxfId="356" priority="726" operator="equal">
      <formula>#REF!</formula>
    </cfRule>
    <cfRule type="cellIs" dxfId="355" priority="727" operator="equal">
      <formula>#REF!</formula>
    </cfRule>
    <cfRule type="cellIs" dxfId="354" priority="728" operator="equal">
      <formula>#REF!</formula>
    </cfRule>
    <cfRule type="cellIs" dxfId="353" priority="730" operator="equal">
      <formula>#REF!</formula>
    </cfRule>
    <cfRule type="cellIs" dxfId="352" priority="731" operator="equal">
      <formula>#REF!</formula>
    </cfRule>
    <cfRule type="cellIs" dxfId="351" priority="740" operator="equal">
      <formula>#REF!</formula>
    </cfRule>
    <cfRule type="cellIs" dxfId="350" priority="733" operator="equal">
      <formula>#REF!</formula>
    </cfRule>
    <cfRule type="cellIs" dxfId="349" priority="741" operator="equal">
      <formula>#REF!</formula>
    </cfRule>
    <cfRule type="cellIs" dxfId="348" priority="739" operator="equal">
      <formula>#REF!</formula>
    </cfRule>
    <cfRule type="cellIs" dxfId="347" priority="737" operator="equal">
      <formula>#REF!</formula>
    </cfRule>
    <cfRule type="cellIs" dxfId="346" priority="736" operator="equal">
      <formula>#REF!</formula>
    </cfRule>
    <cfRule type="cellIs" dxfId="345" priority="734" operator="equal">
      <formula>#REF!</formula>
    </cfRule>
  </conditionalFormatting>
  <conditionalFormatting sqref="AY43:AY44">
    <cfRule type="cellIs" dxfId="344" priority="684" operator="equal">
      <formula>#REF!</formula>
    </cfRule>
    <cfRule type="cellIs" dxfId="343" priority="688" operator="equal">
      <formula>#REF!</formula>
    </cfRule>
    <cfRule type="cellIs" dxfId="342" priority="685" operator="equal">
      <formula>#REF!</formula>
    </cfRule>
    <cfRule type="cellIs" dxfId="341" priority="692" operator="equal">
      <formula>#REF!</formula>
    </cfRule>
    <cfRule type="cellIs" dxfId="340" priority="689" operator="equal">
      <formula>#REF!</formula>
    </cfRule>
    <cfRule type="cellIs" dxfId="339" priority="690" operator="equal">
      <formula>#REF!</formula>
    </cfRule>
    <cfRule type="cellIs" dxfId="338" priority="691" operator="equal">
      <formula>#REF!</formula>
    </cfRule>
    <cfRule type="cellIs" dxfId="337" priority="693" operator="equal">
      <formula>#REF!</formula>
    </cfRule>
    <cfRule type="cellIs" dxfId="336" priority="694" operator="equal">
      <formula>#REF!</formula>
    </cfRule>
    <cfRule type="cellIs" dxfId="335" priority="686" operator="equal">
      <formula>#REF!</formula>
    </cfRule>
    <cfRule type="cellIs" dxfId="334" priority="687" operator="equal">
      <formula>#REF!</formula>
    </cfRule>
    <cfRule type="cellIs" dxfId="333" priority="697" operator="equal">
      <formula>#REF!</formula>
    </cfRule>
    <cfRule type="cellIs" dxfId="332" priority="695" operator="equal">
      <formula>#REF!</formula>
    </cfRule>
    <cfRule type="cellIs" dxfId="331" priority="696" operator="equal">
      <formula>#REF!</formula>
    </cfRule>
    <cfRule type="cellIs" dxfId="330" priority="698" operator="equal">
      <formula>#REF!</formula>
    </cfRule>
    <cfRule type="cellIs" dxfId="329" priority="699" operator="equal">
      <formula>#REF!</formula>
    </cfRule>
    <cfRule type="cellIs" dxfId="328" priority="700" operator="equal">
      <formula>"EXTREMO (RC/F)"</formula>
    </cfRule>
    <cfRule type="cellIs" dxfId="327" priority="702" operator="equal">
      <formula>"MODERADO (RC/F)"</formula>
    </cfRule>
    <cfRule type="cellIs" dxfId="326" priority="701" operator="equal">
      <formula>"ALTO (RC/F)"</formula>
    </cfRule>
    <cfRule type="cellIs" dxfId="325" priority="703" operator="equal">
      <formula>"EXTREMO"</formula>
    </cfRule>
    <cfRule type="cellIs" dxfId="324" priority="674" operator="equal">
      <formula>#REF!</formula>
    </cfRule>
    <cfRule type="cellIs" dxfId="323" priority="704" operator="equal">
      <formula>"ALTO"</formula>
    </cfRule>
    <cfRule type="cellIs" dxfId="322" priority="705" operator="equal">
      <formula>"MODERADO"</formula>
    </cfRule>
    <cfRule type="cellIs" dxfId="321" priority="706" operator="equal">
      <formula>"BAJO"</formula>
    </cfRule>
    <cfRule type="cellIs" dxfId="320" priority="675" operator="equal">
      <formula>#REF!</formula>
    </cfRule>
    <cfRule type="cellIs" dxfId="319" priority="681" operator="equal">
      <formula>#REF!</formula>
    </cfRule>
    <cfRule type="cellIs" dxfId="318" priority="676" operator="equal">
      <formula>#REF!</formula>
    </cfRule>
    <cfRule type="cellIs" dxfId="317" priority="677" operator="equal">
      <formula>#REF!</formula>
    </cfRule>
    <cfRule type="cellIs" dxfId="316" priority="678" operator="equal">
      <formula>#REF!</formula>
    </cfRule>
    <cfRule type="cellIs" dxfId="315" priority="679" operator="equal">
      <formula>#REF!</formula>
    </cfRule>
    <cfRule type="cellIs" dxfId="314" priority="680" operator="equal">
      <formula>#REF!</formula>
    </cfRule>
    <cfRule type="cellIs" dxfId="313" priority="682" operator="equal">
      <formula>#REF!</formula>
    </cfRule>
    <cfRule type="cellIs" dxfId="312" priority="683" operator="equal">
      <formula>#REF!</formula>
    </cfRule>
  </conditionalFormatting>
  <conditionalFormatting sqref="AY46:AY47 AY32:AY33">
    <cfRule type="cellIs" dxfId="311" priority="988" operator="equal">
      <formula>#REF!</formula>
    </cfRule>
  </conditionalFormatting>
  <conditionalFormatting sqref="AY46:AY47">
    <cfRule type="cellIs" dxfId="310" priority="923" operator="equal">
      <formula>"ALTO"</formula>
    </cfRule>
    <cfRule type="cellIs" dxfId="309" priority="925" operator="equal">
      <formula>"BAJO"</formula>
    </cfRule>
    <cfRule type="cellIs" dxfId="308" priority="987" operator="equal">
      <formula>#REF!</formula>
    </cfRule>
    <cfRule type="cellIs" dxfId="307" priority="986" operator="equal">
      <formula>#REF!</formula>
    </cfRule>
    <cfRule type="cellIs" dxfId="306" priority="985" operator="equal">
      <formula>#REF!</formula>
    </cfRule>
    <cfRule type="cellIs" dxfId="305" priority="984" operator="equal">
      <formula>#REF!</formula>
    </cfRule>
    <cfRule type="cellIs" dxfId="304" priority="983" operator="equal">
      <formula>#REF!</formula>
    </cfRule>
    <cfRule type="cellIs" dxfId="303" priority="982" operator="equal">
      <formula>#REF!</formula>
    </cfRule>
    <cfRule type="cellIs" dxfId="302" priority="919" operator="equal">
      <formula>"EXTREMO (RC/F)"</formula>
    </cfRule>
    <cfRule type="cellIs" dxfId="301" priority="920" operator="equal">
      <formula>"ALTO (RC/F)"</formula>
    </cfRule>
    <cfRule type="cellIs" dxfId="300" priority="921" operator="equal">
      <formula>"MODERADO (RC/F)"</formula>
    </cfRule>
    <cfRule type="cellIs" dxfId="299" priority="922" operator="equal">
      <formula>"EXTREMO"</formula>
    </cfRule>
  </conditionalFormatting>
  <conditionalFormatting sqref="AY51">
    <cfRule type="cellIs" dxfId="298" priority="979" operator="equal">
      <formula>#REF!</formula>
    </cfRule>
    <cfRule type="cellIs" dxfId="297" priority="980" operator="equal">
      <formula>#REF!</formula>
    </cfRule>
    <cfRule type="cellIs" dxfId="296" priority="981" operator="equal">
      <formula>#REF!</formula>
    </cfRule>
    <cfRule type="cellIs" dxfId="295" priority="967" operator="equal">
      <formula>#REF!</formula>
    </cfRule>
    <cfRule type="cellIs" dxfId="294" priority="977" operator="equal">
      <formula>#REF!</formula>
    </cfRule>
    <cfRule type="cellIs" dxfId="293" priority="964" operator="equal">
      <formula>#REF!</formula>
    </cfRule>
    <cfRule type="cellIs" dxfId="292" priority="963" operator="equal">
      <formula>#REF!</formula>
    </cfRule>
    <cfRule type="cellIs" dxfId="291" priority="962" operator="equal">
      <formula>#REF!</formula>
    </cfRule>
    <cfRule type="cellIs" dxfId="290" priority="976" operator="equal">
      <formula>#REF!</formula>
    </cfRule>
    <cfRule type="cellIs" dxfId="289" priority="961" operator="equal">
      <formula>#REF!</formula>
    </cfRule>
    <cfRule type="cellIs" dxfId="288" priority="975" operator="equal">
      <formula>#REF!</formula>
    </cfRule>
    <cfRule type="cellIs" dxfId="287" priority="974" operator="equal">
      <formula>#REF!</formula>
    </cfRule>
    <cfRule type="cellIs" dxfId="286" priority="973" operator="equal">
      <formula>#REF!</formula>
    </cfRule>
    <cfRule type="cellIs" dxfId="285" priority="960" operator="equal">
      <formula>#REF!</formula>
    </cfRule>
    <cfRule type="cellIs" dxfId="284" priority="972" operator="equal">
      <formula>#REF!</formula>
    </cfRule>
    <cfRule type="cellIs" dxfId="283" priority="959" operator="equal">
      <formula>#REF!</formula>
    </cfRule>
    <cfRule type="cellIs" dxfId="282" priority="971" operator="equal">
      <formula>#REF!</formula>
    </cfRule>
    <cfRule type="cellIs" dxfId="281" priority="970" operator="equal">
      <formula>#REF!</formula>
    </cfRule>
    <cfRule type="cellIs" dxfId="280" priority="968" operator="equal">
      <formula>#REF!</formula>
    </cfRule>
    <cfRule type="cellIs" dxfId="279" priority="969" operator="equal">
      <formula>#REF!</formula>
    </cfRule>
    <cfRule type="cellIs" dxfId="278" priority="966" operator="equal">
      <formula>#REF!</formula>
    </cfRule>
    <cfRule type="cellIs" dxfId="277" priority="965" operator="equal">
      <formula>#REF!</formula>
    </cfRule>
    <cfRule type="cellIs" dxfId="276" priority="978" operator="equal">
      <formula>#REF!</formula>
    </cfRule>
  </conditionalFormatting>
  <conditionalFormatting sqref="AY51:AY53">
    <cfRule type="cellIs" dxfId="275" priority="927" operator="equal">
      <formula>"ALTO (RC/F)"</formula>
    </cfRule>
    <cfRule type="cellIs" dxfId="274" priority="928" operator="equal">
      <formula>"MODERADO (RC/F)"</formula>
    </cfRule>
    <cfRule type="cellIs" dxfId="273" priority="929" operator="equal">
      <formula>"EXTREMO"</formula>
    </cfRule>
    <cfRule type="cellIs" dxfId="272" priority="930" operator="equal">
      <formula>"ALTO"</formula>
    </cfRule>
    <cfRule type="cellIs" dxfId="271" priority="934" operator="equal">
      <formula>#REF!</formula>
    </cfRule>
    <cfRule type="cellIs" dxfId="270" priority="926" operator="equal">
      <formula>"EXTREMO (RC/F)"</formula>
    </cfRule>
    <cfRule type="cellIs" dxfId="269" priority="950" operator="equal">
      <formula>#REF!</formula>
    </cfRule>
    <cfRule type="cellIs" dxfId="268" priority="933" operator="equal">
      <formula>#REF!</formula>
    </cfRule>
    <cfRule type="cellIs" dxfId="267" priority="941" operator="equal">
      <formula>#REF!</formula>
    </cfRule>
    <cfRule type="cellIs" dxfId="266" priority="931" operator="equal">
      <formula>"MODERADO"</formula>
    </cfRule>
    <cfRule type="cellIs" dxfId="265" priority="932" operator="equal">
      <formula>"BAJO"</formula>
    </cfRule>
  </conditionalFormatting>
  <conditionalFormatting sqref="AY52:AY53">
    <cfRule type="cellIs" dxfId="264" priority="951" operator="equal">
      <formula>#REF!</formula>
    </cfRule>
    <cfRule type="cellIs" dxfId="263" priority="952" operator="equal">
      <formula>#REF!</formula>
    </cfRule>
    <cfRule type="cellIs" dxfId="262" priority="953" operator="equal">
      <formula>#REF!</formula>
    </cfRule>
    <cfRule type="cellIs" dxfId="261" priority="955" operator="equal">
      <formula>#REF!</formula>
    </cfRule>
    <cfRule type="cellIs" dxfId="260" priority="956" operator="equal">
      <formula>#REF!</formula>
    </cfRule>
    <cfRule type="cellIs" dxfId="259" priority="957" operator="equal">
      <formula>#REF!</formula>
    </cfRule>
    <cfRule type="cellIs" dxfId="258" priority="958" operator="equal">
      <formula>#REF!</formula>
    </cfRule>
    <cfRule type="cellIs" dxfId="257" priority="949" operator="equal">
      <formula>#REF!</formula>
    </cfRule>
    <cfRule type="cellIs" dxfId="256" priority="947" operator="equal">
      <formula>#REF!</formula>
    </cfRule>
    <cfRule type="cellIs" dxfId="255" priority="940" operator="equal">
      <formula>#REF!</formula>
    </cfRule>
    <cfRule type="cellIs" dxfId="254" priority="942" operator="equal">
      <formula>#REF!</formula>
    </cfRule>
    <cfRule type="cellIs" dxfId="253" priority="943" operator="equal">
      <formula>#REF!</formula>
    </cfRule>
    <cfRule type="cellIs" dxfId="252" priority="948" operator="equal">
      <formula>#REF!</formula>
    </cfRule>
    <cfRule type="cellIs" dxfId="251" priority="944" operator="equal">
      <formula>#REF!</formula>
    </cfRule>
    <cfRule type="cellIs" dxfId="250" priority="945" operator="equal">
      <formula>#REF!</formula>
    </cfRule>
    <cfRule type="cellIs" dxfId="249" priority="935" operator="equal">
      <formula>#REF!</formula>
    </cfRule>
    <cfRule type="cellIs" dxfId="248" priority="936" operator="equal">
      <formula>#REF!</formula>
    </cfRule>
    <cfRule type="cellIs" dxfId="247" priority="937" operator="equal">
      <formula>#REF!</formula>
    </cfRule>
    <cfRule type="cellIs" dxfId="246" priority="938" operator="equal">
      <formula>#REF!</formula>
    </cfRule>
    <cfRule type="cellIs" dxfId="245" priority="939" operator="equal">
      <formula>#REF!</formula>
    </cfRule>
    <cfRule type="cellIs" dxfId="244" priority="954" operator="equal">
      <formula>#REF!</formula>
    </cfRule>
    <cfRule type="cellIs" dxfId="243" priority="946" operator="equal">
      <formula>#REF!</formula>
    </cfRule>
  </conditionalFormatting>
  <conditionalFormatting sqref="AY55:AY56">
    <cfRule type="cellIs" dxfId="242" priority="918" operator="equal">
      <formula>"BAJO"</formula>
    </cfRule>
    <cfRule type="cellIs" dxfId="241" priority="917" operator="equal">
      <formula>"MODERADO"</formula>
    </cfRule>
    <cfRule type="cellIs" dxfId="240" priority="916" operator="equal">
      <formula>"ALTO"</formula>
    </cfRule>
    <cfRule type="cellIs" dxfId="239" priority="915" operator="equal">
      <formula>"EXTREMO"</formula>
    </cfRule>
    <cfRule type="cellIs" dxfId="238" priority="914" operator="equal">
      <formula>"MODERADO (RC/F)"</formula>
    </cfRule>
    <cfRule type="cellIs" dxfId="237" priority="910" operator="equal">
      <formula>#REF!</formula>
    </cfRule>
    <cfRule type="cellIs" dxfId="236" priority="890" operator="equal">
      <formula>#REF!</formula>
    </cfRule>
    <cfRule type="cellIs" dxfId="235" priority="901" operator="equal">
      <formula>#REF!</formula>
    </cfRule>
    <cfRule type="cellIs" dxfId="234" priority="900" operator="equal">
      <formula>#REF!</formula>
    </cfRule>
    <cfRule type="cellIs" dxfId="233" priority="899" operator="equal">
      <formula>#REF!</formula>
    </cfRule>
    <cfRule type="cellIs" dxfId="232" priority="898" operator="equal">
      <formula>#REF!</formula>
    </cfRule>
    <cfRule type="cellIs" dxfId="231" priority="913" operator="equal">
      <formula>"ALTO (RC/F)"</formula>
    </cfRule>
    <cfRule type="cellIs" dxfId="230" priority="909" operator="equal">
      <formula>#REF!</formula>
    </cfRule>
    <cfRule type="cellIs" dxfId="229" priority="895" operator="equal">
      <formula>#REF!</formula>
    </cfRule>
    <cfRule type="cellIs" dxfId="228" priority="894" operator="equal">
      <formula>#REF!</formula>
    </cfRule>
    <cfRule type="cellIs" dxfId="227" priority="893" operator="equal">
      <formula>#REF!</formula>
    </cfRule>
    <cfRule type="cellIs" dxfId="226" priority="892" operator="equal">
      <formula>#REF!</formula>
    </cfRule>
    <cfRule type="cellIs" dxfId="225" priority="891" operator="equal">
      <formula>#REF!</formula>
    </cfRule>
    <cfRule type="cellIs" dxfId="224" priority="908" operator="equal">
      <formula>#REF!</formula>
    </cfRule>
    <cfRule type="cellIs" dxfId="223" priority="889" operator="equal">
      <formula>#REF!</formula>
    </cfRule>
    <cfRule type="cellIs" dxfId="222" priority="888" operator="equal">
      <formula>#REF!</formula>
    </cfRule>
    <cfRule type="cellIs" dxfId="221" priority="887" operator="equal">
      <formula>#REF!</formula>
    </cfRule>
    <cfRule type="cellIs" dxfId="220" priority="886" operator="equal">
      <formula>#REF!</formula>
    </cfRule>
    <cfRule type="cellIs" dxfId="219" priority="907" operator="equal">
      <formula>#REF!</formula>
    </cfRule>
    <cfRule type="cellIs" dxfId="218" priority="906" operator="equal">
      <formula>#REF!</formula>
    </cfRule>
    <cfRule type="cellIs" dxfId="217" priority="911" operator="equal">
      <formula>#REF!</formula>
    </cfRule>
    <cfRule type="cellIs" dxfId="216" priority="905" operator="equal">
      <formula>#REF!</formula>
    </cfRule>
    <cfRule type="cellIs" dxfId="215" priority="904" operator="equal">
      <formula>#REF!</formula>
    </cfRule>
    <cfRule type="cellIs" dxfId="214" priority="903" operator="equal">
      <formula>#REF!</formula>
    </cfRule>
    <cfRule type="cellIs" dxfId="213" priority="902" operator="equal">
      <formula>#REF!</formula>
    </cfRule>
    <cfRule type="cellIs" dxfId="212" priority="912" operator="equal">
      <formula>"EXTREMO (RC/F)"</formula>
    </cfRule>
    <cfRule type="cellIs" dxfId="211" priority="897" operator="equal">
      <formula>#REF!</formula>
    </cfRule>
    <cfRule type="cellIs" dxfId="210" priority="896" operator="equal">
      <formula>#REF!</formula>
    </cfRule>
  </conditionalFormatting>
  <conditionalFormatting sqref="AY58:AY59 AY72:AY73">
    <cfRule type="cellIs" dxfId="209" priority="7456" operator="equal">
      <formula>#REF!</formula>
    </cfRule>
    <cfRule type="cellIs" dxfId="208" priority="7451" operator="equal">
      <formula>#REF!</formula>
    </cfRule>
    <cfRule type="cellIs" dxfId="207" priority="7459" operator="equal">
      <formula>#REF!</formula>
    </cfRule>
    <cfRule type="cellIs" dxfId="206" priority="7457" operator="equal">
      <formula>#REF!</formula>
    </cfRule>
    <cfRule type="cellIs" dxfId="205" priority="7455" operator="equal">
      <formula>#REF!</formula>
    </cfRule>
    <cfRule type="cellIs" dxfId="204" priority="7464" operator="equal">
      <formula>#REF!</formula>
    </cfRule>
    <cfRule type="cellIs" dxfId="203" priority="7462" operator="equal">
      <formula>#REF!</formula>
    </cfRule>
    <cfRule type="cellIs" dxfId="202" priority="7453" operator="equal">
      <formula>#REF!</formula>
    </cfRule>
    <cfRule type="cellIs" dxfId="201" priority="7452" operator="equal">
      <formula>#REF!</formula>
    </cfRule>
    <cfRule type="cellIs" dxfId="200" priority="7461" operator="equal">
      <formula>#REF!</formula>
    </cfRule>
    <cfRule type="cellIs" dxfId="199" priority="7450" operator="equal">
      <formula>#REF!</formula>
    </cfRule>
    <cfRule type="cellIs" dxfId="198" priority="7448" operator="equal">
      <formula>#REF!</formula>
    </cfRule>
    <cfRule type="cellIs" dxfId="197" priority="7454" operator="equal">
      <formula>#REF!</formula>
    </cfRule>
    <cfRule type="cellIs" dxfId="196" priority="7446" operator="equal">
      <formula>#REF!</formula>
    </cfRule>
    <cfRule type="cellIs" dxfId="195" priority="7443" operator="equal">
      <formula>#REF!</formula>
    </cfRule>
    <cfRule type="cellIs" dxfId="194" priority="7442" operator="equal">
      <formula>#REF!</formula>
    </cfRule>
    <cfRule type="cellIs" dxfId="193" priority="7460" operator="equal">
      <formula>#REF!</formula>
    </cfRule>
    <cfRule type="cellIs" dxfId="192" priority="7441" operator="equal">
      <formula>#REF!</formula>
    </cfRule>
    <cfRule type="cellIs" dxfId="191" priority="7447" operator="equal">
      <formula>#REF!</formula>
    </cfRule>
  </conditionalFormatting>
  <conditionalFormatting sqref="AY58:AY61">
    <cfRule type="cellIs" dxfId="190" priority="1132" operator="equal">
      <formula>"ALTO (RC/F)"</formula>
    </cfRule>
    <cfRule type="cellIs" dxfId="189" priority="1133" operator="equal">
      <formula>"MODERADO (RC/F)"</formula>
    </cfRule>
    <cfRule type="cellIs" dxfId="188" priority="1134" operator="equal">
      <formula>"EXTREMO"</formula>
    </cfRule>
    <cfRule type="cellIs" dxfId="187" priority="1135" operator="equal">
      <formula>"ALTO"</formula>
    </cfRule>
    <cfRule type="cellIs" dxfId="186" priority="1194" operator="equal">
      <formula>#REF!</formula>
    </cfRule>
    <cfRule type="cellIs" dxfId="185" priority="1195" operator="equal">
      <formula>#REF!</formula>
    </cfRule>
    <cfRule type="cellIs" dxfId="184" priority="1196" operator="equal">
      <formula>#REF!</formula>
    </cfRule>
    <cfRule type="cellIs" dxfId="183" priority="1202" operator="equal">
      <formula>#REF!</formula>
    </cfRule>
    <cfRule type="cellIs" dxfId="182" priority="1211" operator="equal">
      <formula>#REF!</formula>
    </cfRule>
    <cfRule type="cellIs" dxfId="181" priority="1137" operator="equal">
      <formula>"BAJO"</formula>
    </cfRule>
    <cfRule type="cellIs" dxfId="180" priority="1214" operator="equal">
      <formula>#REF!</formula>
    </cfRule>
    <cfRule type="cellIs" dxfId="179" priority="1131" operator="equal">
      <formula>"EXTREMO (RC/F)"</formula>
    </cfRule>
  </conditionalFormatting>
  <conditionalFormatting sqref="AY60:AY61">
    <cfRule type="cellIs" dxfId="178" priority="1218" operator="equal">
      <formula>#REF!</formula>
    </cfRule>
    <cfRule type="cellIs" dxfId="177" priority="1205" operator="equal">
      <formula>#REF!</formula>
    </cfRule>
    <cfRule type="cellIs" dxfId="176" priority="1212" operator="equal">
      <formula>#REF!</formula>
    </cfRule>
    <cfRule type="cellIs" dxfId="175" priority="1197" operator="equal">
      <formula>#REF!</formula>
    </cfRule>
    <cfRule type="cellIs" dxfId="174" priority="1207" operator="equal">
      <formula>#REF!</formula>
    </cfRule>
    <cfRule type="cellIs" dxfId="173" priority="1198" operator="equal">
      <formula>#REF!</formula>
    </cfRule>
    <cfRule type="cellIs" dxfId="172" priority="1208" operator="equal">
      <formula>#REF!</formula>
    </cfRule>
    <cfRule type="cellIs" dxfId="171" priority="1210" operator="equal">
      <formula>#REF!</formula>
    </cfRule>
    <cfRule type="cellIs" dxfId="170" priority="1219" operator="equal">
      <formula>#REF!</formula>
    </cfRule>
    <cfRule type="cellIs" dxfId="169" priority="1203" operator="equal">
      <formula>#REF!</formula>
    </cfRule>
    <cfRule type="cellIs" dxfId="168" priority="1209" operator="equal">
      <formula>#REF!</formula>
    </cfRule>
    <cfRule type="cellIs" dxfId="167" priority="1217" operator="equal">
      <formula>#REF!</formula>
    </cfRule>
    <cfRule type="cellIs" dxfId="166" priority="1216" operator="equal">
      <formula>#REF!</formula>
    </cfRule>
    <cfRule type="cellIs" dxfId="165" priority="1215" operator="equal">
      <formula>#REF!</formula>
    </cfRule>
    <cfRule type="cellIs" dxfId="164" priority="1213" operator="equal">
      <formula>#REF!</formula>
    </cfRule>
    <cfRule type="cellIs" dxfId="163" priority="1199" operator="equal">
      <formula>#REF!</formula>
    </cfRule>
    <cfRule type="cellIs" dxfId="162" priority="1200" operator="equal">
      <formula>#REF!</formula>
    </cfRule>
    <cfRule type="cellIs" dxfId="161" priority="1201" operator="equal">
      <formula>#REF!</formula>
    </cfRule>
    <cfRule type="cellIs" dxfId="160" priority="1206" operator="equal">
      <formula>#REF!</formula>
    </cfRule>
    <cfRule type="cellIs" dxfId="159" priority="1204" operator="equal">
      <formula>#REF!</formula>
    </cfRule>
  </conditionalFormatting>
  <conditionalFormatting sqref="AY65">
    <cfRule type="cellIs" dxfId="158" priority="1178" operator="equal">
      <formula>#REF!</formula>
    </cfRule>
    <cfRule type="cellIs" dxfId="157" priority="1193" operator="equal">
      <formula>#REF!</formula>
    </cfRule>
    <cfRule type="cellIs" dxfId="156" priority="1179" operator="equal">
      <formula>#REF!</formula>
    </cfRule>
    <cfRule type="cellIs" dxfId="155" priority="1180" operator="equal">
      <formula>#REF!</formula>
    </cfRule>
    <cfRule type="cellIs" dxfId="154" priority="1181" operator="equal">
      <formula>#REF!</formula>
    </cfRule>
    <cfRule type="cellIs" dxfId="153" priority="1183" operator="equal">
      <formula>#REF!</formula>
    </cfRule>
    <cfRule type="cellIs" dxfId="152" priority="1184" operator="equal">
      <formula>#REF!</formula>
    </cfRule>
    <cfRule type="cellIs" dxfId="151" priority="1185" operator="equal">
      <formula>#REF!</formula>
    </cfRule>
    <cfRule type="cellIs" dxfId="150" priority="1186" operator="equal">
      <formula>#REF!</formula>
    </cfRule>
    <cfRule type="cellIs" dxfId="149" priority="1187" operator="equal">
      <formula>#REF!</formula>
    </cfRule>
    <cfRule type="cellIs" dxfId="148" priority="1173" operator="equal">
      <formula>#REF!</formula>
    </cfRule>
    <cfRule type="cellIs" dxfId="147" priority="1188" operator="equal">
      <formula>#REF!</formula>
    </cfRule>
    <cfRule type="cellIs" dxfId="146" priority="1189" operator="equal">
      <formula>#REF!</formula>
    </cfRule>
    <cfRule type="cellIs" dxfId="145" priority="1190" operator="equal">
      <formula>#REF!</formula>
    </cfRule>
    <cfRule type="cellIs" dxfId="144" priority="1191" operator="equal">
      <formula>#REF!</formula>
    </cfRule>
    <cfRule type="cellIs" dxfId="143" priority="1192" operator="equal">
      <formula>#REF!</formula>
    </cfRule>
    <cfRule type="cellIs" dxfId="142" priority="1171" operator="equal">
      <formula>#REF!</formula>
    </cfRule>
    <cfRule type="cellIs" dxfId="141" priority="1172" operator="equal">
      <formula>#REF!</formula>
    </cfRule>
    <cfRule type="cellIs" dxfId="140" priority="1182" operator="equal">
      <formula>#REF!</formula>
    </cfRule>
    <cfRule type="cellIs" dxfId="139" priority="1174" operator="equal">
      <formula>#REF!</formula>
    </cfRule>
    <cfRule type="cellIs" dxfId="138" priority="1175" operator="equal">
      <formula>#REF!</formula>
    </cfRule>
    <cfRule type="cellIs" dxfId="137" priority="1176" operator="equal">
      <formula>#REF!</formula>
    </cfRule>
    <cfRule type="cellIs" dxfId="136" priority="1177" operator="equal">
      <formula>#REF!</formula>
    </cfRule>
  </conditionalFormatting>
  <conditionalFormatting sqref="AY65:AY67">
    <cfRule type="cellIs" dxfId="135" priority="1138" operator="equal">
      <formula>"EXTREMO (RC/F)"</formula>
    </cfRule>
    <cfRule type="cellIs" dxfId="134" priority="1139" operator="equal">
      <formula>"ALTO (RC/F)"</formula>
    </cfRule>
    <cfRule type="cellIs" dxfId="133" priority="1162" operator="equal">
      <formula>#REF!</formula>
    </cfRule>
    <cfRule type="cellIs" dxfId="132" priority="1153" operator="equal">
      <formula>#REF!</formula>
    </cfRule>
    <cfRule type="cellIs" dxfId="131" priority="1140" operator="equal">
      <formula>"MODERADO (RC/F)"</formula>
    </cfRule>
    <cfRule type="cellIs" dxfId="130" priority="1146" operator="equal">
      <formula>#REF!</formula>
    </cfRule>
    <cfRule type="cellIs" dxfId="129" priority="1145" operator="equal">
      <formula>#REF!</formula>
    </cfRule>
    <cfRule type="cellIs" dxfId="128" priority="1144" operator="equal">
      <formula>"BAJO"</formula>
    </cfRule>
    <cfRule type="cellIs" dxfId="127" priority="1143" operator="equal">
      <formula>"MODERADO"</formula>
    </cfRule>
    <cfRule type="cellIs" dxfId="126" priority="1142" operator="equal">
      <formula>"ALTO"</formula>
    </cfRule>
    <cfRule type="cellIs" dxfId="125" priority="1141" operator="equal">
      <formula>"EXTREMO"</formula>
    </cfRule>
  </conditionalFormatting>
  <conditionalFormatting sqref="AY66:AY67">
    <cfRule type="cellIs" dxfId="124" priority="1167" operator="equal">
      <formula>#REF!</formula>
    </cfRule>
    <cfRule type="cellIs" dxfId="123" priority="1168" operator="equal">
      <formula>#REF!</formula>
    </cfRule>
    <cfRule type="cellIs" dxfId="122" priority="1169" operator="equal">
      <formula>#REF!</formula>
    </cfRule>
    <cfRule type="cellIs" dxfId="121" priority="1164" operator="equal">
      <formula>#REF!</formula>
    </cfRule>
    <cfRule type="cellIs" dxfId="120" priority="1170" operator="equal">
      <formula>#REF!</formula>
    </cfRule>
    <cfRule type="cellIs" dxfId="119" priority="1156" operator="equal">
      <formula>#REF!</formula>
    </cfRule>
    <cfRule type="cellIs" dxfId="118" priority="1155" operator="equal">
      <formula>#REF!</formula>
    </cfRule>
    <cfRule type="cellIs" dxfId="117" priority="1154" operator="equal">
      <formula>#REF!</formula>
    </cfRule>
    <cfRule type="cellIs" dxfId="116" priority="1161" operator="equal">
      <formula>#REF!</formula>
    </cfRule>
    <cfRule type="cellIs" dxfId="115" priority="1152" operator="equal">
      <formula>#REF!</formula>
    </cfRule>
    <cfRule type="cellIs" dxfId="114" priority="1149" operator="equal">
      <formula>#REF!</formula>
    </cfRule>
    <cfRule type="cellIs" dxfId="113" priority="1151" operator="equal">
      <formula>#REF!</formula>
    </cfRule>
    <cfRule type="cellIs" dxfId="112" priority="1157" operator="equal">
      <formula>#REF!</formula>
    </cfRule>
    <cfRule type="cellIs" dxfId="111" priority="1148" operator="equal">
      <formula>#REF!</formula>
    </cfRule>
    <cfRule type="cellIs" dxfId="110" priority="1147" operator="equal">
      <formula>#REF!</formula>
    </cfRule>
    <cfRule type="cellIs" dxfId="109" priority="1158" operator="equal">
      <formula>#REF!</formula>
    </cfRule>
    <cfRule type="cellIs" dxfId="108" priority="1159" operator="equal">
      <formula>#REF!</formula>
    </cfRule>
    <cfRule type="cellIs" dxfId="107" priority="1160" operator="equal">
      <formula>#REF!</formula>
    </cfRule>
    <cfRule type="cellIs" dxfId="106" priority="1163" operator="equal">
      <formula>#REF!</formula>
    </cfRule>
    <cfRule type="cellIs" dxfId="105" priority="1165" operator="equal">
      <formula>#REF!</formula>
    </cfRule>
    <cfRule type="cellIs" dxfId="104" priority="1166" operator="equal">
      <formula>#REF!</formula>
    </cfRule>
    <cfRule type="cellIs" dxfId="103" priority="1150" operator="equal">
      <formula>#REF!</formula>
    </cfRule>
  </conditionalFormatting>
  <conditionalFormatting sqref="AY69:AY70">
    <cfRule type="cellIs" dxfId="102" priority="1113" operator="equal">
      <formula>#REF!</formula>
    </cfRule>
    <cfRule type="cellIs" dxfId="101" priority="1112" operator="equal">
      <formula>#REF!</formula>
    </cfRule>
    <cfRule type="cellIs" dxfId="100" priority="1111" operator="equal">
      <formula>#REF!</formula>
    </cfRule>
    <cfRule type="cellIs" dxfId="99" priority="1109" operator="equal">
      <formula>#REF!</formula>
    </cfRule>
    <cfRule type="cellIs" dxfId="98" priority="1108" operator="equal">
      <formula>#REF!</formula>
    </cfRule>
    <cfRule type="cellIs" dxfId="97" priority="1107" operator="equal">
      <formula>#REF!</formula>
    </cfRule>
    <cfRule type="cellIs" dxfId="96" priority="1106" operator="equal">
      <formula>#REF!</formula>
    </cfRule>
    <cfRule type="cellIs" dxfId="95" priority="1105" operator="equal">
      <formula>#REF!</formula>
    </cfRule>
    <cfRule type="cellIs" dxfId="94" priority="1104" operator="equal">
      <formula>#REF!</formula>
    </cfRule>
    <cfRule type="cellIs" dxfId="93" priority="1102" operator="equal">
      <formula>#REF!</formula>
    </cfRule>
    <cfRule type="cellIs" dxfId="92" priority="1101" operator="equal">
      <formula>#REF!</formula>
    </cfRule>
    <cfRule type="cellIs" dxfId="91" priority="1100" operator="equal">
      <formula>#REF!</formula>
    </cfRule>
    <cfRule type="cellIs" dxfId="90" priority="1099" operator="equal">
      <formula>#REF!</formula>
    </cfRule>
    <cfRule type="cellIs" dxfId="89" priority="1110" operator="equal">
      <formula>#REF!</formula>
    </cfRule>
    <cfRule type="cellIs" dxfId="88" priority="1098" operator="equal">
      <formula>#REF!</formula>
    </cfRule>
    <cfRule type="cellIs" dxfId="87" priority="1103" operator="equal">
      <formula>#REF!</formula>
    </cfRule>
    <cfRule type="cellIs" dxfId="86" priority="1130" operator="equal">
      <formula>"BAJO"</formula>
    </cfRule>
    <cfRule type="cellIs" dxfId="85" priority="1129" operator="equal">
      <formula>"MODERADO"</formula>
    </cfRule>
    <cfRule type="cellIs" dxfId="84" priority="1128" operator="equal">
      <formula>"ALTO"</formula>
    </cfRule>
    <cfRule type="cellIs" dxfId="83" priority="1127" operator="equal">
      <formula>"EXTREMO"</formula>
    </cfRule>
    <cfRule type="cellIs" dxfId="82" priority="1126" operator="equal">
      <formula>"MODERADO (RC/F)"</formula>
    </cfRule>
    <cfRule type="cellIs" dxfId="81" priority="1125" operator="equal">
      <formula>"ALTO (RC/F)"</formula>
    </cfRule>
    <cfRule type="cellIs" dxfId="80" priority="1124" operator="equal">
      <formula>"EXTREMO (RC/F)"</formula>
    </cfRule>
    <cfRule type="cellIs" dxfId="79" priority="1123" operator="equal">
      <formula>#REF!</formula>
    </cfRule>
    <cfRule type="cellIs" dxfId="78" priority="1122" operator="equal">
      <formula>#REF!</formula>
    </cfRule>
    <cfRule type="cellIs" dxfId="77" priority="1121" operator="equal">
      <formula>#REF!</formula>
    </cfRule>
    <cfRule type="cellIs" dxfId="76" priority="1120" operator="equal">
      <formula>#REF!</formula>
    </cfRule>
    <cfRule type="cellIs" dxfId="75" priority="1119" operator="equal">
      <formula>#REF!</formula>
    </cfRule>
    <cfRule type="cellIs" dxfId="74" priority="1118" operator="equal">
      <formula>#REF!</formula>
    </cfRule>
    <cfRule type="cellIs" dxfId="73" priority="1117" operator="equal">
      <formula>#REF!</formula>
    </cfRule>
    <cfRule type="cellIs" dxfId="72" priority="1116" operator="equal">
      <formula>#REF!</formula>
    </cfRule>
    <cfRule type="cellIs" dxfId="71" priority="1115" operator="equal">
      <formula>#REF!</formula>
    </cfRule>
    <cfRule type="cellIs" dxfId="70" priority="1114" operator="equal">
      <formula>#REF!</formula>
    </cfRule>
  </conditionalFormatting>
  <conditionalFormatting sqref="AY72:AY73 AY58:AY59">
    <cfRule type="cellIs" dxfId="69" priority="7438" operator="equal">
      <formula>#REF!</formula>
    </cfRule>
  </conditionalFormatting>
  <conditionalFormatting sqref="AY72:AY73">
    <cfRule type="cellIs" dxfId="68" priority="7298" operator="equal">
      <formula>"MODERADO (RC/F)"</formula>
    </cfRule>
    <cfRule type="cellIs" dxfId="67" priority="7300" operator="equal">
      <formula>"ALTO"</formula>
    </cfRule>
    <cfRule type="cellIs" dxfId="66" priority="7299" operator="equal">
      <formula>"EXTREMO"</formula>
    </cfRule>
    <cfRule type="cellIs" dxfId="65" priority="7436" operator="equal">
      <formula>#REF!</formula>
    </cfRule>
    <cfRule type="cellIs" dxfId="64" priority="7297" operator="equal">
      <formula>"ALTO (RC/F)"</formula>
    </cfRule>
    <cfRule type="cellIs" dxfId="63" priority="7296" operator="equal">
      <formula>"EXTREMO (RC/F)"</formula>
    </cfRule>
    <cfRule type="cellIs" dxfId="62" priority="7435" operator="equal">
      <formula>#REF!</formula>
    </cfRule>
    <cfRule type="cellIs" dxfId="61" priority="7434" operator="equal">
      <formula>#REF!</formula>
    </cfRule>
    <cfRule type="cellIs" dxfId="60" priority="7432" operator="equal">
      <formula>#REF!</formula>
    </cfRule>
    <cfRule type="cellIs" dxfId="59" priority="7429" operator="equal">
      <formula>#REF!</formula>
    </cfRule>
    <cfRule type="cellIs" dxfId="58" priority="7428" operator="equal">
      <formula>#REF!</formula>
    </cfRule>
    <cfRule type="cellIs" dxfId="57" priority="7302" operator="equal">
      <formula>"BAJO"</formula>
    </cfRule>
  </conditionalFormatting>
  <conditionalFormatting sqref="AY76 AY26:AY27">
    <cfRule type="cellIs" dxfId="56" priority="7337" operator="equal">
      <formula>#REF!</formula>
    </cfRule>
  </conditionalFormatting>
  <conditionalFormatting sqref="AY76">
    <cfRule type="cellIs" dxfId="55" priority="7331" operator="equal">
      <formula>#REF!</formula>
    </cfRule>
    <cfRule type="cellIs" dxfId="54" priority="7339" operator="equal">
      <formula>#REF!</formula>
    </cfRule>
    <cfRule type="cellIs" dxfId="53" priority="7330" operator="equal">
      <formula>#REF!</formula>
    </cfRule>
    <cfRule type="cellIs" dxfId="52" priority="7329" operator="equal">
      <formula>#REF!</formula>
    </cfRule>
    <cfRule type="cellIs" dxfId="51" priority="7326" operator="equal">
      <formula>#REF!</formula>
    </cfRule>
    <cfRule type="cellIs" dxfId="50" priority="7325" operator="equal">
      <formula>#REF!</formula>
    </cfRule>
    <cfRule type="cellIs" dxfId="49" priority="7324" operator="equal">
      <formula>#REF!</formula>
    </cfRule>
    <cfRule type="cellIs" dxfId="48" priority="7333" operator="equal">
      <formula>#REF!</formula>
    </cfRule>
    <cfRule type="cellIs" dxfId="47" priority="7319" operator="equal">
      <formula>#REF!</formula>
    </cfRule>
    <cfRule type="cellIs" dxfId="46" priority="7318" operator="equal">
      <formula>#REF!</formula>
    </cfRule>
    <cfRule type="cellIs" dxfId="45" priority="7317" operator="equal">
      <formula>#REF!</formula>
    </cfRule>
    <cfRule type="cellIs" dxfId="44" priority="7315" operator="equal">
      <formula>#REF!</formula>
    </cfRule>
    <cfRule type="cellIs" dxfId="43" priority="7321" operator="equal">
      <formula>#REF!</formula>
    </cfRule>
    <cfRule type="cellIs" dxfId="42" priority="7343" operator="equal">
      <formula>#REF!</formula>
    </cfRule>
    <cfRule type="cellIs" dxfId="41" priority="7345" operator="equal">
      <formula>#REF!</formula>
    </cfRule>
    <cfRule type="cellIs" dxfId="40" priority="7347" operator="equal">
      <formula>#REF!</formula>
    </cfRule>
    <cfRule type="cellIs" dxfId="39" priority="7340" operator="equal">
      <formula>#REF!</formula>
    </cfRule>
    <cfRule type="cellIs" dxfId="38" priority="7338" operator="equal">
      <formula>#REF!</formula>
    </cfRule>
    <cfRule type="cellIs" dxfId="37" priority="7336" operator="equal">
      <formula>#REF!</formula>
    </cfRule>
    <cfRule type="cellIs" dxfId="36" priority="7335" operator="equal">
      <formula>#REF!</formula>
    </cfRule>
    <cfRule type="cellIs" dxfId="35" priority="7334" operator="equal">
      <formula>#REF!</formula>
    </cfRule>
    <cfRule type="cellIs" dxfId="34" priority="7344" operator="equal">
      <formula>#REF!</formula>
    </cfRule>
    <cfRule type="cellIs" dxfId="33" priority="7342" operator="equal">
      <formula>#REF!</formula>
    </cfRule>
  </conditionalFormatting>
  <conditionalFormatting sqref="AY78:AY79">
    <cfRule type="cellIs" dxfId="32" priority="6980" operator="equal">
      <formula>"BAJO"</formula>
    </cfRule>
    <cfRule type="cellIs" dxfId="31" priority="6979" operator="equal">
      <formula>"MODERADO"</formula>
    </cfRule>
    <cfRule type="cellIs" dxfId="30" priority="6978" operator="equal">
      <formula>"ALTO"</formula>
    </cfRule>
    <cfRule type="cellIs" dxfId="29" priority="6976" operator="equal">
      <formula>"MODERADO (RC/F)"</formula>
    </cfRule>
    <cfRule type="cellIs" dxfId="28" priority="6975" operator="equal">
      <formula>"ALTO (RC/F)"</formula>
    </cfRule>
    <cfRule type="cellIs" dxfId="27" priority="6974" operator="equal">
      <formula>"EXTREMO (RC/F)"</formula>
    </cfRule>
    <cfRule type="cellIs" dxfId="26" priority="6963" operator="equal">
      <formula>#REF!</formula>
    </cfRule>
    <cfRule type="cellIs" dxfId="25" priority="6961" operator="equal">
      <formula>#REF!</formula>
    </cfRule>
    <cfRule type="cellIs" dxfId="24" priority="6935" operator="equal">
      <formula>#REF!</formula>
    </cfRule>
    <cfRule type="cellIs" dxfId="23" priority="6934" operator="equal">
      <formula>#REF!</formula>
    </cfRule>
    <cfRule type="cellIs" dxfId="22" priority="6950" operator="equal">
      <formula>#REF!</formula>
    </cfRule>
    <cfRule type="cellIs" dxfId="21" priority="6933" operator="equal">
      <formula>#REF!</formula>
    </cfRule>
    <cfRule type="cellIs" dxfId="20" priority="6931" operator="equal">
      <formula>#REF!</formula>
    </cfRule>
    <cfRule type="cellIs" dxfId="19" priority="6928" operator="equal">
      <formula>#REF!</formula>
    </cfRule>
    <cfRule type="cellIs" dxfId="18" priority="6927" operator="equal">
      <formula>#REF!</formula>
    </cfRule>
    <cfRule type="cellIs" dxfId="17" priority="6949" operator="equal">
      <formula>#REF!</formula>
    </cfRule>
    <cfRule type="cellIs" dxfId="16" priority="6952" operator="equal">
      <formula>#REF!</formula>
    </cfRule>
    <cfRule type="cellIs" dxfId="15" priority="6947" operator="equal">
      <formula>#REF!</formula>
    </cfRule>
    <cfRule type="cellIs" dxfId="14" priority="6946" operator="equal">
      <formula>#REF!</formula>
    </cfRule>
    <cfRule type="cellIs" dxfId="13" priority="6953" operator="equal">
      <formula>#REF!</formula>
    </cfRule>
    <cfRule type="cellIs" dxfId="12" priority="6954" operator="equal">
      <formula>#REF!</formula>
    </cfRule>
    <cfRule type="cellIs" dxfId="11" priority="6955" operator="equal">
      <formula>#REF!</formula>
    </cfRule>
    <cfRule type="cellIs" dxfId="10" priority="6956" operator="equal">
      <formula>#REF!</formula>
    </cfRule>
    <cfRule type="cellIs" dxfId="9" priority="6958" operator="equal">
      <formula>#REF!</formula>
    </cfRule>
    <cfRule type="cellIs" dxfId="8" priority="6951" operator="equal">
      <formula>#REF!</formula>
    </cfRule>
    <cfRule type="cellIs" dxfId="7" priority="6959" operator="equal">
      <formula>#REF!</formula>
    </cfRule>
    <cfRule type="cellIs" dxfId="6" priority="6945" operator="equal">
      <formula>#REF!</formula>
    </cfRule>
    <cfRule type="cellIs" dxfId="5" priority="6942" operator="equal">
      <formula>#REF!</formula>
    </cfRule>
    <cfRule type="cellIs" dxfId="4" priority="6960" operator="equal">
      <formula>#REF!</formula>
    </cfRule>
    <cfRule type="cellIs" dxfId="3" priority="6941" operator="equal">
      <formula>#REF!</formula>
    </cfRule>
    <cfRule type="cellIs" dxfId="2" priority="6940" operator="equal">
      <formula>#REF!</formula>
    </cfRule>
    <cfRule type="cellIs" dxfId="1" priority="6937" operator="equal">
      <formula>#REF!</formula>
    </cfRule>
    <cfRule type="cellIs" dxfId="0" priority="6977" operator="equal">
      <formula>"EXTREMO"</formula>
    </cfRule>
  </conditionalFormatting>
  <hyperlinks>
    <hyperlink ref="X13" r:id="rId1" xr:uid="{82E02A92-DAF0-43EB-83A7-BD49CB2EB249}"/>
  </hyperlinks>
  <printOptions horizontalCentered="1" verticalCentered="1"/>
  <pageMargins left="0.70866141732283472" right="0.70866141732283472" top="0.74803149606299213" bottom="0.74803149606299213" header="0.31496062992125984" footer="0.31496062992125984"/>
  <pageSetup scale="10" orientation="landscape" r:id="rId2"/>
  <headerFooter>
    <oddFooter xml:space="preserve">&amp;LProceso: DE Direccionamiento Estratégico.&amp;RPág.1 de 1 </oddFooter>
  </headerFooter>
  <drawing r:id="rId3"/>
  <legacyDrawing r:id="rId4"/>
  <legacyDrawingHF r:id="rId5"/>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0000000}">
          <x14:formula1>
            <xm:f>'Eval Controles'!$C$24:$C$26</xm:f>
          </x14:formula1>
          <xm:sqref>AO11:AO80</xm:sqref>
        </x14:dataValidation>
        <x14:dataValidation type="list" allowBlank="1" showInputMessage="1" showErrorMessage="1" xr:uid="{00000000-0002-0000-0000-000001000000}">
          <x14:formula1>
            <xm:f>'Eval Controles'!$C$30:$C$31</xm:f>
          </x14:formula1>
          <xm:sqref>Y11:Y80</xm:sqref>
        </x14:dataValidation>
        <x14:dataValidation type="list" allowBlank="1" showInputMessage="1" showErrorMessage="1" xr:uid="{00000000-0002-0000-0000-000002000000}">
          <x14:formula1>
            <xm:f>'Eval Controles'!$C$32:$C$33</xm:f>
          </x14:formula1>
          <xm:sqref>AA11:AA80</xm:sqref>
        </x14:dataValidation>
        <x14:dataValidation type="list" allowBlank="1" showInputMessage="1" showErrorMessage="1" xr:uid="{00000000-0002-0000-0000-000003000000}">
          <x14:formula1>
            <xm:f>'Eval Controles'!$C$34:$C$35</xm:f>
          </x14:formula1>
          <xm:sqref>AC11:AC80</xm:sqref>
        </x14:dataValidation>
        <x14:dataValidation type="list" allowBlank="1" showInputMessage="1" showErrorMessage="1" xr:uid="{00000000-0002-0000-0000-000004000000}">
          <x14:formula1>
            <xm:f>'Eval Controles'!$C$36:$C$38</xm:f>
          </x14:formula1>
          <xm:sqref>AE11:AE80</xm:sqref>
        </x14:dataValidation>
        <x14:dataValidation type="list" allowBlank="1" showInputMessage="1" showErrorMessage="1" xr:uid="{00000000-0002-0000-0000-000005000000}">
          <x14:formula1>
            <xm:f>'Eval Controles'!$C$39:$C$40</xm:f>
          </x14:formula1>
          <xm:sqref>AG11:AG80</xm:sqref>
        </x14:dataValidation>
        <x14:dataValidation type="list" allowBlank="1" showInputMessage="1" showErrorMessage="1" xr:uid="{00000000-0002-0000-0000-000006000000}">
          <x14:formula1>
            <xm:f>'Eval Controles'!$C$41:$C$42</xm:f>
          </x14:formula1>
          <xm:sqref>AI11:AI80</xm:sqref>
        </x14:dataValidation>
        <x14:dataValidation type="list" allowBlank="1" showInputMessage="1" showErrorMessage="1" xr:uid="{00000000-0002-0000-0000-000008000000}">
          <x14:formula1>
            <xm:f>'Datos Validacion'!$B$12:$B$14</xm:f>
          </x14:formula1>
          <xm:sqref>G11 G13:G14 G18:G80</xm:sqref>
        </x14:dataValidation>
        <x14:dataValidation type="list" allowBlank="1" showInputMessage="1" showErrorMessage="1" xr:uid="{00000000-0002-0000-0000-000009000000}">
          <x14:formula1>
            <xm:f>'Datos Validacion'!$A$6:$A$7</xm:f>
          </x14:formula1>
          <xm:sqref>J11 J13:J14 J16 J18:J80</xm:sqref>
        </x14:dataValidation>
        <x14:dataValidation type="list" allowBlank="1" showInputMessage="1" showErrorMessage="1" xr:uid="{00000000-0002-0000-0000-00000A000000}">
          <x14:formula1>
            <xm:f>'Datos Validacion'!$B$16:$B$18</xm:f>
          </x14:formula1>
          <xm:sqref>B11 B13:B14 B18:B80</xm:sqref>
        </x14:dataValidation>
        <x14:dataValidation type="list" allowBlank="1" showInputMessage="1" showErrorMessage="1" xr:uid="{00000000-0002-0000-0000-00000B000000}">
          <x14:formula1>
            <xm:f>'Datos Validacion'!$R$7:$R$9</xm:f>
          </x14:formula1>
          <xm:sqref>AZ11 AZ13:AZ14 AZ18:AZ80</xm:sqref>
        </x14:dataValidation>
        <x14:dataValidation type="list" allowBlank="1" showInputMessage="1" showErrorMessage="1" xr:uid="{00000000-0002-0000-0000-000007000000}">
          <x14:formula1>
            <xm:f>'Eval Controles'!$C$43:$C$45</xm:f>
          </x14:formula1>
          <xm:sqref>AK11:AK80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54296875" style="27" customWidth="1"/>
    <col min="2" max="2" width="25" style="3" customWidth="1"/>
    <col min="3" max="3" width="22.1796875" style="3" bestFit="1" customWidth="1"/>
    <col min="4" max="4" width="6.453125" style="3" bestFit="1" customWidth="1"/>
    <col min="5" max="5" width="21.453125" style="3" bestFit="1" customWidth="1"/>
    <col min="6" max="6" width="6.453125" style="3" bestFit="1" customWidth="1"/>
    <col min="7" max="7" width="25.54296875" style="3" bestFit="1" customWidth="1"/>
    <col min="8" max="8" width="15.1796875" style="27" customWidth="1"/>
    <col min="9" max="9" width="22.54296875" style="27" customWidth="1"/>
    <col min="10" max="10" width="13.81640625" style="3" customWidth="1"/>
    <col min="11" max="11" width="21.1796875" style="27" customWidth="1"/>
    <col min="12" max="12" width="8.81640625" style="27" customWidth="1"/>
    <col min="13" max="13" width="20.453125" style="27" customWidth="1"/>
    <col min="14" max="14" width="7.453125" style="27" customWidth="1"/>
    <col min="15" max="16" width="20.453125" style="27" customWidth="1"/>
    <col min="17" max="17" width="25.54296875" style="3" bestFit="1" customWidth="1"/>
    <col min="18" max="18" width="23.453125" style="27" customWidth="1"/>
    <col min="19" max="16384" width="11.453125" style="27"/>
  </cols>
  <sheetData>
    <row r="3" spans="1:18" ht="13" x14ac:dyDescent="0.35">
      <c r="H3" s="534" t="s">
        <v>724</v>
      </c>
      <c r="I3" s="534"/>
      <c r="J3" s="534"/>
      <c r="K3" s="534"/>
      <c r="L3" s="534"/>
      <c r="M3" s="534"/>
      <c r="N3" s="534"/>
      <c r="O3" s="534"/>
      <c r="P3" s="50"/>
    </row>
    <row r="4" spans="1:18" ht="91" x14ac:dyDescent="0.35">
      <c r="A4" s="7" t="s">
        <v>725</v>
      </c>
      <c r="B4" s="32" t="s">
        <v>726</v>
      </c>
      <c r="C4" s="535" t="s">
        <v>32</v>
      </c>
      <c r="D4" s="536"/>
      <c r="E4" s="535" t="s">
        <v>34</v>
      </c>
      <c r="F4" s="536"/>
      <c r="G4" s="21" t="s">
        <v>727</v>
      </c>
      <c r="H4" s="51" t="s">
        <v>599</v>
      </c>
      <c r="I4" s="51" t="s">
        <v>59</v>
      </c>
      <c r="J4" s="52" t="s">
        <v>728</v>
      </c>
      <c r="K4" s="537" t="s">
        <v>61</v>
      </c>
      <c r="L4" s="538"/>
      <c r="M4" s="537" t="s">
        <v>62</v>
      </c>
      <c r="N4" s="538"/>
      <c r="O4" s="52" t="s">
        <v>63</v>
      </c>
      <c r="P4" s="52" t="s">
        <v>44</v>
      </c>
      <c r="Q4" s="21" t="s">
        <v>729</v>
      </c>
      <c r="R4" s="21" t="s">
        <v>730</v>
      </c>
    </row>
    <row r="5" spans="1:18" s="3" customFormat="1" ht="25" x14ac:dyDescent="0.35">
      <c r="A5" s="44" t="s">
        <v>731</v>
      </c>
      <c r="B5" s="53" t="s">
        <v>732</v>
      </c>
      <c r="C5" s="23" t="s">
        <v>733</v>
      </c>
      <c r="D5" s="23"/>
      <c r="E5" s="3" t="s">
        <v>734</v>
      </c>
      <c r="G5" s="23" t="s">
        <v>735</v>
      </c>
      <c r="H5" s="55" t="s">
        <v>736</v>
      </c>
      <c r="I5" s="56" t="s">
        <v>736</v>
      </c>
      <c r="J5" s="23" t="s">
        <v>736</v>
      </c>
      <c r="K5" s="23" t="s">
        <v>736</v>
      </c>
      <c r="L5" s="23"/>
      <c r="M5" s="56" t="s">
        <v>736</v>
      </c>
      <c r="N5" s="56"/>
      <c r="O5" s="56" t="s">
        <v>736</v>
      </c>
      <c r="P5" s="56" t="s">
        <v>736</v>
      </c>
      <c r="Q5" s="23" t="s">
        <v>735</v>
      </c>
      <c r="R5" s="54" t="s">
        <v>737</v>
      </c>
    </row>
    <row r="6" spans="1:18" ht="25" x14ac:dyDescent="0.35">
      <c r="A6" s="44" t="s">
        <v>74</v>
      </c>
      <c r="B6" s="53" t="s">
        <v>738</v>
      </c>
      <c r="C6" s="23" t="s">
        <v>211</v>
      </c>
      <c r="D6" s="31">
        <v>0.2</v>
      </c>
      <c r="E6" s="55" t="s">
        <v>739</v>
      </c>
      <c r="F6" s="31">
        <v>0.2</v>
      </c>
      <c r="G6" s="55" t="s">
        <v>740</v>
      </c>
      <c r="H6" s="57" t="s">
        <v>634</v>
      </c>
      <c r="I6" s="58" t="s">
        <v>85</v>
      </c>
      <c r="J6" s="54" t="s">
        <v>86</v>
      </c>
      <c r="K6" s="59" t="s">
        <v>87</v>
      </c>
      <c r="L6" s="60">
        <v>0.25</v>
      </c>
      <c r="M6" s="58" t="s">
        <v>326</v>
      </c>
      <c r="N6" s="61">
        <v>0.25</v>
      </c>
      <c r="O6" s="58" t="s">
        <v>89</v>
      </c>
      <c r="P6" s="58" t="s">
        <v>91</v>
      </c>
      <c r="Q6" s="23" t="s">
        <v>740</v>
      </c>
      <c r="R6" s="54" t="s">
        <v>741</v>
      </c>
    </row>
    <row r="7" spans="1:18" x14ac:dyDescent="0.35">
      <c r="A7" s="44" t="s">
        <v>169</v>
      </c>
      <c r="B7" s="53" t="s">
        <v>742</v>
      </c>
      <c r="C7" s="23" t="s">
        <v>80</v>
      </c>
      <c r="D7" s="31">
        <v>0.4</v>
      </c>
      <c r="E7" s="55" t="s">
        <v>743</v>
      </c>
      <c r="F7" s="31">
        <v>0.4</v>
      </c>
      <c r="G7" s="55" t="s">
        <v>482</v>
      </c>
      <c r="H7" s="57" t="s">
        <v>744</v>
      </c>
      <c r="I7" s="58" t="s">
        <v>745</v>
      </c>
      <c r="J7" s="54" t="s">
        <v>746</v>
      </c>
      <c r="K7" s="59" t="s">
        <v>167</v>
      </c>
      <c r="L7" s="60">
        <v>0.15</v>
      </c>
      <c r="M7" s="58" t="s">
        <v>88</v>
      </c>
      <c r="N7" s="61">
        <v>0.15</v>
      </c>
      <c r="O7" s="58" t="s">
        <v>747</v>
      </c>
      <c r="P7" s="58" t="s">
        <v>748</v>
      </c>
      <c r="Q7" s="23" t="s">
        <v>482</v>
      </c>
      <c r="R7" s="54" t="s">
        <v>94</v>
      </c>
    </row>
    <row r="8" spans="1:18" ht="25" x14ac:dyDescent="0.35">
      <c r="A8" s="44" t="s">
        <v>106</v>
      </c>
      <c r="B8" s="53" t="s">
        <v>749</v>
      </c>
      <c r="C8" s="23" t="s">
        <v>119</v>
      </c>
      <c r="D8" s="31">
        <v>0.6</v>
      </c>
      <c r="E8" s="55" t="s">
        <v>482</v>
      </c>
      <c r="F8" s="31">
        <v>0.6</v>
      </c>
      <c r="G8" s="55" t="s">
        <v>83</v>
      </c>
      <c r="H8" s="45"/>
      <c r="I8" s="45"/>
      <c r="J8" s="47"/>
      <c r="K8" s="59" t="s">
        <v>750</v>
      </c>
      <c r="L8" s="60">
        <v>0.1</v>
      </c>
      <c r="M8" s="45"/>
      <c r="N8" s="45"/>
      <c r="O8" s="45"/>
      <c r="P8" s="45"/>
      <c r="Q8" s="23" t="s">
        <v>83</v>
      </c>
      <c r="R8" s="53" t="s">
        <v>751</v>
      </c>
    </row>
    <row r="9" spans="1:18" ht="25" x14ac:dyDescent="0.35">
      <c r="A9" s="46"/>
      <c r="B9" s="53" t="s">
        <v>752</v>
      </c>
      <c r="C9" s="23" t="s">
        <v>150</v>
      </c>
      <c r="D9" s="31">
        <v>0.8</v>
      </c>
      <c r="E9" s="55" t="s">
        <v>666</v>
      </c>
      <c r="F9" s="31">
        <v>0.8</v>
      </c>
      <c r="G9" s="55" t="s">
        <v>625</v>
      </c>
      <c r="H9" s="45"/>
      <c r="I9" s="45"/>
      <c r="J9" s="47"/>
      <c r="K9" s="45"/>
      <c r="L9" s="45"/>
      <c r="M9" s="45"/>
      <c r="N9" s="45"/>
      <c r="O9" s="45"/>
      <c r="P9" s="45"/>
      <c r="Q9" s="23" t="s">
        <v>625</v>
      </c>
      <c r="R9" s="54" t="s">
        <v>753</v>
      </c>
    </row>
    <row r="10" spans="1:18" x14ac:dyDescent="0.35">
      <c r="A10" s="6"/>
      <c r="B10" s="53" t="s">
        <v>754</v>
      </c>
      <c r="C10" s="23" t="s">
        <v>351</v>
      </c>
      <c r="D10" s="31">
        <v>1</v>
      </c>
      <c r="E10" s="55" t="s">
        <v>624</v>
      </c>
      <c r="F10" s="31">
        <v>1</v>
      </c>
      <c r="G10" s="55" t="s">
        <v>158</v>
      </c>
      <c r="H10" s="45"/>
      <c r="I10" s="45"/>
      <c r="J10" s="47"/>
      <c r="K10" s="45"/>
      <c r="L10" s="45"/>
      <c r="M10" s="45"/>
      <c r="N10" s="45"/>
      <c r="O10" s="45"/>
      <c r="P10" s="45"/>
      <c r="Q10" s="23" t="s">
        <v>158</v>
      </c>
      <c r="R10" s="45"/>
    </row>
    <row r="11" spans="1:18" ht="25" x14ac:dyDescent="0.35">
      <c r="A11" s="6"/>
      <c r="B11" s="53" t="s">
        <v>755</v>
      </c>
      <c r="E11" s="23" t="s">
        <v>151</v>
      </c>
      <c r="F11" s="31">
        <v>0.6</v>
      </c>
      <c r="G11" s="55" t="s">
        <v>93</v>
      </c>
      <c r="H11" s="45"/>
      <c r="I11" s="45"/>
      <c r="J11" s="47"/>
      <c r="K11" s="45"/>
      <c r="L11" s="45"/>
      <c r="M11" s="45"/>
      <c r="N11" s="45"/>
      <c r="O11" s="45"/>
      <c r="P11" s="45"/>
      <c r="Q11" s="23" t="s">
        <v>93</v>
      </c>
      <c r="R11" s="45"/>
    </row>
    <row r="12" spans="1:18" x14ac:dyDescent="0.35">
      <c r="A12" s="6"/>
      <c r="B12" s="53" t="s">
        <v>78</v>
      </c>
      <c r="E12" s="23" t="s">
        <v>81</v>
      </c>
      <c r="F12" s="31">
        <v>0.8</v>
      </c>
      <c r="G12" s="55" t="s">
        <v>388</v>
      </c>
      <c r="H12" s="45"/>
      <c r="I12" s="45"/>
      <c r="J12" s="47"/>
      <c r="K12" s="45"/>
      <c r="L12" s="45"/>
      <c r="M12" s="45"/>
      <c r="N12" s="45"/>
      <c r="O12" s="45"/>
      <c r="P12" s="45"/>
      <c r="Q12" s="23" t="s">
        <v>388</v>
      </c>
      <c r="R12" s="45"/>
    </row>
    <row r="13" spans="1:18" x14ac:dyDescent="0.35">
      <c r="A13" s="6"/>
      <c r="B13" s="53" t="s">
        <v>756</v>
      </c>
      <c r="E13" s="23" t="s">
        <v>386</v>
      </c>
      <c r="F13" s="31">
        <v>1</v>
      </c>
      <c r="H13" s="45"/>
      <c r="I13" s="45"/>
      <c r="J13" s="47"/>
      <c r="K13" s="45"/>
      <c r="L13" s="45"/>
      <c r="M13" s="45"/>
      <c r="N13" s="45"/>
      <c r="O13" s="45"/>
      <c r="P13" s="45"/>
      <c r="R13" s="45"/>
    </row>
    <row r="14" spans="1:18" x14ac:dyDescent="0.35">
      <c r="A14" s="6"/>
      <c r="B14" s="54" t="s">
        <v>757</v>
      </c>
      <c r="H14" s="45"/>
      <c r="I14" s="45"/>
      <c r="J14" s="47"/>
      <c r="K14" s="45"/>
      <c r="L14" s="45"/>
      <c r="M14" s="45"/>
      <c r="N14" s="45"/>
      <c r="O14" s="45"/>
      <c r="P14" s="45"/>
      <c r="R14" s="45"/>
    </row>
    <row r="15" spans="1:18" x14ac:dyDescent="0.35">
      <c r="A15" s="6"/>
      <c r="B15" s="47"/>
      <c r="H15" s="45"/>
      <c r="I15" s="45"/>
      <c r="J15" s="47"/>
      <c r="K15" s="45"/>
      <c r="L15" s="45"/>
      <c r="M15" s="45"/>
      <c r="N15" s="45"/>
      <c r="O15" s="45"/>
      <c r="P15" s="45"/>
      <c r="R15" s="45"/>
    </row>
    <row r="16" spans="1:18" x14ac:dyDescent="0.35">
      <c r="A16" s="533" t="s">
        <v>573</v>
      </c>
      <c r="B16" s="133" t="s">
        <v>616</v>
      </c>
      <c r="H16" s="45"/>
      <c r="I16" s="45"/>
      <c r="J16" s="47"/>
      <c r="K16" s="45"/>
      <c r="L16" s="45"/>
      <c r="M16" s="45"/>
      <c r="N16" s="45"/>
      <c r="O16" s="45"/>
      <c r="P16" s="45"/>
      <c r="R16" s="45"/>
    </row>
    <row r="17" spans="1:18" x14ac:dyDescent="0.35">
      <c r="A17" s="533"/>
      <c r="B17" s="133" t="s">
        <v>758</v>
      </c>
      <c r="C17" s="47"/>
      <c r="D17" s="47"/>
      <c r="E17" s="47"/>
      <c r="F17" s="47"/>
      <c r="H17" s="45"/>
      <c r="I17" s="45"/>
      <c r="J17" s="47"/>
      <c r="K17" s="45"/>
      <c r="L17" s="45"/>
      <c r="M17" s="45"/>
      <c r="N17" s="45"/>
      <c r="O17" s="45"/>
      <c r="P17" s="45"/>
      <c r="R17" s="45"/>
    </row>
    <row r="18" spans="1:18" x14ac:dyDescent="0.35">
      <c r="A18" s="533"/>
      <c r="B18" s="133" t="s">
        <v>759</v>
      </c>
      <c r="C18" s="47"/>
      <c r="D18" s="47"/>
      <c r="E18" s="47"/>
      <c r="F18" s="47"/>
      <c r="H18" s="45"/>
      <c r="I18" s="45"/>
      <c r="J18" s="47"/>
      <c r="K18" s="45"/>
      <c r="L18" s="45"/>
      <c r="M18" s="45"/>
      <c r="N18" s="45"/>
      <c r="O18" s="45"/>
      <c r="P18" s="45"/>
      <c r="R18" s="45"/>
    </row>
    <row r="19" spans="1:18" x14ac:dyDescent="0.35">
      <c r="B19" s="47"/>
      <c r="C19" s="47"/>
      <c r="D19" s="47"/>
      <c r="E19" s="47"/>
      <c r="F19" s="47"/>
      <c r="H19" s="45"/>
      <c r="I19" s="45"/>
      <c r="J19" s="47"/>
      <c r="K19" s="45"/>
      <c r="L19" s="45"/>
      <c r="M19" s="45"/>
      <c r="N19" s="45"/>
      <c r="O19" s="45"/>
      <c r="P19" s="45"/>
      <c r="R19" s="45"/>
    </row>
    <row r="20" spans="1:18" x14ac:dyDescent="0.35">
      <c r="B20" s="47"/>
      <c r="C20" s="47"/>
      <c r="D20" s="47"/>
      <c r="E20" s="47"/>
      <c r="F20" s="47"/>
      <c r="H20" s="45"/>
      <c r="I20" s="45"/>
      <c r="J20" s="47"/>
      <c r="K20" s="45"/>
      <c r="L20" s="45"/>
      <c r="M20" s="45"/>
      <c r="N20" s="45"/>
      <c r="O20" s="45"/>
      <c r="P20" s="45"/>
      <c r="R20" s="45"/>
    </row>
    <row r="21" spans="1:18" x14ac:dyDescent="0.35">
      <c r="B21" s="47"/>
      <c r="C21" s="47"/>
      <c r="D21" s="47"/>
      <c r="E21" s="47"/>
      <c r="F21" s="47"/>
      <c r="H21" s="45"/>
      <c r="I21" s="45"/>
      <c r="J21" s="47"/>
      <c r="K21" s="45"/>
      <c r="L21" s="45"/>
      <c r="M21" s="45"/>
      <c r="N21" s="45"/>
      <c r="O21" s="45"/>
      <c r="P21" s="45"/>
      <c r="R21" s="45"/>
    </row>
    <row r="22" spans="1:18" x14ac:dyDescent="0.35">
      <c r="B22" s="47"/>
      <c r="C22" s="47"/>
      <c r="D22" s="47"/>
      <c r="E22" s="47"/>
      <c r="F22" s="47"/>
      <c r="H22" s="45"/>
      <c r="I22" s="45"/>
      <c r="J22" s="47"/>
      <c r="K22" s="45"/>
      <c r="L22" s="45"/>
      <c r="M22" s="45"/>
      <c r="N22" s="45"/>
      <c r="O22" s="45"/>
      <c r="P22" s="45"/>
      <c r="R22" s="45"/>
    </row>
    <row r="23" spans="1:18" x14ac:dyDescent="0.35">
      <c r="C23" s="47"/>
      <c r="D23" s="47"/>
      <c r="E23" s="47"/>
      <c r="F23" s="47"/>
      <c r="H23" s="45"/>
      <c r="I23" s="45"/>
      <c r="J23" s="47"/>
      <c r="K23" s="45"/>
      <c r="L23" s="45"/>
      <c r="M23" s="45"/>
      <c r="N23" s="45"/>
      <c r="O23" s="45"/>
      <c r="P23" s="45"/>
      <c r="R23" s="45"/>
    </row>
    <row r="24" spans="1:18" x14ac:dyDescent="0.35">
      <c r="C24" s="47"/>
      <c r="D24" s="47"/>
      <c r="E24" s="47"/>
      <c r="F24" s="47"/>
      <c r="H24" s="45"/>
      <c r="I24" s="45"/>
      <c r="J24" s="47"/>
      <c r="K24" s="45"/>
      <c r="L24" s="45"/>
      <c r="M24" s="45"/>
      <c r="N24" s="45"/>
      <c r="O24" s="45"/>
      <c r="P24" s="45"/>
      <c r="R24" s="45"/>
    </row>
    <row r="25" spans="1:18" x14ac:dyDescent="0.35">
      <c r="C25" s="47"/>
      <c r="D25" s="47"/>
      <c r="E25" s="47"/>
      <c r="F25" s="47"/>
      <c r="H25" s="45"/>
      <c r="I25" s="45"/>
      <c r="J25" s="47"/>
      <c r="K25" s="45"/>
      <c r="L25" s="45"/>
      <c r="M25" s="45"/>
      <c r="N25" s="45"/>
      <c r="O25" s="45"/>
      <c r="P25" s="45"/>
      <c r="R25" s="45"/>
    </row>
    <row r="26" spans="1:18" x14ac:dyDescent="0.35">
      <c r="C26" s="47"/>
      <c r="D26" s="47"/>
      <c r="E26" s="47"/>
      <c r="F26" s="47"/>
      <c r="H26" s="45"/>
      <c r="I26" s="45"/>
      <c r="J26" s="47"/>
      <c r="K26" s="45"/>
      <c r="L26" s="45"/>
      <c r="M26" s="45"/>
      <c r="N26" s="45"/>
      <c r="O26" s="45"/>
      <c r="P26" s="45"/>
      <c r="R26" s="45"/>
    </row>
    <row r="27" spans="1:18" x14ac:dyDescent="0.35">
      <c r="H27" s="45"/>
      <c r="I27" s="45"/>
      <c r="J27" s="47"/>
      <c r="K27" s="45"/>
      <c r="L27" s="45"/>
      <c r="M27" s="45"/>
      <c r="N27" s="45"/>
      <c r="O27" s="45"/>
      <c r="P27" s="45"/>
      <c r="R27" s="45"/>
    </row>
    <row r="28" spans="1:18" x14ac:dyDescent="0.35">
      <c r="H28" s="45"/>
      <c r="I28" s="45"/>
      <c r="J28" s="47"/>
      <c r="K28" s="45"/>
      <c r="L28" s="45"/>
      <c r="M28" s="45"/>
      <c r="N28" s="45"/>
      <c r="O28" s="45"/>
      <c r="P28" s="45"/>
      <c r="R28" s="45"/>
    </row>
    <row r="29" spans="1:18" x14ac:dyDescent="0.35">
      <c r="H29" s="45"/>
      <c r="I29" s="45"/>
      <c r="J29" s="47"/>
      <c r="K29" s="45"/>
      <c r="L29" s="45"/>
      <c r="M29" s="45"/>
      <c r="N29" s="45"/>
      <c r="O29" s="45"/>
      <c r="P29" s="45"/>
      <c r="R29" s="45"/>
    </row>
    <row r="30" spans="1:18" x14ac:dyDescent="0.35">
      <c r="H30" s="45"/>
      <c r="I30" s="45"/>
      <c r="J30" s="47"/>
      <c r="K30" s="45"/>
      <c r="L30" s="45"/>
      <c r="M30" s="45"/>
      <c r="N30" s="45"/>
      <c r="O30" s="45"/>
      <c r="P30" s="45"/>
      <c r="R30" s="45"/>
    </row>
    <row r="31" spans="1:18" x14ac:dyDescent="0.35">
      <c r="H31" s="45"/>
      <c r="I31" s="45"/>
      <c r="J31" s="47"/>
      <c r="K31" s="45"/>
      <c r="L31" s="45"/>
      <c r="M31" s="45"/>
      <c r="N31" s="45"/>
      <c r="O31" s="45"/>
      <c r="P31" s="45"/>
      <c r="R31" s="45"/>
    </row>
    <row r="32" spans="1:18" x14ac:dyDescent="0.35">
      <c r="H32" s="45"/>
      <c r="I32" s="45"/>
      <c r="J32" s="47"/>
      <c r="K32" s="45"/>
      <c r="L32" s="45"/>
      <c r="M32" s="45"/>
      <c r="N32" s="45"/>
      <c r="O32" s="45"/>
      <c r="P32" s="45"/>
      <c r="R32" s="45"/>
    </row>
    <row r="33" spans="8:18" x14ac:dyDescent="0.35">
      <c r="H33" s="45"/>
      <c r="I33" s="45"/>
      <c r="J33" s="47"/>
      <c r="K33" s="45"/>
      <c r="L33" s="45"/>
      <c r="M33" s="45"/>
      <c r="N33" s="45"/>
      <c r="O33" s="45"/>
      <c r="P33" s="45"/>
      <c r="R33" s="45"/>
    </row>
    <row r="34" spans="8:18" x14ac:dyDescent="0.35">
      <c r="H34" s="45"/>
      <c r="I34" s="45"/>
      <c r="J34" s="47"/>
      <c r="K34" s="45"/>
      <c r="L34" s="45"/>
      <c r="M34" s="45"/>
      <c r="N34" s="45"/>
      <c r="O34" s="45"/>
      <c r="P34" s="45"/>
      <c r="R34" s="45"/>
    </row>
    <row r="35" spans="8:18" x14ac:dyDescent="0.35">
      <c r="H35" s="45"/>
      <c r="I35" s="45"/>
      <c r="J35" s="47"/>
      <c r="K35" s="45"/>
      <c r="L35" s="45"/>
      <c r="M35" s="45"/>
      <c r="N35" s="45"/>
      <c r="O35" s="45"/>
      <c r="P35" s="45"/>
      <c r="R35" s="45"/>
    </row>
    <row r="36" spans="8:18" x14ac:dyDescent="0.35">
      <c r="H36" s="45"/>
      <c r="I36" s="45"/>
      <c r="J36" s="47"/>
      <c r="K36" s="45"/>
      <c r="L36" s="45"/>
      <c r="M36" s="45"/>
      <c r="N36" s="45"/>
      <c r="O36" s="45"/>
      <c r="P36" s="45"/>
      <c r="R36" s="45"/>
    </row>
    <row r="37" spans="8:18" x14ac:dyDescent="0.35">
      <c r="H37" s="45"/>
      <c r="I37" s="45"/>
      <c r="J37" s="47"/>
      <c r="K37" s="45"/>
      <c r="L37" s="45"/>
      <c r="M37" s="45"/>
      <c r="N37" s="45"/>
      <c r="O37" s="45"/>
      <c r="P37" s="45"/>
      <c r="R37" s="45"/>
    </row>
    <row r="38" spans="8:18" x14ac:dyDescent="0.35">
      <c r="H38" s="45"/>
      <c r="I38" s="45"/>
      <c r="J38" s="47"/>
      <c r="K38" s="45"/>
      <c r="L38" s="45"/>
      <c r="M38" s="45"/>
      <c r="N38" s="45"/>
      <c r="O38" s="45"/>
      <c r="P38" s="45"/>
      <c r="R38" s="45"/>
    </row>
    <row r="39" spans="8:18" x14ac:dyDescent="0.35">
      <c r="H39" s="45"/>
      <c r="I39" s="45"/>
      <c r="J39" s="47"/>
      <c r="K39" s="45"/>
      <c r="L39" s="45"/>
      <c r="M39" s="45"/>
      <c r="N39" s="45"/>
      <c r="O39" s="45"/>
      <c r="P39" s="45"/>
      <c r="R39" s="45"/>
    </row>
    <row r="40" spans="8:18" x14ac:dyDescent="0.35">
      <c r="H40" s="45"/>
      <c r="I40" s="45"/>
      <c r="J40" s="47"/>
      <c r="K40" s="45"/>
      <c r="L40" s="45"/>
      <c r="M40" s="45"/>
      <c r="N40" s="45"/>
      <c r="R40" s="45"/>
    </row>
    <row r="41" spans="8:18" x14ac:dyDescent="0.35">
      <c r="H41" s="45"/>
      <c r="I41" s="45"/>
      <c r="J41" s="47"/>
      <c r="K41" s="45"/>
      <c r="L41" s="45"/>
      <c r="M41" s="45"/>
      <c r="N41" s="45"/>
      <c r="R41" s="45"/>
    </row>
    <row r="42" spans="8:18" x14ac:dyDescent="0.35">
      <c r="H42" s="45"/>
      <c r="I42" s="45"/>
      <c r="J42" s="47"/>
      <c r="K42" s="45"/>
      <c r="L42" s="45"/>
      <c r="M42" s="45"/>
      <c r="N42" s="45"/>
      <c r="R42" s="45"/>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53125" defaultRowHeight="14.5" x14ac:dyDescent="0.35"/>
  <cols>
    <col min="1" max="1" width="16.81640625" customWidth="1"/>
    <col min="2" max="2" width="21.81640625" customWidth="1"/>
    <col min="3" max="3" width="36.54296875" bestFit="1" customWidth="1"/>
    <col min="4" max="4" width="36.54296875" customWidth="1"/>
    <col min="5" max="5" width="4.1796875" customWidth="1"/>
    <col min="6" max="6" width="14.453125" customWidth="1"/>
  </cols>
  <sheetData>
    <row r="1" spans="1:6" x14ac:dyDescent="0.35">
      <c r="A1" s="546" t="s">
        <v>760</v>
      </c>
      <c r="B1" s="546"/>
      <c r="C1" s="546"/>
      <c r="D1" s="546"/>
    </row>
    <row r="2" spans="1:6" x14ac:dyDescent="0.35">
      <c r="A2" s="5"/>
    </row>
    <row r="3" spans="1:6" x14ac:dyDescent="0.35">
      <c r="A3" t="s">
        <v>761</v>
      </c>
    </row>
    <row r="4" spans="1:6" ht="15" thickBot="1" x14ac:dyDescent="0.4">
      <c r="A4" s="5"/>
    </row>
    <row r="5" spans="1:6" ht="15" thickBot="1" x14ac:dyDescent="0.4">
      <c r="A5" s="62" t="s">
        <v>762</v>
      </c>
      <c r="B5" s="63" t="s">
        <v>763</v>
      </c>
      <c r="C5" s="558" t="s">
        <v>764</v>
      </c>
      <c r="D5" s="559"/>
    </row>
    <row r="6" spans="1:6" ht="39.5" thickBot="1" x14ac:dyDescent="0.4">
      <c r="A6" s="556" t="s">
        <v>765</v>
      </c>
      <c r="B6" s="64" t="s">
        <v>766</v>
      </c>
      <c r="C6" s="544" t="s">
        <v>767</v>
      </c>
      <c r="D6" s="545"/>
    </row>
    <row r="7" spans="1:6" ht="26.5" thickBot="1" x14ac:dyDescent="0.4">
      <c r="A7" s="560"/>
      <c r="B7" s="64" t="s">
        <v>768</v>
      </c>
      <c r="C7" s="544" t="s">
        <v>769</v>
      </c>
      <c r="D7" s="545"/>
    </row>
    <row r="8" spans="1:6" ht="26.5" thickBot="1" x14ac:dyDescent="0.4">
      <c r="A8" s="560"/>
      <c r="B8" s="64" t="s">
        <v>770</v>
      </c>
      <c r="C8" s="544" t="s">
        <v>771</v>
      </c>
      <c r="D8" s="545"/>
    </row>
    <row r="9" spans="1:6" ht="39.5" thickBot="1" x14ac:dyDescent="0.4">
      <c r="A9" s="560"/>
      <c r="B9" s="64" t="s">
        <v>772</v>
      </c>
      <c r="C9" s="544" t="s">
        <v>773</v>
      </c>
      <c r="D9" s="545"/>
    </row>
    <row r="10" spans="1:6" ht="39.5" thickBot="1" x14ac:dyDescent="0.4">
      <c r="A10" s="557"/>
      <c r="B10" s="64" t="s">
        <v>774</v>
      </c>
      <c r="C10" s="544" t="s">
        <v>775</v>
      </c>
      <c r="D10" s="545"/>
    </row>
    <row r="11" spans="1:6" ht="39.75" customHeight="1" thickBot="1" x14ac:dyDescent="0.4">
      <c r="A11" s="547" t="s">
        <v>776</v>
      </c>
      <c r="B11" s="548"/>
      <c r="C11" s="65" t="s">
        <v>777</v>
      </c>
      <c r="D11" s="553" t="s">
        <v>778</v>
      </c>
    </row>
    <row r="12" spans="1:6" ht="39.75" customHeight="1" thickBot="1" x14ac:dyDescent="0.4">
      <c r="A12" s="549"/>
      <c r="B12" s="550"/>
      <c r="C12" s="65" t="s">
        <v>779</v>
      </c>
      <c r="D12" s="554"/>
    </row>
    <row r="13" spans="1:6" ht="39.75" customHeight="1" thickBot="1" x14ac:dyDescent="0.4">
      <c r="A13" s="551"/>
      <c r="B13" s="552"/>
      <c r="C13" s="65" t="s">
        <v>780</v>
      </c>
      <c r="D13" s="555"/>
    </row>
    <row r="14" spans="1:6" ht="27" customHeight="1" thickBot="1" x14ac:dyDescent="0.4">
      <c r="A14" s="556" t="s">
        <v>781</v>
      </c>
      <c r="B14" s="64" t="s">
        <v>782</v>
      </c>
      <c r="C14" s="544" t="s">
        <v>783</v>
      </c>
      <c r="D14" s="545"/>
      <c r="F14" s="102" t="s">
        <v>784</v>
      </c>
    </row>
    <row r="15" spans="1:6" ht="37.5" customHeight="1" thickBot="1" x14ac:dyDescent="0.4">
      <c r="A15" s="557"/>
      <c r="B15" s="64" t="s">
        <v>785</v>
      </c>
      <c r="C15" s="544" t="s">
        <v>786</v>
      </c>
      <c r="D15" s="545"/>
      <c r="F15" s="102" t="s">
        <v>787</v>
      </c>
    </row>
    <row r="16" spans="1:6" ht="37.5" customHeight="1" thickBot="1" x14ac:dyDescent="0.4">
      <c r="A16" s="542" t="s">
        <v>788</v>
      </c>
      <c r="B16" s="543"/>
      <c r="C16" s="544" t="s">
        <v>789</v>
      </c>
      <c r="D16" s="545"/>
      <c r="F16" s="102" t="s">
        <v>790</v>
      </c>
    </row>
    <row r="17" spans="1:2" ht="42.75" customHeight="1" x14ac:dyDescent="0.35"/>
    <row r="18" spans="1:2" ht="13.5" customHeight="1" x14ac:dyDescent="0.35"/>
    <row r="19" spans="1:2" ht="13.5" customHeight="1" x14ac:dyDescent="0.35">
      <c r="A19" s="539" t="s">
        <v>573</v>
      </c>
      <c r="B19" s="1" t="s">
        <v>616</v>
      </c>
    </row>
    <row r="20" spans="1:2" x14ac:dyDescent="0.35">
      <c r="A20" s="540"/>
      <c r="B20" s="1" t="s">
        <v>758</v>
      </c>
    </row>
    <row r="21" spans="1:2" x14ac:dyDescent="0.35">
      <c r="A21" s="541"/>
      <c r="B21" s="1" t="s">
        <v>759</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53125" defaultRowHeight="14.5" x14ac:dyDescent="0.35"/>
  <cols>
    <col min="1" max="1" width="17.453125" style="80" customWidth="1"/>
    <col min="2" max="5" width="25.54296875" customWidth="1"/>
    <col min="6" max="6" width="15.54296875" bestFit="1" customWidth="1"/>
    <col min="7" max="7" width="23.453125" style="80" customWidth="1"/>
    <col min="8" max="8" width="28.81640625" customWidth="1"/>
    <col min="9" max="11" width="25.54296875" customWidth="1"/>
  </cols>
  <sheetData>
    <row r="1" spans="1:11" ht="15.5" x14ac:dyDescent="0.35">
      <c r="A1" s="571" t="s">
        <v>791</v>
      </c>
      <c r="B1" s="571"/>
      <c r="C1" s="571"/>
      <c r="D1" s="571"/>
      <c r="F1" s="571" t="s">
        <v>792</v>
      </c>
      <c r="G1" s="571"/>
      <c r="H1" s="571"/>
    </row>
    <row r="2" spans="1:11" ht="15" thickBot="1" x14ac:dyDescent="0.4"/>
    <row r="3" spans="1:11" ht="21.75" customHeight="1" thickBot="1" x14ac:dyDescent="0.4">
      <c r="A3" s="574" t="s">
        <v>793</v>
      </c>
      <c r="B3" s="574"/>
      <c r="C3" s="574"/>
      <c r="D3" s="575"/>
      <c r="F3" s="572" t="s">
        <v>794</v>
      </c>
      <c r="G3" s="572" t="s">
        <v>795</v>
      </c>
      <c r="H3" s="572"/>
    </row>
    <row r="4" spans="1:11" ht="28.5" customHeight="1" thickBot="1" x14ac:dyDescent="0.4">
      <c r="A4" s="81"/>
      <c r="B4" s="66" t="s">
        <v>796</v>
      </c>
      <c r="C4" s="67" t="s">
        <v>764</v>
      </c>
      <c r="D4" s="66" t="s">
        <v>32</v>
      </c>
      <c r="F4" s="572"/>
      <c r="G4" s="75" t="s">
        <v>797</v>
      </c>
      <c r="H4" s="75" t="s">
        <v>798</v>
      </c>
    </row>
    <row r="5" spans="1:11" ht="50.5" thickBot="1" x14ac:dyDescent="0.4">
      <c r="A5" s="68" t="s">
        <v>211</v>
      </c>
      <c r="B5" s="8" t="s">
        <v>799</v>
      </c>
      <c r="C5" s="69" t="s">
        <v>800</v>
      </c>
      <c r="D5" s="70">
        <v>0.2</v>
      </c>
      <c r="F5" s="76" t="s">
        <v>739</v>
      </c>
      <c r="G5" s="77">
        <v>0.2</v>
      </c>
      <c r="H5" s="573" t="s">
        <v>227</v>
      </c>
    </row>
    <row r="6" spans="1:11" ht="38" thickBot="1" x14ac:dyDescent="0.4">
      <c r="A6" s="71" t="s">
        <v>80</v>
      </c>
      <c r="B6" s="8" t="s">
        <v>801</v>
      </c>
      <c r="C6" s="69" t="s">
        <v>802</v>
      </c>
      <c r="D6" s="70">
        <v>0.4</v>
      </c>
      <c r="F6" s="76" t="s">
        <v>743</v>
      </c>
      <c r="G6" s="77">
        <v>0.4</v>
      </c>
      <c r="H6" s="573"/>
    </row>
    <row r="7" spans="1:11" ht="38" thickBot="1" x14ac:dyDescent="0.4">
      <c r="A7" s="72" t="s">
        <v>119</v>
      </c>
      <c r="B7" s="8" t="s">
        <v>803</v>
      </c>
      <c r="C7" s="69" t="s">
        <v>804</v>
      </c>
      <c r="D7" s="70">
        <v>0.6</v>
      </c>
      <c r="F7" s="78" t="s">
        <v>482</v>
      </c>
      <c r="G7" s="79">
        <v>0.6</v>
      </c>
      <c r="H7" s="79">
        <v>0.6</v>
      </c>
    </row>
    <row r="8" spans="1:11" ht="50.5" thickBot="1" x14ac:dyDescent="0.4">
      <c r="A8" s="73" t="s">
        <v>150</v>
      </c>
      <c r="B8" s="8" t="s">
        <v>805</v>
      </c>
      <c r="C8" s="69" t="s">
        <v>806</v>
      </c>
      <c r="D8" s="70">
        <v>0.8</v>
      </c>
      <c r="F8" s="78" t="s">
        <v>666</v>
      </c>
      <c r="G8" s="79">
        <v>0.8</v>
      </c>
      <c r="H8" s="79">
        <v>0.8</v>
      </c>
    </row>
    <row r="9" spans="1:11" ht="38" thickBot="1" x14ac:dyDescent="0.4">
      <c r="A9" s="74" t="s">
        <v>351</v>
      </c>
      <c r="B9" s="8" t="s">
        <v>807</v>
      </c>
      <c r="C9" s="69" t="s">
        <v>808</v>
      </c>
      <c r="D9" s="70">
        <v>1</v>
      </c>
      <c r="F9" s="78" t="s">
        <v>624</v>
      </c>
      <c r="G9" s="79">
        <v>1</v>
      </c>
      <c r="H9" s="79">
        <v>1</v>
      </c>
    </row>
    <row r="11" spans="1:11" ht="15" thickBot="1" x14ac:dyDescent="0.4"/>
    <row r="12" spans="1:11" ht="23.25" customHeight="1" thickBot="1" x14ac:dyDescent="0.4">
      <c r="A12" s="576" t="s">
        <v>809</v>
      </c>
      <c r="B12" s="576"/>
      <c r="C12" s="576"/>
      <c r="D12" s="576"/>
      <c r="E12" s="576"/>
      <c r="G12" s="576" t="s">
        <v>810</v>
      </c>
      <c r="H12" s="576"/>
      <c r="I12" s="576"/>
      <c r="J12" s="576"/>
      <c r="K12" s="576"/>
    </row>
    <row r="13" spans="1:11" ht="39" customHeight="1" thickBot="1" x14ac:dyDescent="0.4">
      <c r="A13" s="10" t="s">
        <v>811</v>
      </c>
      <c r="B13" s="561" t="s">
        <v>812</v>
      </c>
      <c r="C13" s="561"/>
      <c r="D13" s="561" t="s">
        <v>813</v>
      </c>
      <c r="E13" s="561"/>
      <c r="G13" s="10" t="s">
        <v>811</v>
      </c>
      <c r="H13" s="561" t="s">
        <v>812</v>
      </c>
      <c r="I13" s="561"/>
      <c r="J13" s="561" t="s">
        <v>813</v>
      </c>
      <c r="K13" s="561"/>
    </row>
    <row r="14" spans="1:11" ht="25" customHeight="1" x14ac:dyDescent="0.35">
      <c r="A14" s="564" t="s">
        <v>814</v>
      </c>
      <c r="B14" s="562" t="s">
        <v>815</v>
      </c>
      <c r="C14" s="563"/>
      <c r="D14" s="562" t="s">
        <v>816</v>
      </c>
      <c r="E14" s="563"/>
      <c r="G14" s="564" t="s">
        <v>814</v>
      </c>
      <c r="H14" s="562" t="s">
        <v>817</v>
      </c>
      <c r="I14" s="563"/>
      <c r="J14" s="562" t="s">
        <v>818</v>
      </c>
      <c r="K14" s="563"/>
    </row>
    <row r="15" spans="1:11" ht="25" customHeight="1" x14ac:dyDescent="0.35">
      <c r="A15" s="565"/>
      <c r="B15" s="567" t="s">
        <v>819</v>
      </c>
      <c r="C15" s="568"/>
      <c r="D15" s="567" t="s">
        <v>820</v>
      </c>
      <c r="E15" s="568"/>
      <c r="G15" s="565"/>
      <c r="H15" s="567" t="s">
        <v>821</v>
      </c>
      <c r="I15" s="568"/>
      <c r="J15" s="567" t="s">
        <v>822</v>
      </c>
      <c r="K15" s="568"/>
    </row>
    <row r="16" spans="1:11" ht="40" customHeight="1" thickBot="1" x14ac:dyDescent="0.4">
      <c r="A16" s="565"/>
      <c r="B16" s="567" t="s">
        <v>823</v>
      </c>
      <c r="C16" s="568"/>
      <c r="D16" s="567" t="s">
        <v>824</v>
      </c>
      <c r="E16" s="568"/>
      <c r="G16" s="566"/>
      <c r="H16" s="577" t="s">
        <v>825</v>
      </c>
      <c r="I16" s="578"/>
      <c r="J16" s="577" t="s">
        <v>826</v>
      </c>
      <c r="K16" s="578"/>
    </row>
    <row r="17" spans="1:11" ht="52" customHeight="1" x14ac:dyDescent="0.35">
      <c r="A17" s="565"/>
      <c r="B17" s="567" t="s">
        <v>827</v>
      </c>
      <c r="C17" s="568"/>
      <c r="D17" s="567" t="s">
        <v>828</v>
      </c>
      <c r="E17" s="568"/>
      <c r="G17" s="564" t="s">
        <v>829</v>
      </c>
      <c r="H17" s="562" t="s">
        <v>830</v>
      </c>
      <c r="I17" s="563"/>
      <c r="J17" s="562" t="s">
        <v>831</v>
      </c>
      <c r="K17" s="563"/>
    </row>
    <row r="18" spans="1:11" ht="25" customHeight="1" thickBot="1" x14ac:dyDescent="0.4">
      <c r="A18" s="566"/>
      <c r="B18" s="569"/>
      <c r="C18" s="570"/>
      <c r="D18" s="577" t="s">
        <v>832</v>
      </c>
      <c r="E18" s="578"/>
      <c r="G18" s="565"/>
      <c r="H18" s="567" t="s">
        <v>833</v>
      </c>
      <c r="I18" s="568"/>
      <c r="J18" s="567" t="s">
        <v>834</v>
      </c>
      <c r="K18" s="568"/>
    </row>
    <row r="19" spans="1:11" ht="25" customHeight="1" thickBot="1" x14ac:dyDescent="0.4">
      <c r="A19" s="564" t="s">
        <v>829</v>
      </c>
      <c r="B19" s="562" t="s">
        <v>835</v>
      </c>
      <c r="C19" s="563"/>
      <c r="D19" s="562" t="s">
        <v>836</v>
      </c>
      <c r="E19" s="563"/>
      <c r="G19" s="566"/>
      <c r="H19" s="577" t="s">
        <v>837</v>
      </c>
      <c r="I19" s="578"/>
      <c r="J19" s="577" t="s">
        <v>838</v>
      </c>
      <c r="K19" s="578"/>
    </row>
    <row r="20" spans="1:11" ht="25" customHeight="1" x14ac:dyDescent="0.35">
      <c r="A20" s="565"/>
      <c r="B20" s="567" t="s">
        <v>839</v>
      </c>
      <c r="C20" s="568"/>
      <c r="D20" s="567" t="s">
        <v>840</v>
      </c>
      <c r="E20" s="568"/>
      <c r="G20" s="564" t="s">
        <v>841</v>
      </c>
      <c r="H20" s="562" t="s">
        <v>842</v>
      </c>
      <c r="I20" s="563"/>
      <c r="J20" s="562" t="s">
        <v>843</v>
      </c>
      <c r="K20" s="563"/>
    </row>
    <row r="21" spans="1:11" ht="40" customHeight="1" x14ac:dyDescent="0.35">
      <c r="A21" s="565"/>
      <c r="B21" s="567" t="s">
        <v>844</v>
      </c>
      <c r="C21" s="568"/>
      <c r="D21" s="567" t="s">
        <v>845</v>
      </c>
      <c r="E21" s="568"/>
      <c r="G21" s="565"/>
      <c r="H21" s="567" t="s">
        <v>846</v>
      </c>
      <c r="I21" s="568"/>
      <c r="J21" s="567" t="s">
        <v>847</v>
      </c>
      <c r="K21" s="568"/>
    </row>
    <row r="22" spans="1:11" ht="52" customHeight="1" thickBot="1" x14ac:dyDescent="0.4">
      <c r="A22" s="565"/>
      <c r="B22" s="567" t="s">
        <v>848</v>
      </c>
      <c r="C22" s="568"/>
      <c r="D22" s="567" t="s">
        <v>849</v>
      </c>
      <c r="E22" s="568"/>
      <c r="G22" s="566"/>
      <c r="H22" s="577" t="s">
        <v>850</v>
      </c>
      <c r="I22" s="578"/>
      <c r="J22" s="577" t="s">
        <v>851</v>
      </c>
      <c r="K22" s="578"/>
    </row>
    <row r="23" spans="1:11" ht="40" customHeight="1" thickBot="1" x14ac:dyDescent="0.4">
      <c r="A23" s="566"/>
      <c r="B23" s="569"/>
      <c r="C23" s="570"/>
      <c r="D23" s="577" t="s">
        <v>852</v>
      </c>
      <c r="E23" s="578"/>
      <c r="G23" s="564" t="s">
        <v>853</v>
      </c>
      <c r="H23" s="562" t="s">
        <v>854</v>
      </c>
      <c r="I23" s="563"/>
      <c r="J23" s="562" t="s">
        <v>855</v>
      </c>
      <c r="K23" s="563"/>
    </row>
    <row r="24" spans="1:11" ht="25" customHeight="1" x14ac:dyDescent="0.35">
      <c r="A24" s="564" t="s">
        <v>841</v>
      </c>
      <c r="B24" s="562" t="s">
        <v>856</v>
      </c>
      <c r="C24" s="563"/>
      <c r="D24" s="562" t="s">
        <v>857</v>
      </c>
      <c r="E24" s="563"/>
      <c r="G24" s="565"/>
      <c r="H24" s="567" t="s">
        <v>858</v>
      </c>
      <c r="I24" s="568"/>
      <c r="J24" s="567" t="s">
        <v>859</v>
      </c>
      <c r="K24" s="568"/>
    </row>
    <row r="25" spans="1:11" ht="40" customHeight="1" thickBot="1" x14ac:dyDescent="0.4">
      <c r="A25" s="565"/>
      <c r="B25" s="567" t="s">
        <v>860</v>
      </c>
      <c r="C25" s="568"/>
      <c r="D25" s="567" t="s">
        <v>861</v>
      </c>
      <c r="E25" s="568"/>
      <c r="G25" s="566"/>
      <c r="H25" s="577" t="s">
        <v>862</v>
      </c>
      <c r="I25" s="578"/>
      <c r="J25" s="577" t="s">
        <v>863</v>
      </c>
      <c r="K25" s="578"/>
    </row>
    <row r="26" spans="1:11" ht="40" customHeight="1" x14ac:dyDescent="0.35">
      <c r="A26" s="565"/>
      <c r="B26" s="567" t="s">
        <v>864</v>
      </c>
      <c r="C26" s="568"/>
      <c r="D26" s="567" t="s">
        <v>865</v>
      </c>
      <c r="E26" s="568"/>
      <c r="G26" s="564" t="s">
        <v>866</v>
      </c>
      <c r="H26" s="562" t="s">
        <v>867</v>
      </c>
      <c r="I26" s="563"/>
      <c r="J26" s="562" t="s">
        <v>868</v>
      </c>
      <c r="K26" s="563"/>
    </row>
    <row r="27" spans="1:11" ht="52" customHeight="1" x14ac:dyDescent="0.35">
      <c r="A27" s="565"/>
      <c r="B27" s="567" t="s">
        <v>869</v>
      </c>
      <c r="C27" s="568"/>
      <c r="D27" s="567" t="s">
        <v>870</v>
      </c>
      <c r="E27" s="568"/>
      <c r="G27" s="565"/>
      <c r="H27" s="567" t="s">
        <v>871</v>
      </c>
      <c r="I27" s="568"/>
      <c r="J27" s="567" t="s">
        <v>872</v>
      </c>
      <c r="K27" s="568"/>
    </row>
    <row r="28" spans="1:11" ht="40" customHeight="1" thickBot="1" x14ac:dyDescent="0.4">
      <c r="A28" s="565"/>
      <c r="B28" s="567"/>
      <c r="C28" s="568"/>
      <c r="D28" s="567" t="s">
        <v>873</v>
      </c>
      <c r="E28" s="568"/>
      <c r="G28" s="566"/>
      <c r="H28" s="577" t="s">
        <v>874</v>
      </c>
      <c r="I28" s="578"/>
      <c r="J28" s="577" t="s">
        <v>875</v>
      </c>
      <c r="K28" s="578"/>
    </row>
    <row r="29" spans="1:11" ht="25" customHeight="1" thickBot="1" x14ac:dyDescent="0.4">
      <c r="A29" s="566"/>
      <c r="B29" s="577"/>
      <c r="C29" s="578"/>
      <c r="D29" s="577" t="s">
        <v>876</v>
      </c>
      <c r="E29" s="578"/>
    </row>
    <row r="30" spans="1:11" ht="25" customHeight="1" x14ac:dyDescent="0.35">
      <c r="A30" s="564" t="s">
        <v>853</v>
      </c>
      <c r="B30" s="562" t="s">
        <v>877</v>
      </c>
      <c r="C30" s="563"/>
      <c r="D30" s="562" t="s">
        <v>878</v>
      </c>
      <c r="E30" s="563"/>
    </row>
    <row r="31" spans="1:11" ht="40" customHeight="1" x14ac:dyDescent="0.35">
      <c r="A31" s="565"/>
      <c r="B31" s="567" t="s">
        <v>879</v>
      </c>
      <c r="C31" s="568"/>
      <c r="D31" s="567" t="s">
        <v>880</v>
      </c>
      <c r="E31" s="568"/>
    </row>
    <row r="32" spans="1:11" ht="40" customHeight="1" x14ac:dyDescent="0.35">
      <c r="A32" s="565"/>
      <c r="B32" s="567" t="s">
        <v>881</v>
      </c>
      <c r="C32" s="568"/>
      <c r="D32" s="567" t="s">
        <v>882</v>
      </c>
      <c r="E32" s="568"/>
    </row>
    <row r="33" spans="1:11" ht="52" customHeight="1" thickBot="1" x14ac:dyDescent="0.4">
      <c r="A33" s="566"/>
      <c r="B33" s="577" t="s">
        <v>883</v>
      </c>
      <c r="C33" s="578"/>
      <c r="D33" s="569"/>
      <c r="E33" s="570"/>
    </row>
    <row r="34" spans="1:11" ht="25" customHeight="1" x14ac:dyDescent="0.35">
      <c r="A34" s="564" t="s">
        <v>866</v>
      </c>
      <c r="B34" s="562" t="s">
        <v>884</v>
      </c>
      <c r="C34" s="563"/>
      <c r="D34" s="562" t="s">
        <v>885</v>
      </c>
      <c r="E34" s="563"/>
    </row>
    <row r="35" spans="1:11" ht="25" customHeight="1" x14ac:dyDescent="0.35">
      <c r="A35" s="565"/>
      <c r="B35" s="567" t="s">
        <v>886</v>
      </c>
      <c r="C35" s="568"/>
      <c r="D35" s="567" t="s">
        <v>887</v>
      </c>
      <c r="E35" s="568"/>
    </row>
    <row r="36" spans="1:11" ht="40" customHeight="1" x14ac:dyDescent="0.35">
      <c r="A36" s="565"/>
      <c r="B36" s="567" t="s">
        <v>888</v>
      </c>
      <c r="C36" s="568"/>
      <c r="D36" s="567" t="s">
        <v>889</v>
      </c>
      <c r="E36" s="568"/>
    </row>
    <row r="37" spans="1:11" ht="52" customHeight="1" thickBot="1" x14ac:dyDescent="0.4">
      <c r="A37" s="566"/>
      <c r="B37" s="577" t="s">
        <v>890</v>
      </c>
      <c r="C37" s="578"/>
      <c r="D37" s="569"/>
      <c r="E37" s="570"/>
    </row>
    <row r="40" spans="1:11" ht="35.25" customHeight="1" x14ac:dyDescent="0.35">
      <c r="A40" s="582" t="s">
        <v>891</v>
      </c>
      <c r="B40" s="582"/>
      <c r="C40" s="582"/>
      <c r="D40" s="582"/>
      <c r="E40" s="582"/>
      <c r="G40" s="582" t="s">
        <v>892</v>
      </c>
      <c r="H40" s="582"/>
      <c r="I40" s="582"/>
      <c r="J40" s="582"/>
      <c r="K40" s="582"/>
    </row>
    <row r="41" spans="1:11" ht="15.75" customHeight="1" thickBot="1" x14ac:dyDescent="0.4">
      <c r="A41" s="9"/>
      <c r="B41" s="82"/>
      <c r="C41" s="9"/>
      <c r="D41" s="9"/>
      <c r="G41"/>
      <c r="H41" s="80"/>
    </row>
    <row r="42" spans="1:11" ht="42.5" thickBot="1" x14ac:dyDescent="0.4">
      <c r="A42" s="592" t="s">
        <v>893</v>
      </c>
      <c r="B42" s="581" t="s">
        <v>894</v>
      </c>
      <c r="C42" s="581"/>
      <c r="D42" s="581" t="s">
        <v>895</v>
      </c>
      <c r="E42" s="581"/>
      <c r="G42"/>
      <c r="H42" s="83" t="s">
        <v>811</v>
      </c>
      <c r="I42" s="84" t="s">
        <v>896</v>
      </c>
      <c r="J42" s="585" t="s">
        <v>897</v>
      </c>
      <c r="K42" s="586"/>
    </row>
    <row r="43" spans="1:11" ht="29.25" customHeight="1" thickBot="1" x14ac:dyDescent="0.4">
      <c r="A43" s="593"/>
      <c r="B43" s="581"/>
      <c r="C43" s="581"/>
      <c r="D43" s="12" t="s">
        <v>68</v>
      </c>
      <c r="E43" s="12" t="s">
        <v>69</v>
      </c>
      <c r="G43"/>
      <c r="H43" s="85" t="s">
        <v>814</v>
      </c>
      <c r="I43" s="59" t="s">
        <v>898</v>
      </c>
      <c r="J43" s="579" t="s">
        <v>899</v>
      </c>
      <c r="K43" s="580"/>
    </row>
    <row r="44" spans="1:11" ht="26.25" customHeight="1" x14ac:dyDescent="0.35">
      <c r="A44" s="88">
        <v>1</v>
      </c>
      <c r="B44" s="591" t="s">
        <v>900</v>
      </c>
      <c r="C44" s="591"/>
      <c r="D44" s="89"/>
      <c r="E44" s="90"/>
      <c r="G44"/>
      <c r="H44" s="85" t="s">
        <v>829</v>
      </c>
      <c r="I44" s="59" t="s">
        <v>901</v>
      </c>
      <c r="J44" s="579" t="s">
        <v>82</v>
      </c>
      <c r="K44" s="580"/>
    </row>
    <row r="45" spans="1:11" ht="24" customHeight="1" thickBot="1" x14ac:dyDescent="0.4">
      <c r="A45" s="91">
        <v>2</v>
      </c>
      <c r="B45" s="587" t="s">
        <v>902</v>
      </c>
      <c r="C45" s="587"/>
      <c r="D45" s="92"/>
      <c r="E45" s="93"/>
      <c r="G45"/>
      <c r="H45" s="86" t="s">
        <v>841</v>
      </c>
      <c r="I45" s="87" t="s">
        <v>903</v>
      </c>
      <c r="J45" s="583" t="s">
        <v>152</v>
      </c>
      <c r="K45" s="584"/>
    </row>
    <row r="46" spans="1:11" ht="15.75" customHeight="1" x14ac:dyDescent="0.35">
      <c r="A46" s="91">
        <v>3</v>
      </c>
      <c r="B46" s="587" t="s">
        <v>904</v>
      </c>
      <c r="C46" s="587"/>
      <c r="D46" s="92"/>
      <c r="E46" s="93"/>
      <c r="G46"/>
      <c r="H46" s="80"/>
    </row>
    <row r="47" spans="1:11" ht="25.5" customHeight="1" x14ac:dyDescent="0.35">
      <c r="A47" s="91">
        <v>4</v>
      </c>
      <c r="B47" s="587" t="s">
        <v>905</v>
      </c>
      <c r="C47" s="587"/>
      <c r="D47" s="92"/>
      <c r="E47" s="93"/>
      <c r="G47"/>
      <c r="H47" s="80"/>
    </row>
    <row r="48" spans="1:11" ht="27" customHeight="1" x14ac:dyDescent="0.35">
      <c r="A48" s="91">
        <v>5</v>
      </c>
      <c r="B48" s="587" t="s">
        <v>906</v>
      </c>
      <c r="C48" s="587"/>
      <c r="D48" s="92"/>
      <c r="E48" s="93"/>
      <c r="G48"/>
      <c r="H48" s="80"/>
    </row>
    <row r="49" spans="1:9" x14ac:dyDescent="0.35">
      <c r="A49" s="91">
        <v>6</v>
      </c>
      <c r="B49" s="587" t="s">
        <v>907</v>
      </c>
      <c r="C49" s="587"/>
      <c r="D49" s="92"/>
      <c r="E49" s="93"/>
      <c r="G49"/>
      <c r="H49" s="80"/>
    </row>
    <row r="50" spans="1:9" ht="25.5" customHeight="1" x14ac:dyDescent="0.35">
      <c r="A50" s="91">
        <v>7</v>
      </c>
      <c r="B50" s="587" t="s">
        <v>908</v>
      </c>
      <c r="C50" s="587"/>
      <c r="D50" s="92"/>
      <c r="E50" s="93"/>
    </row>
    <row r="51" spans="1:9" ht="26.25" customHeight="1" x14ac:dyDescent="0.35">
      <c r="A51" s="91">
        <v>8</v>
      </c>
      <c r="B51" s="587" t="s">
        <v>909</v>
      </c>
      <c r="C51" s="587"/>
      <c r="D51" s="92"/>
      <c r="E51" s="93"/>
    </row>
    <row r="52" spans="1:9" x14ac:dyDescent="0.35">
      <c r="A52" s="91">
        <v>9</v>
      </c>
      <c r="B52" s="587" t="s">
        <v>910</v>
      </c>
      <c r="C52" s="587"/>
      <c r="D52" s="92"/>
      <c r="E52" s="93"/>
    </row>
    <row r="53" spans="1:9" ht="30" customHeight="1" x14ac:dyDescent="0.35">
      <c r="A53" s="91">
        <v>10</v>
      </c>
      <c r="B53" s="587" t="s">
        <v>911</v>
      </c>
      <c r="C53" s="587"/>
      <c r="D53" s="92"/>
      <c r="E53" s="93"/>
    </row>
    <row r="54" spans="1:9" x14ac:dyDescent="0.35">
      <c r="A54" s="91">
        <v>11</v>
      </c>
      <c r="B54" s="587" t="s">
        <v>912</v>
      </c>
      <c r="C54" s="587"/>
      <c r="D54" s="92"/>
      <c r="E54" s="93"/>
    </row>
    <row r="55" spans="1:9" x14ac:dyDescent="0.35">
      <c r="A55" s="91">
        <v>12</v>
      </c>
      <c r="B55" s="587" t="s">
        <v>913</v>
      </c>
      <c r="C55" s="587"/>
      <c r="D55" s="92"/>
      <c r="E55" s="93"/>
    </row>
    <row r="56" spans="1:9" x14ac:dyDescent="0.35">
      <c r="A56" s="91">
        <v>13</v>
      </c>
      <c r="B56" s="587" t="s">
        <v>914</v>
      </c>
      <c r="C56" s="587"/>
      <c r="D56" s="92"/>
      <c r="E56" s="93"/>
    </row>
    <row r="57" spans="1:9" x14ac:dyDescent="0.35">
      <c r="A57" s="91">
        <v>14</v>
      </c>
      <c r="B57" s="587" t="s">
        <v>915</v>
      </c>
      <c r="C57" s="587"/>
      <c r="D57" s="92"/>
      <c r="E57" s="93"/>
      <c r="F57" s="9"/>
      <c r="G57" s="82"/>
      <c r="H57" s="9"/>
      <c r="I57" s="9"/>
    </row>
    <row r="58" spans="1:9" x14ac:dyDescent="0.35">
      <c r="A58" s="91">
        <v>15</v>
      </c>
      <c r="B58" s="587" t="s">
        <v>916</v>
      </c>
      <c r="C58" s="587"/>
      <c r="D58" s="92"/>
      <c r="E58" s="93"/>
    </row>
    <row r="59" spans="1:9" x14ac:dyDescent="0.35">
      <c r="A59" s="91">
        <v>16</v>
      </c>
      <c r="B59" s="587" t="s">
        <v>917</v>
      </c>
      <c r="C59" s="587"/>
      <c r="D59" s="92"/>
      <c r="E59" s="93"/>
    </row>
    <row r="60" spans="1:9" x14ac:dyDescent="0.35">
      <c r="A60" s="91">
        <v>17</v>
      </c>
      <c r="B60" s="587" t="s">
        <v>918</v>
      </c>
      <c r="C60" s="587"/>
      <c r="D60" s="92"/>
      <c r="E60" s="93"/>
    </row>
    <row r="61" spans="1:9" ht="19.5" customHeight="1" x14ac:dyDescent="0.35">
      <c r="A61" s="91">
        <v>18</v>
      </c>
      <c r="B61" s="587" t="s">
        <v>919</v>
      </c>
      <c r="C61" s="587"/>
      <c r="D61" s="92"/>
      <c r="E61" s="93"/>
    </row>
    <row r="62" spans="1:9" ht="15" thickBot="1" x14ac:dyDescent="0.4">
      <c r="A62" s="94">
        <v>19</v>
      </c>
      <c r="B62" s="588" t="s">
        <v>920</v>
      </c>
      <c r="C62" s="588"/>
      <c r="D62" s="95"/>
      <c r="E62" s="96"/>
    </row>
    <row r="63" spans="1:9" ht="15" thickBot="1" x14ac:dyDescent="0.4">
      <c r="A63"/>
      <c r="B63" s="589" t="s">
        <v>921</v>
      </c>
      <c r="C63" s="590"/>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0"/>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1640625" defaultRowHeight="12" x14ac:dyDescent="0.3"/>
  <cols>
    <col min="1" max="1" width="9.1796875" style="103" customWidth="1"/>
    <col min="2" max="2" width="30.1796875" style="103" customWidth="1"/>
    <col min="3" max="3" width="18.453125" style="103" customWidth="1"/>
    <col min="4" max="4" width="31.81640625" style="103" customWidth="1"/>
    <col min="5" max="5" width="19.453125" style="103" customWidth="1"/>
    <col min="6" max="6" width="19.81640625" style="103" customWidth="1"/>
    <col min="7" max="7" width="23.1796875" style="103" customWidth="1"/>
    <col min="8" max="16384" width="10.81640625" style="103"/>
  </cols>
  <sheetData>
    <row r="1" spans="2:5" x14ac:dyDescent="0.3">
      <c r="B1" s="597" t="s">
        <v>922</v>
      </c>
      <c r="C1" s="597"/>
      <c r="D1" s="597"/>
      <c r="E1" s="597"/>
    </row>
    <row r="2" spans="2:5" ht="12.5" thickBot="1" x14ac:dyDescent="0.35"/>
    <row r="3" spans="2:5" ht="23.5" thickBot="1" x14ac:dyDescent="0.35">
      <c r="B3" s="104" t="s">
        <v>923</v>
      </c>
      <c r="C3" s="105" t="s">
        <v>924</v>
      </c>
      <c r="D3" s="106" t="s">
        <v>925</v>
      </c>
      <c r="E3" s="105" t="s">
        <v>926</v>
      </c>
    </row>
    <row r="4" spans="2:5" ht="18" customHeight="1" thickBot="1" x14ac:dyDescent="0.35">
      <c r="B4" s="608" t="s">
        <v>927</v>
      </c>
      <c r="C4" s="107" t="s">
        <v>85</v>
      </c>
      <c r="D4" s="610" t="s">
        <v>928</v>
      </c>
      <c r="E4" s="108" t="s">
        <v>929</v>
      </c>
    </row>
    <row r="5" spans="2:5" ht="18" customHeight="1" thickBot="1" x14ac:dyDescent="0.35">
      <c r="B5" s="609"/>
      <c r="C5" s="107" t="s">
        <v>745</v>
      </c>
      <c r="D5" s="611"/>
      <c r="E5" s="108" t="s">
        <v>929</v>
      </c>
    </row>
    <row r="6" spans="2:5" ht="23.5" thickBot="1" x14ac:dyDescent="0.35">
      <c r="B6" s="608" t="s">
        <v>930</v>
      </c>
      <c r="C6" s="109" t="s">
        <v>86</v>
      </c>
      <c r="D6" s="110" t="s">
        <v>931</v>
      </c>
      <c r="E6" s="107" t="s">
        <v>929</v>
      </c>
    </row>
    <row r="7" spans="2:5" ht="23.5" thickBot="1" x14ac:dyDescent="0.35">
      <c r="B7" s="609"/>
      <c r="C7" s="109" t="s">
        <v>746</v>
      </c>
      <c r="D7" s="110" t="s">
        <v>932</v>
      </c>
      <c r="E7" s="109" t="s">
        <v>929</v>
      </c>
    </row>
    <row r="8" spans="2:5" ht="23.5" thickBot="1" x14ac:dyDescent="0.35">
      <c r="B8" s="608" t="s">
        <v>933</v>
      </c>
      <c r="C8" s="108" t="s">
        <v>87</v>
      </c>
      <c r="D8" s="110" t="s">
        <v>934</v>
      </c>
      <c r="E8" s="111">
        <v>0.25</v>
      </c>
    </row>
    <row r="9" spans="2:5" ht="35" thickBot="1" x14ac:dyDescent="0.35">
      <c r="B9" s="612"/>
      <c r="C9" s="108" t="s">
        <v>167</v>
      </c>
      <c r="D9" s="110" t="s">
        <v>935</v>
      </c>
      <c r="E9" s="111">
        <v>0.15</v>
      </c>
    </row>
    <row r="10" spans="2:5" ht="35" thickBot="1" x14ac:dyDescent="0.35">
      <c r="B10" s="609"/>
      <c r="C10" s="108" t="s">
        <v>750</v>
      </c>
      <c r="D10" s="110" t="s">
        <v>936</v>
      </c>
      <c r="E10" s="111">
        <v>0.1</v>
      </c>
    </row>
    <row r="11" spans="2:5" ht="58" thickBot="1" x14ac:dyDescent="0.35">
      <c r="B11" s="598" t="s">
        <v>937</v>
      </c>
      <c r="C11" s="108" t="s">
        <v>326</v>
      </c>
      <c r="D11" s="110" t="s">
        <v>938</v>
      </c>
      <c r="E11" s="112">
        <v>0.25</v>
      </c>
    </row>
    <row r="12" spans="2:5" ht="23.5" thickBot="1" x14ac:dyDescent="0.35">
      <c r="B12" s="599"/>
      <c r="C12" s="108" t="s">
        <v>88</v>
      </c>
      <c r="D12" s="110" t="s">
        <v>939</v>
      </c>
      <c r="E12" s="112">
        <v>0.15</v>
      </c>
    </row>
    <row r="13" spans="2:5" ht="46.5" thickBot="1" x14ac:dyDescent="0.35">
      <c r="B13" s="598" t="s">
        <v>940</v>
      </c>
      <c r="C13" s="108" t="s">
        <v>89</v>
      </c>
      <c r="D13" s="110" t="s">
        <v>941</v>
      </c>
      <c r="E13" s="108" t="s">
        <v>929</v>
      </c>
    </row>
    <row r="14" spans="2:5" ht="46.5" thickBot="1" x14ac:dyDescent="0.35">
      <c r="B14" s="599"/>
      <c r="C14" s="108" t="s">
        <v>747</v>
      </c>
      <c r="D14" s="110" t="s">
        <v>942</v>
      </c>
      <c r="E14" s="108" t="s">
        <v>929</v>
      </c>
    </row>
    <row r="15" spans="2:5" ht="23.5" thickBot="1" x14ac:dyDescent="0.35">
      <c r="B15" s="600" t="s">
        <v>943</v>
      </c>
      <c r="C15" s="108" t="s">
        <v>944</v>
      </c>
      <c r="D15" s="110" t="s">
        <v>945</v>
      </c>
      <c r="E15" s="108" t="s">
        <v>929</v>
      </c>
    </row>
    <row r="16" spans="2:5" ht="23.5" thickBot="1" x14ac:dyDescent="0.35">
      <c r="B16" s="601"/>
      <c r="C16" s="108" t="s">
        <v>946</v>
      </c>
      <c r="D16" s="110" t="s">
        <v>947</v>
      </c>
      <c r="E16" s="108" t="s">
        <v>929</v>
      </c>
    </row>
    <row r="17" spans="2:5" x14ac:dyDescent="0.3">
      <c r="B17" s="602"/>
      <c r="C17" s="603"/>
      <c r="D17" s="603"/>
      <c r="E17" s="604"/>
    </row>
    <row r="18" spans="2:5" x14ac:dyDescent="0.3">
      <c r="B18" s="605" t="s">
        <v>948</v>
      </c>
      <c r="C18" s="606"/>
      <c r="D18" s="606"/>
      <c r="E18" s="607"/>
    </row>
    <row r="19" spans="2:5" x14ac:dyDescent="0.3">
      <c r="B19" s="605"/>
      <c r="C19" s="606"/>
      <c r="D19" s="606"/>
      <c r="E19" s="607"/>
    </row>
    <row r="20" spans="2:5" ht="12.5" thickBot="1" x14ac:dyDescent="0.35">
      <c r="B20" s="594" t="s">
        <v>949</v>
      </c>
      <c r="C20" s="595"/>
      <c r="D20" s="595"/>
      <c r="E20" s="596"/>
    </row>
    <row r="23" spans="2:5" x14ac:dyDescent="0.3">
      <c r="B23" s="614" t="s">
        <v>950</v>
      </c>
      <c r="C23" s="614"/>
    </row>
    <row r="24" spans="2:5" x14ac:dyDescent="0.3">
      <c r="B24" s="113" t="s">
        <v>951</v>
      </c>
      <c r="C24" s="103" t="s">
        <v>639</v>
      </c>
    </row>
    <row r="25" spans="2:5" x14ac:dyDescent="0.3">
      <c r="B25" s="113" t="s">
        <v>952</v>
      </c>
      <c r="C25" s="103" t="s">
        <v>953</v>
      </c>
    </row>
    <row r="26" spans="2:5" x14ac:dyDescent="0.3">
      <c r="B26" s="113" t="s">
        <v>954</v>
      </c>
      <c r="C26" s="103" t="s">
        <v>955</v>
      </c>
    </row>
    <row r="29" spans="2:5" s="143" customFormat="1" ht="15" customHeight="1" x14ac:dyDescent="0.35">
      <c r="B29" s="142" t="s">
        <v>956</v>
      </c>
      <c r="C29" s="142" t="s">
        <v>957</v>
      </c>
      <c r="D29" s="142" t="s">
        <v>958</v>
      </c>
    </row>
    <row r="30" spans="2:5" ht="24" customHeight="1" x14ac:dyDescent="0.3">
      <c r="B30" s="613" t="s">
        <v>599</v>
      </c>
      <c r="C30" s="114" t="s">
        <v>634</v>
      </c>
      <c r="D30" s="114">
        <v>15</v>
      </c>
    </row>
    <row r="31" spans="2:5" ht="24" customHeight="1" x14ac:dyDescent="0.3">
      <c r="B31" s="613"/>
      <c r="C31" s="114" t="s">
        <v>959</v>
      </c>
      <c r="D31" s="114">
        <v>0</v>
      </c>
    </row>
    <row r="32" spans="2:5" ht="24" customHeight="1" x14ac:dyDescent="0.3">
      <c r="B32" s="613" t="s">
        <v>600</v>
      </c>
      <c r="C32" s="114" t="s">
        <v>85</v>
      </c>
      <c r="D32" s="114">
        <v>15</v>
      </c>
    </row>
    <row r="33" spans="2:4" ht="24" customHeight="1" x14ac:dyDescent="0.3">
      <c r="B33" s="613"/>
      <c r="C33" s="114" t="s">
        <v>745</v>
      </c>
      <c r="D33" s="114">
        <v>0</v>
      </c>
    </row>
    <row r="34" spans="2:4" ht="29.15" customHeight="1" x14ac:dyDescent="0.3">
      <c r="B34" s="613" t="s">
        <v>601</v>
      </c>
      <c r="C34" s="114" t="s">
        <v>635</v>
      </c>
      <c r="D34" s="114">
        <v>15</v>
      </c>
    </row>
    <row r="35" spans="2:4" ht="29.15" customHeight="1" x14ac:dyDescent="0.3">
      <c r="B35" s="613"/>
      <c r="C35" s="114" t="s">
        <v>960</v>
      </c>
      <c r="D35" s="114">
        <v>0</v>
      </c>
    </row>
    <row r="36" spans="2:4" ht="19.5" customHeight="1" x14ac:dyDescent="0.3">
      <c r="B36" s="613" t="s">
        <v>602</v>
      </c>
      <c r="C36" s="114" t="s">
        <v>87</v>
      </c>
      <c r="D36" s="114">
        <v>15</v>
      </c>
    </row>
    <row r="37" spans="2:4" ht="19.5" customHeight="1" x14ac:dyDescent="0.3">
      <c r="B37" s="613"/>
      <c r="C37" s="114" t="s">
        <v>167</v>
      </c>
      <c r="D37" s="114">
        <v>10</v>
      </c>
    </row>
    <row r="38" spans="2:4" ht="19.5" customHeight="1" x14ac:dyDescent="0.3">
      <c r="B38" s="613"/>
      <c r="C38" s="114" t="s">
        <v>961</v>
      </c>
      <c r="D38" s="114">
        <v>0</v>
      </c>
    </row>
    <row r="39" spans="2:4" ht="28" customHeight="1" x14ac:dyDescent="0.3">
      <c r="B39" s="613" t="s">
        <v>603</v>
      </c>
      <c r="C39" s="114" t="s">
        <v>636</v>
      </c>
      <c r="D39" s="114">
        <v>15</v>
      </c>
    </row>
    <row r="40" spans="2:4" ht="28" customHeight="1" x14ac:dyDescent="0.3">
      <c r="B40" s="613"/>
      <c r="C40" s="114" t="s">
        <v>962</v>
      </c>
      <c r="D40" s="114">
        <v>0</v>
      </c>
    </row>
    <row r="41" spans="2:4" ht="32.5" customHeight="1" x14ac:dyDescent="0.3">
      <c r="B41" s="613" t="s">
        <v>604</v>
      </c>
      <c r="C41" s="115" t="s">
        <v>637</v>
      </c>
      <c r="D41" s="114">
        <v>15</v>
      </c>
    </row>
    <row r="42" spans="2:4" ht="32.5" customHeight="1" x14ac:dyDescent="0.3">
      <c r="B42" s="613"/>
      <c r="C42" s="115" t="s">
        <v>963</v>
      </c>
      <c r="D42" s="114">
        <v>0</v>
      </c>
    </row>
    <row r="43" spans="2:4" ht="19.5" customHeight="1" x14ac:dyDescent="0.3">
      <c r="B43" s="613" t="s">
        <v>605</v>
      </c>
      <c r="C43" s="114" t="s">
        <v>638</v>
      </c>
      <c r="D43" s="114">
        <v>10</v>
      </c>
    </row>
    <row r="44" spans="2:4" ht="19.5" customHeight="1" x14ac:dyDescent="0.3">
      <c r="B44" s="613"/>
      <c r="C44" s="114" t="s">
        <v>964</v>
      </c>
      <c r="D44" s="114">
        <v>5</v>
      </c>
    </row>
    <row r="45" spans="2:4" ht="19.5" customHeight="1" x14ac:dyDescent="0.3">
      <c r="B45" s="613"/>
      <c r="C45" s="114" t="s">
        <v>965</v>
      </c>
      <c r="D45" s="114">
        <v>0</v>
      </c>
    </row>
    <row r="48" spans="2:4" ht="19.5" customHeight="1" thickBot="1" x14ac:dyDescent="0.35">
      <c r="B48" s="116" t="s">
        <v>966</v>
      </c>
    </row>
    <row r="49" spans="2:7" ht="12.5" thickBot="1" x14ac:dyDescent="0.35">
      <c r="B49" s="117" t="s">
        <v>967</v>
      </c>
      <c r="C49" s="118" t="s">
        <v>968</v>
      </c>
      <c r="D49" s="118" t="s">
        <v>969</v>
      </c>
      <c r="E49" s="119" t="s">
        <v>970</v>
      </c>
      <c r="G49" s="103">
        <v>50</v>
      </c>
    </row>
    <row r="50" spans="2:7" x14ac:dyDescent="0.3">
      <c r="B50" s="120" t="s">
        <v>951</v>
      </c>
      <c r="C50" s="121" t="s">
        <v>951</v>
      </c>
      <c r="D50" s="121" t="s">
        <v>951</v>
      </c>
      <c r="E50" s="122">
        <v>100</v>
      </c>
      <c r="G50" s="103">
        <v>100</v>
      </c>
    </row>
    <row r="51" spans="2:7" x14ac:dyDescent="0.3">
      <c r="B51" s="123" t="s">
        <v>951</v>
      </c>
      <c r="C51" s="124" t="s">
        <v>952</v>
      </c>
      <c r="D51" s="124" t="s">
        <v>952</v>
      </c>
      <c r="E51" s="125">
        <v>50</v>
      </c>
      <c r="G51" s="103">
        <v>0</v>
      </c>
    </row>
    <row r="52" spans="2:7" ht="12.5" thickBot="1" x14ac:dyDescent="0.35">
      <c r="B52" s="126" t="s">
        <v>951</v>
      </c>
      <c r="C52" s="127" t="s">
        <v>971</v>
      </c>
      <c r="D52" s="127" t="s">
        <v>971</v>
      </c>
      <c r="E52" s="128">
        <v>0</v>
      </c>
    </row>
    <row r="53" spans="2:7" x14ac:dyDescent="0.3">
      <c r="B53" s="120" t="s">
        <v>952</v>
      </c>
      <c r="C53" s="121" t="s">
        <v>951</v>
      </c>
      <c r="D53" s="121" t="s">
        <v>952</v>
      </c>
      <c r="E53" s="122">
        <v>50</v>
      </c>
    </row>
    <row r="54" spans="2:7" x14ac:dyDescent="0.3">
      <c r="B54" s="129" t="s">
        <v>952</v>
      </c>
      <c r="C54" s="124" t="s">
        <v>952</v>
      </c>
      <c r="D54" s="124" t="s">
        <v>952</v>
      </c>
      <c r="E54" s="125">
        <v>50</v>
      </c>
    </row>
    <row r="55" spans="2:7" ht="12.5" thickBot="1" x14ac:dyDescent="0.35">
      <c r="B55" s="130" t="s">
        <v>952</v>
      </c>
      <c r="C55" s="127" t="s">
        <v>971</v>
      </c>
      <c r="D55" s="127" t="s">
        <v>971</v>
      </c>
      <c r="E55" s="128">
        <v>0</v>
      </c>
    </row>
    <row r="56" spans="2:7" x14ac:dyDescent="0.3">
      <c r="B56" s="120" t="s">
        <v>971</v>
      </c>
      <c r="C56" s="121" t="s">
        <v>951</v>
      </c>
      <c r="D56" s="121" t="s">
        <v>971</v>
      </c>
      <c r="E56" s="122">
        <v>0</v>
      </c>
    </row>
    <row r="57" spans="2:7" x14ac:dyDescent="0.3">
      <c r="B57" s="123" t="s">
        <v>971</v>
      </c>
      <c r="C57" s="124" t="s">
        <v>952</v>
      </c>
      <c r="D57" s="124" t="s">
        <v>971</v>
      </c>
      <c r="E57" s="125">
        <v>0</v>
      </c>
    </row>
    <row r="58" spans="2:7" ht="12.5" thickBot="1" x14ac:dyDescent="0.35">
      <c r="B58" s="126" t="s">
        <v>971</v>
      </c>
      <c r="C58" s="127" t="s">
        <v>971</v>
      </c>
      <c r="D58" s="127" t="s">
        <v>971</v>
      </c>
      <c r="E58" s="128">
        <v>0</v>
      </c>
    </row>
  </sheetData>
  <mergeCells count="20">
    <mergeCell ref="B39:B40"/>
    <mergeCell ref="B41:B42"/>
    <mergeCell ref="B43:B45"/>
    <mergeCell ref="B23:C23"/>
    <mergeCell ref="B30:B31"/>
    <mergeCell ref="B32:B33"/>
    <mergeCell ref="B34:B35"/>
    <mergeCell ref="B36:B38"/>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53125" defaultRowHeight="14.5" x14ac:dyDescent="0.35"/>
  <cols>
    <col min="1" max="1" width="13.1796875" customWidth="1"/>
    <col min="2" max="2" width="15.453125" customWidth="1"/>
    <col min="3" max="3" width="17.54296875" customWidth="1"/>
    <col min="4" max="4" width="13.54296875" customWidth="1"/>
    <col min="5" max="5" width="14" customWidth="1"/>
    <col min="6" max="6" width="13.453125" customWidth="1"/>
    <col min="7" max="7" width="13.54296875" customWidth="1"/>
    <col min="9" max="9" width="13.1796875" customWidth="1"/>
    <col min="10" max="10" width="12.81640625" customWidth="1"/>
    <col min="11" max="13" width="14" customWidth="1"/>
  </cols>
  <sheetData>
    <row r="2" spans="1:7" x14ac:dyDescent="0.35">
      <c r="B2" s="625" t="s">
        <v>972</v>
      </c>
      <c r="C2" s="625"/>
    </row>
    <row r="3" spans="1:7" x14ac:dyDescent="0.35">
      <c r="B3" s="13" t="s">
        <v>973</v>
      </c>
      <c r="C3" s="14"/>
    </row>
    <row r="4" spans="1:7" x14ac:dyDescent="0.35">
      <c r="B4" s="13" t="s">
        <v>974</v>
      </c>
      <c r="C4" s="15"/>
    </row>
    <row r="5" spans="1:7" x14ac:dyDescent="0.35">
      <c r="B5" s="13" t="s">
        <v>952</v>
      </c>
      <c r="C5" s="16"/>
    </row>
    <row r="6" spans="1:7" x14ac:dyDescent="0.35">
      <c r="B6" s="13" t="s">
        <v>975</v>
      </c>
      <c r="C6" s="17"/>
    </row>
    <row r="8" spans="1:7" ht="15.5" x14ac:dyDescent="0.35">
      <c r="A8" s="571" t="s">
        <v>976</v>
      </c>
      <c r="B8" s="571"/>
      <c r="C8" s="571"/>
      <c r="D8" s="571"/>
      <c r="E8" s="571"/>
      <c r="F8" s="571"/>
    </row>
    <row r="10" spans="1:7" ht="15" thickBot="1" x14ac:dyDescent="0.4">
      <c r="A10" s="139"/>
      <c r="B10" s="139"/>
      <c r="C10" s="139"/>
      <c r="D10" s="139"/>
      <c r="E10" s="139"/>
      <c r="F10" s="139"/>
      <c r="G10" s="139"/>
    </row>
    <row r="11" spans="1:7" ht="15.5" thickTop="1" thickBot="1" x14ac:dyDescent="0.4">
      <c r="A11" s="101"/>
      <c r="B11" s="627" t="s">
        <v>32</v>
      </c>
      <c r="C11" s="628"/>
      <c r="D11" s="615" t="s">
        <v>977</v>
      </c>
      <c r="E11" s="616"/>
      <c r="F11" s="617"/>
      <c r="G11" s="139"/>
    </row>
    <row r="12" spans="1:7" ht="21" customHeight="1" thickTop="1" thickBot="1" x14ac:dyDescent="0.4">
      <c r="A12" s="101"/>
      <c r="B12" s="19" t="s">
        <v>978</v>
      </c>
      <c r="C12" s="20" t="s">
        <v>979</v>
      </c>
      <c r="D12" s="618"/>
      <c r="E12" s="619"/>
      <c r="F12" s="620"/>
      <c r="G12" s="137"/>
    </row>
    <row r="13" spans="1:7" ht="40" customHeight="1" thickTop="1" thickBot="1" x14ac:dyDescent="0.4">
      <c r="A13" s="101"/>
      <c r="B13" s="30" t="s">
        <v>980</v>
      </c>
      <c r="C13" s="29">
        <v>1</v>
      </c>
      <c r="D13" s="33"/>
      <c r="E13" s="34"/>
      <c r="F13" s="35"/>
      <c r="G13" s="137"/>
    </row>
    <row r="14" spans="1:7" ht="40" customHeight="1" thickBot="1" x14ac:dyDescent="0.4">
      <c r="A14" s="101"/>
      <c r="B14" s="30" t="s">
        <v>981</v>
      </c>
      <c r="C14" s="29">
        <v>0.8</v>
      </c>
      <c r="D14" s="41"/>
      <c r="E14" s="37"/>
      <c r="F14" s="38"/>
      <c r="G14" s="137"/>
    </row>
    <row r="15" spans="1:7" ht="40" customHeight="1" thickBot="1" x14ac:dyDescent="0.4">
      <c r="A15" s="101"/>
      <c r="B15" s="30" t="s">
        <v>982</v>
      </c>
      <c r="C15" s="29">
        <v>0.6</v>
      </c>
      <c r="D15" s="36"/>
      <c r="E15" s="37"/>
      <c r="F15" s="38"/>
      <c r="G15" s="137"/>
    </row>
    <row r="16" spans="1:7" ht="40" customHeight="1" thickBot="1" x14ac:dyDescent="0.4">
      <c r="A16" s="101"/>
      <c r="B16" s="30" t="s">
        <v>983</v>
      </c>
      <c r="C16" s="29">
        <v>0.4</v>
      </c>
      <c r="D16" s="36"/>
      <c r="E16" s="37"/>
      <c r="F16" s="38"/>
      <c r="G16" s="137"/>
    </row>
    <row r="17" spans="1:7" ht="19.5" customHeight="1" thickBot="1" x14ac:dyDescent="0.4">
      <c r="A17" s="626"/>
      <c r="B17" s="30" t="s">
        <v>984</v>
      </c>
      <c r="C17" s="29">
        <v>0.2</v>
      </c>
      <c r="D17" s="42"/>
      <c r="E17" s="39"/>
      <c r="F17" s="40"/>
      <c r="G17" s="101"/>
    </row>
    <row r="18" spans="1:7" ht="19" customHeight="1" thickTop="1" thickBot="1" x14ac:dyDescent="0.4">
      <c r="A18" s="626"/>
      <c r="B18" s="623" t="s">
        <v>34</v>
      </c>
      <c r="C18" s="20" t="s">
        <v>978</v>
      </c>
      <c r="D18" s="18" t="s">
        <v>952</v>
      </c>
      <c r="E18" s="18" t="s">
        <v>985</v>
      </c>
      <c r="F18" s="18" t="s">
        <v>986</v>
      </c>
      <c r="G18" s="138"/>
    </row>
    <row r="19" spans="1:7" ht="20.5" customHeight="1" thickTop="1" thickBot="1" x14ac:dyDescent="0.4">
      <c r="B19" s="624"/>
      <c r="C19" s="20" t="s">
        <v>987</v>
      </c>
      <c r="D19" s="28">
        <v>0.6</v>
      </c>
      <c r="E19" s="28">
        <v>0.8</v>
      </c>
      <c r="F19" s="28">
        <v>1</v>
      </c>
    </row>
    <row r="20" spans="1:7" ht="15.5" thickTop="1" thickBot="1" x14ac:dyDescent="0.4"/>
    <row r="21" spans="1:7" ht="25.5" customHeight="1" thickBot="1" x14ac:dyDescent="0.4">
      <c r="B21" s="629" t="s">
        <v>988</v>
      </c>
      <c r="C21" s="630" t="s">
        <v>989</v>
      </c>
      <c r="D21" s="630"/>
      <c r="E21" s="630"/>
      <c r="F21" s="630"/>
    </row>
    <row r="22" spans="1:7" ht="39" customHeight="1" thickBot="1" x14ac:dyDescent="0.4">
      <c r="B22" s="629"/>
      <c r="C22" s="630" t="s">
        <v>990</v>
      </c>
      <c r="D22" s="630"/>
      <c r="E22" s="630" t="s">
        <v>991</v>
      </c>
      <c r="F22" s="630"/>
    </row>
    <row r="23" spans="1:7" ht="43.5" customHeight="1" thickBot="1" x14ac:dyDescent="0.4">
      <c r="B23" s="97" t="s">
        <v>975</v>
      </c>
      <c r="C23" s="631" t="s">
        <v>992</v>
      </c>
      <c r="D23" s="631"/>
      <c r="E23" s="631" t="s">
        <v>993</v>
      </c>
      <c r="F23" s="631"/>
    </row>
    <row r="24" spans="1:7" ht="43.5" customHeight="1" thickBot="1" x14ac:dyDescent="0.4">
      <c r="B24" s="97" t="s">
        <v>952</v>
      </c>
      <c r="C24" s="621" t="s">
        <v>994</v>
      </c>
      <c r="D24" s="621"/>
      <c r="E24" s="631" t="s">
        <v>995</v>
      </c>
      <c r="F24" s="631"/>
    </row>
    <row r="25" spans="1:7" ht="43.5" customHeight="1" thickBot="1" x14ac:dyDescent="0.4">
      <c r="B25" s="630" t="s">
        <v>996</v>
      </c>
      <c r="C25" s="621" t="s">
        <v>997</v>
      </c>
      <c r="D25" s="621"/>
      <c r="E25" s="621" t="s">
        <v>997</v>
      </c>
      <c r="F25" s="621"/>
    </row>
    <row r="26" spans="1:7" ht="43.5" customHeight="1" thickBot="1" x14ac:dyDescent="0.4">
      <c r="B26" s="630"/>
      <c r="C26" s="622" t="s">
        <v>998</v>
      </c>
      <c r="D26" s="622"/>
      <c r="E26" s="622" t="s">
        <v>998</v>
      </c>
      <c r="F26" s="622"/>
    </row>
    <row r="27" spans="1:7" ht="43.5" customHeight="1" thickBot="1" x14ac:dyDescent="0.4">
      <c r="B27" s="630" t="s">
        <v>973</v>
      </c>
      <c r="C27" s="621" t="s">
        <v>997</v>
      </c>
      <c r="D27" s="621"/>
      <c r="E27" s="621" t="s">
        <v>997</v>
      </c>
      <c r="F27" s="621"/>
    </row>
    <row r="28" spans="1:7" ht="43.5" customHeight="1" thickBot="1" x14ac:dyDescent="0.4">
      <c r="B28" s="630"/>
      <c r="C28" s="622" t="s">
        <v>998</v>
      </c>
      <c r="D28" s="622"/>
      <c r="E28" s="622" t="s">
        <v>998</v>
      </c>
      <c r="F28" s="622"/>
    </row>
  </sheetData>
  <mergeCells count="24">
    <mergeCell ref="C27:D27"/>
    <mergeCell ref="E24:F24"/>
    <mergeCell ref="E25:F25"/>
    <mergeCell ref="E26:F26"/>
    <mergeCell ref="C23:D23"/>
    <mergeCell ref="C24:D24"/>
    <mergeCell ref="C25:D25"/>
    <mergeCell ref="C26:D26"/>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1796875" customWidth="1"/>
    <col min="2" max="2" width="30.453125" style="25" customWidth="1"/>
    <col min="3" max="3" width="45.54296875" customWidth="1"/>
  </cols>
  <sheetData>
    <row r="1" spans="2:3" x14ac:dyDescent="0.35">
      <c r="B1" s="546" t="s">
        <v>999</v>
      </c>
      <c r="C1" s="546"/>
    </row>
    <row r="3" spans="2:3" x14ac:dyDescent="0.35">
      <c r="B3" s="26" t="s">
        <v>1000</v>
      </c>
      <c r="C3" s="1"/>
    </row>
    <row r="4" spans="2:3" x14ac:dyDescent="0.35">
      <c r="B4" s="26" t="s">
        <v>1001</v>
      </c>
      <c r="C4" s="1"/>
    </row>
    <row r="5" spans="2:3" ht="43.5" x14ac:dyDescent="0.35">
      <c r="B5" s="26" t="s">
        <v>1002</v>
      </c>
      <c r="C5" s="1"/>
    </row>
    <row r="6" spans="2:3" x14ac:dyDescent="0.35">
      <c r="B6" s="26" t="s">
        <v>1003</v>
      </c>
      <c r="C6" s="2" t="s">
        <v>1004</v>
      </c>
    </row>
    <row r="7" spans="2:3" x14ac:dyDescent="0.35">
      <c r="B7" s="26" t="s">
        <v>1005</v>
      </c>
      <c r="C7" s="1"/>
    </row>
    <row r="8" spans="2:3" ht="29" x14ac:dyDescent="0.35">
      <c r="B8" s="26" t="s">
        <v>1006</v>
      </c>
      <c r="C8" s="1"/>
    </row>
    <row r="9" spans="2:3" ht="29" x14ac:dyDescent="0.35">
      <c r="B9" s="26" t="s">
        <v>1007</v>
      </c>
      <c r="C9" s="1"/>
    </row>
    <row r="10" spans="2:3" x14ac:dyDescent="0.35">
      <c r="B10" s="632" t="s">
        <v>1008</v>
      </c>
      <c r="C10" s="1" t="s">
        <v>1009</v>
      </c>
    </row>
    <row r="11" spans="2:3" x14ac:dyDescent="0.35">
      <c r="B11" s="633"/>
      <c r="C11" s="1" t="s">
        <v>1010</v>
      </c>
    </row>
    <row r="12" spans="2:3" ht="29" x14ac:dyDescent="0.35">
      <c r="B12" s="26" t="s">
        <v>1011</v>
      </c>
      <c r="C12" s="1"/>
    </row>
    <row r="13" spans="2:3" ht="29" x14ac:dyDescent="0.35">
      <c r="B13" s="26" t="s">
        <v>1012</v>
      </c>
      <c r="C13" s="1"/>
    </row>
    <row r="14" spans="2:3" x14ac:dyDescent="0.35">
      <c r="B14" s="26" t="s">
        <v>1013</v>
      </c>
      <c r="C14" s="1"/>
    </row>
    <row r="15" spans="2:3" x14ac:dyDescent="0.35">
      <c r="B15" s="26" t="s">
        <v>1014</v>
      </c>
      <c r="C15" s="1"/>
    </row>
    <row r="16" spans="2:3" x14ac:dyDescent="0.35">
      <c r="B16" s="26" t="s">
        <v>1015</v>
      </c>
      <c r="C16" s="1"/>
    </row>
    <row r="17" spans="2:3" x14ac:dyDescent="0.35">
      <c r="B17" s="26" t="s">
        <v>1016</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6F79DFA7-3F88-47C0-8DAB-CFAF53FE6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2025-05-09T22:08:51Z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_activity">
    <vt:lpwstr>{"FileActivityType":"9","FileActivityTimeStamp":"2025-05-02T13:51:09.817Z","FileActivityUsersOnPage":[{"DisplayName":"Carolina Pastrana Hernandez","Id":"cpastrana@mincit.gov.co"},{"DisplayName":"Mónica Alejandra Vargas Infante - Cont","Id":"mvargas@mincit.gov.co"},{"DisplayName":"Johana Alexandra Chaparro Sanchez","Id":"jchaparro@mincit.gov.co"}],"FileActivityNavigationId":null}</vt:lpwstr>
  </property>
  <property fmtid="{D5CDD505-2E9C-101B-9397-08002B2CF9AE}" pid="9" name="TriggerFlowInfo">
    <vt:lpwstr/>
  </property>
</Properties>
</file>