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atriz de Riesgos Fiscales\Matriz Riesgos Fiscales\Seguimientos 2025\"/>
    </mc:Choice>
  </mc:AlternateContent>
  <xr:revisionPtr revIDLastSave="0" documentId="13_ncr:1_{A975E0BE-B941-43F3-AA2F-45D1C92BFB36}" xr6:coauthVersionLast="47" xr6:coauthVersionMax="47" xr10:uidLastSave="{00000000-0000-0000-0000-000000000000}"/>
  <bookViews>
    <workbookView xWindow="-110" yWindow="-110" windowWidth="19420" windowHeight="10300" tabRatio="849" xr2:uid="{00000000-000D-0000-FFFF-FFFF00000000}"/>
  </bookViews>
  <sheets>
    <sheet name="Riesgos Fiscales" sheetId="1" r:id="rId1"/>
    <sheet name="Mapa Riesgo Residual " sheetId="13" state="hidden" r:id="rId2"/>
    <sheet name="Datos Validacion" sheetId="8" state="hidden" r:id="rId3"/>
    <sheet name="Tipos de riesgos" sheetId="6" state="hidden" r:id="rId4"/>
    <sheet name="Tablas Prob-Imp" sheetId="9" state="hidden" r:id="rId5"/>
    <sheet name="Eval Controles" sheetId="11" state="hidden" r:id="rId6"/>
    <sheet name="ZONAS DE RIESGO" sheetId="10" state="hidden" r:id="rId7"/>
    <sheet name="Plantilla Indicador R" sheetId="12" state="hidden" r:id="rId8"/>
  </sheets>
  <externalReferences>
    <externalReference r:id="rId9"/>
    <externalReference r:id="rId10"/>
  </externalReferences>
  <definedNames>
    <definedName name="_xlnm._FilterDatabase" localSheetId="0" hidden="1">'Riesgos Fiscales'!$A$8:$BB$8</definedName>
    <definedName name="_ftn1" localSheetId="3">'Tipos de riesgos'!#REF!</definedName>
    <definedName name="_ftnref1" localSheetId="3">'Tipos de riesgos'!$A$3</definedName>
    <definedName name="_Hlk36563630" localSheetId="5">'Eval Controles'!#REF!</definedName>
    <definedName name="_Toc40698339" localSheetId="3">'Tipos de riesgos'!$A$1</definedName>
    <definedName name="_Toc40698345" localSheetId="6">'ZONAS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1" l="1"/>
  <c r="AJ11" i="1" s="1"/>
  <c r="AI11" i="1" s="1"/>
  <c r="M11" i="1"/>
  <c r="Z10" i="1" l="1"/>
  <c r="X10" i="1"/>
  <c r="O10" i="1"/>
  <c r="AJ10" i="1" s="1"/>
  <c r="AI10" i="1" s="1"/>
  <c r="M10" i="1"/>
  <c r="X9" i="1"/>
  <c r="AF10" i="1" l="1"/>
  <c r="AH10" i="1" s="1"/>
  <c r="Z11" i="1"/>
  <c r="Z12" i="1"/>
  <c r="Z13" i="1"/>
  <c r="Z14" i="1"/>
  <c r="Z15" i="1"/>
  <c r="Z16" i="1"/>
  <c r="Z17" i="1"/>
  <c r="X11" i="1"/>
  <c r="X12" i="1"/>
  <c r="X13" i="1"/>
  <c r="X14" i="1"/>
  <c r="X15" i="1"/>
  <c r="X16" i="1"/>
  <c r="X17" i="1"/>
  <c r="O12" i="1"/>
  <c r="AJ12" i="1" s="1"/>
  <c r="AI12" i="1" s="1"/>
  <c r="O13" i="1"/>
  <c r="AJ13" i="1" s="1"/>
  <c r="O14" i="1"/>
  <c r="AJ14" i="1" s="1"/>
  <c r="O15" i="1"/>
  <c r="AJ15" i="1" s="1"/>
  <c r="AI15" i="1" s="1"/>
  <c r="O16" i="1"/>
  <c r="AJ16" i="1" s="1"/>
  <c r="O17" i="1"/>
  <c r="AJ17" i="1" s="1"/>
  <c r="M12" i="1"/>
  <c r="M13" i="1"/>
  <c r="M14" i="1"/>
  <c r="M15" i="1"/>
  <c r="M16" i="1"/>
  <c r="M17" i="1"/>
  <c r="Z9" i="1"/>
  <c r="O9" i="1"/>
  <c r="AJ9" i="1" s="1"/>
  <c r="AI9" i="1" s="1"/>
  <c r="M9" i="1"/>
  <c r="AG10" i="1" l="1"/>
  <c r="AF15" i="1"/>
  <c r="AH15" i="1" s="1"/>
  <c r="AF12" i="1"/>
  <c r="AH12" i="1" s="1"/>
  <c r="AF13" i="1"/>
  <c r="AF11" i="1"/>
  <c r="AH11" i="1" s="1"/>
  <c r="AG11" i="1" s="1"/>
  <c r="AF14" i="1"/>
  <c r="AF17" i="1"/>
  <c r="AF16" i="1"/>
  <c r="AF9" i="1"/>
  <c r="AH9" i="1" s="1"/>
  <c r="AG9" i="1" s="1"/>
  <c r="AG12" i="1" l="1"/>
  <c r="AH13" i="1"/>
  <c r="AH14" i="1" s="1"/>
  <c r="AG14" i="1" s="1"/>
  <c r="AG15" i="1"/>
  <c r="AH16" i="1"/>
  <c r="AH17" i="1" s="1"/>
  <c r="AG17" i="1" s="1"/>
  <c r="AG13" i="1" l="1"/>
  <c r="AG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s>
  <commentList>
    <comment ref="Q6"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7" authorId="0" shapeId="0" xr:uid="{DDDA3461-E7E3-4DDD-A1EC-C9EAB3DF2013}">
      <text>
        <r>
          <rPr>
            <sz val="9"/>
            <color indexed="81"/>
            <rFont val="Tahoma"/>
            <family val="2"/>
          </rPr>
          <t xml:space="preserve">Identificar si el riesgo a describir es para: 
Un proceso, Un proyecto de Inversión o un Sistema de Gestión. </t>
        </r>
      </text>
    </comment>
    <comment ref="B7" authorId="0" shapeId="0" xr:uid="{58CA0B4E-08E3-4EBD-B354-FBA5A782726F}">
      <text>
        <r>
          <rPr>
            <sz val="9"/>
            <color indexed="81"/>
            <rFont val="Tahoma"/>
            <family val="2"/>
          </rPr>
          <t>Relacionar el nombre del Proceso, Sistema de Gestión o Proyecto de Inversión, según aplique. Ej: Gestión del Talento Humano</t>
        </r>
      </text>
    </comment>
    <comment ref="E7"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7" authorId="0" shapeId="0" xr:uid="{7D1EB0F3-32AA-445B-9152-F50015D98EA7}">
      <text>
        <r>
          <rPr>
            <b/>
            <sz val="9"/>
            <color indexed="81"/>
            <rFont val="Tahoma"/>
            <family val="2"/>
          </rPr>
          <t>Seleccionar según corresponda</t>
        </r>
      </text>
    </comment>
    <comment ref="G7" authorId="1" shapeId="0" xr:uid="{39884B50-6524-4D8D-81E1-1384F740311E}">
      <text>
        <r>
          <rPr>
            <sz val="9"/>
            <color indexed="81"/>
            <rFont val="Tahoma"/>
            <family val="2"/>
          </rPr>
          <t>Seleccione según corresponda</t>
        </r>
      </text>
    </comment>
    <comment ref="H7"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7"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7" authorId="2" shapeId="0" xr:uid="{7B70D765-4B53-4905-81DB-E51FBC382AA9}">
      <text>
        <r>
          <rPr>
            <sz val="9"/>
            <color indexed="81"/>
            <rFont val="Tahoma"/>
            <family val="2"/>
          </rPr>
          <t>La fuente que origina la causa es interna (del Ministerio) o externa (fuera del Ministerio)</t>
        </r>
      </text>
    </comment>
    <comment ref="K7"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7"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7"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7"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7"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7"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7"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7"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7"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7" authorId="0" shapeId="0" xr:uid="{C71B88D0-07CD-466D-BDC1-63C11286F736}">
      <text>
        <r>
          <rPr>
            <b/>
            <sz val="9"/>
            <color indexed="81"/>
            <rFont val="Tahoma"/>
            <family val="2"/>
          </rPr>
          <t>Seleccione según corresponda</t>
        </r>
      </text>
    </comment>
    <comment ref="U8" authorId="0" shapeId="0" xr:uid="{968ECB5F-D1A1-4FDF-8E41-F50D605F571A}">
      <text>
        <r>
          <rPr>
            <sz val="9"/>
            <color indexed="81"/>
            <rFont val="Tahoma"/>
            <family val="2"/>
          </rPr>
          <t xml:space="preserve">Hace referencia a cada cuanto se ejecuta el control en terminos de tiempo. </t>
        </r>
      </text>
    </comment>
    <comment ref="V8"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8"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8"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8"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List>
</comments>
</file>

<file path=xl/sharedStrings.xml><?xml version="1.0" encoding="utf-8"?>
<sst xmlns="http://schemas.openxmlformats.org/spreadsheetml/2006/main" count="760" uniqueCount="480">
  <si>
    <t>MATRIZ RIESGOS DE GESTIÓN Y FISCALES</t>
  </si>
  <si>
    <t>Código: DE-FM-022
Versión: 03
Fecha de Vigencia: 05/04/2024</t>
  </si>
  <si>
    <t>FECHA DE ACTUALIZACIÓN DEL CONTENIDO:</t>
  </si>
  <si>
    <t>VERSIÓN DEL CONTENIDO:</t>
  </si>
  <si>
    <t>IDENTIFICACIÓN</t>
  </si>
  <si>
    <r>
      <t xml:space="preserve">ANÁLISIS Y VALORACIÓN DEL RIESGO INHERENTE 
</t>
    </r>
    <r>
      <rPr>
        <sz val="11"/>
        <rFont val="Arial"/>
        <family val="2"/>
      </rPr>
      <t>(antes de controles)</t>
    </r>
  </si>
  <si>
    <t>Código del Control</t>
  </si>
  <si>
    <t>DETERMINACIÓN DE CONTROLES</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</si>
  <si>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</si>
  <si>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</si>
  <si>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</si>
  <si>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Tipo</t>
  </si>
  <si>
    <t>Nombre</t>
  </si>
  <si>
    <t>Área/ Dependencia responsable del riesgo</t>
  </si>
  <si>
    <r>
      <t xml:space="preserve">Responsable(s) del Riesgo
</t>
    </r>
    <r>
      <rPr>
        <sz val="11"/>
        <rFont val="Arial"/>
        <family val="2"/>
      </rPr>
      <t>(cargo)</t>
    </r>
  </si>
  <si>
    <t>Código del Riesgo</t>
  </si>
  <si>
    <t>Tipo de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</si>
  <si>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</si>
  <si>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</si>
  <si>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</si>
  <si>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</si>
  <si>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</si>
  <si>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t>PROBABILIDAD</t>
  </si>
  <si>
    <t>Valor númerico de la PROBABILIDAD</t>
  </si>
  <si>
    <t>IMPACTO</t>
  </si>
  <si>
    <t>Valor númerico del IMPACTO</t>
  </si>
  <si>
    <r>
      <t xml:space="preserve">ZONA DE RIESGO INHERENTE 
</t>
    </r>
    <r>
      <rPr>
        <b/>
        <sz val="11"/>
        <color rgb="FF0070C0"/>
        <rFont val="Arial"/>
        <family val="2"/>
      </rPr>
      <t xml:space="preserve">(Severidad) </t>
    </r>
  </si>
  <si>
    <r>
      <t xml:space="preserve">DESCRIPCIÓN DEL CONTROL
</t>
    </r>
    <r>
      <rPr>
        <sz val="11"/>
        <rFont val="Arial"/>
        <family val="2"/>
      </rPr>
      <t>(Un control por cada causa, si no hay control se escribe "No existe control")</t>
    </r>
  </si>
  <si>
    <t>RESPONSABLE DEL CONTROL</t>
  </si>
  <si>
    <t>FRECUENCIA DE APLICACIÓN DEL CONTROL</t>
  </si>
  <si>
    <t>TIPO</t>
  </si>
  <si>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</si>
  <si>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</si>
  <si>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</si>
  <si>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</si>
  <si>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</si>
  <si>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</si>
  <si>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 DE DILIGENCIAMIENTO</t>
  </si>
  <si>
    <t>NOMBRE DE QUIEN DILIGENCIA</t>
  </si>
  <si>
    <r>
      <t xml:space="preserve">INDIQUE SI EL </t>
    </r>
    <r>
      <rPr>
        <u/>
        <sz val="11"/>
        <rFont val="Arial"/>
        <family val="2"/>
      </rPr>
      <t xml:space="preserve">RIESGO </t>
    </r>
    <r>
      <rPr>
        <sz val="11"/>
        <rFont val="Arial"/>
        <family val="2"/>
      </rPr>
      <t>SE HA MATERIALIZADO</t>
    </r>
  </si>
  <si>
    <r>
      <t xml:space="preserve">LOS </t>
    </r>
    <r>
      <rPr>
        <u/>
        <sz val="11"/>
        <rFont val="Arial"/>
        <family val="2"/>
      </rPr>
      <t>CONTROLES</t>
    </r>
    <r>
      <rPr>
        <sz val="11"/>
        <rFont val="Arial"/>
        <family val="2"/>
      </rPr>
      <t xml:space="preserve"> ACTUALES SE HAN EJECUTADO ADECUADAMENTE?</t>
    </r>
  </si>
  <si>
    <r>
      <t xml:space="preserve">LOS </t>
    </r>
    <r>
      <rPr>
        <u/>
        <sz val="11"/>
        <rFont val="Arial"/>
        <family val="2"/>
      </rPr>
      <t>CONTROLES</t>
    </r>
    <r>
      <rPr>
        <sz val="11"/>
        <rFont val="Arial"/>
        <family val="2"/>
      </rPr>
      <t xml:space="preserve"> PUEDEN SER MEJORADOS?</t>
    </r>
  </si>
  <si>
    <r>
      <t xml:space="preserve">EL </t>
    </r>
    <r>
      <rPr>
        <u/>
        <sz val="11"/>
        <rFont val="Arial"/>
        <family val="2"/>
      </rPr>
      <t>RIESGO</t>
    </r>
    <r>
      <rPr>
        <sz val="11"/>
        <rFont val="Arial"/>
        <family val="2"/>
      </rPr>
      <t xml:space="preserve"> REQUIERE SER MODIFICADO O ACTUALIZADO?</t>
    </r>
  </si>
  <si>
    <t>OBSERVACIONES Y COMENTARIOS</t>
  </si>
  <si>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</si>
  <si>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</si>
  <si>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</si>
  <si>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</si>
  <si>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</si>
  <si>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</si>
  <si>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</si>
  <si>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</si>
  <si>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</si>
  <si>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</si>
  <si>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Link para cargue de evidencias</t>
  </si>
  <si>
    <t>FECHA</t>
  </si>
  <si>
    <t>SI</t>
  </si>
  <si>
    <t>NO</t>
  </si>
  <si>
    <t>¿POR QUÉ?</t>
  </si>
  <si>
    <t>PROCESO</t>
  </si>
  <si>
    <t>FORTALECIMIENTO DE LA COMPETITIVIDAD Y PROMOCIÓN DEL TURISMO</t>
  </si>
  <si>
    <t>Dirección de Calidad y Sostenibilidad del Turismo</t>
  </si>
  <si>
    <t>Director de Calidad y Sostenibilidad del Turismo</t>
  </si>
  <si>
    <t>RIESGO FISCAL</t>
  </si>
  <si>
    <t>Interna y Externa</t>
  </si>
  <si>
    <t>MEDIA</t>
  </si>
  <si>
    <t>CATASTRÓFICO</t>
  </si>
  <si>
    <t>EXTREMO</t>
  </si>
  <si>
    <t>ASIGNADO</t>
  </si>
  <si>
    <t>POR EVENTO</t>
  </si>
  <si>
    <t>CONTINUA</t>
  </si>
  <si>
    <t>PREVENIR</t>
  </si>
  <si>
    <t>MANUAL</t>
  </si>
  <si>
    <t>SIN DOCUMENTAR</t>
  </si>
  <si>
    <t>CON REGISTRO</t>
  </si>
  <si>
    <t>REDUCIR EL RIESGO</t>
  </si>
  <si>
    <t>MENSUAL</t>
  </si>
  <si>
    <t>DETECTAR</t>
  </si>
  <si>
    <t>DOCUMENTADO</t>
  </si>
  <si>
    <t>FP-RF2</t>
  </si>
  <si>
    <t>Interno</t>
  </si>
  <si>
    <t>ALTO</t>
  </si>
  <si>
    <t>FP-RF3</t>
  </si>
  <si>
    <t>Posibilidad de efecto dañoso sobre el recurso público, por pago total del contrato de prestación de servicios persona natural, sin ejecutar la totalidad del alcance del mismo o por no pago de la totalidad del contrato a pesar de haberse ejecutado el mismo</t>
  </si>
  <si>
    <t>el supervisor encargado del contrato omite el seguimiento al cumplimiento de las obligaciones estipuladas dentro del contrato</t>
  </si>
  <si>
    <t>MENOR</t>
  </si>
  <si>
    <t>MODERADO</t>
  </si>
  <si>
    <t>FP-RF3-C1</t>
  </si>
  <si>
    <t>El supervisor del contrato presenta (carga) informe de supervisión en la plataforma de contratación del MINCIT, de conformidad con la periodicidad establecida en el contrato, observando lo dispuesto en el manual de contratación del ministerio, y certificar si este cumple a satisfacción con el objeto del contrato</t>
  </si>
  <si>
    <t>Supervisor</t>
  </si>
  <si>
    <t>PROCEDIMIENTO INTERVENTORÍA O SUPERVISIÓN (BS-PR-004)</t>
  </si>
  <si>
    <t>Informe de supervisión</t>
  </si>
  <si>
    <t>Alejandra Téllez</t>
  </si>
  <si>
    <t>X</t>
  </si>
  <si>
    <t>Porque la supervisión se realiza de acuerdo con los procedimientos y con los controles establecidos</t>
  </si>
  <si>
    <t xml:space="preserve">Se han subido los informes en la plataforma, se han revisado y aprobado, con la periodicidad establecida. </t>
  </si>
  <si>
    <t>Aun cuando todo proceso es susceptible de mejora, los controles actualmente aplicables presentan resultados favorables ante la ejecucion del proceso.</t>
  </si>
  <si>
    <t>El riesgo identificado no se ha materializado por la aplicacion de los controles</t>
  </si>
  <si>
    <t>Ninguna</t>
  </si>
  <si>
    <t xml:space="preserve">De acuerdo con la información suministrada por la primera línea de defensa, se confirma que esta se encuentra acorde con lo dispuesto en la columna “Nombre del documento o medio de la evidencia”, por consiguiente, desde la segunda línea defensa no se advierte una posible materialización del riesgo. 
</t>
  </si>
  <si>
    <t>ADQUISICIÓN DE BIENES Y SERVICIOS</t>
  </si>
  <si>
    <t>Administrativa</t>
  </si>
  <si>
    <t>Coordinador Grupo Administrativa</t>
  </si>
  <si>
    <t>BS-RF4</t>
  </si>
  <si>
    <t>Posibilidad de efecto dañoso sobre el recurso público por interés de mora en el pago de los servicios públicos y administración de predios</t>
  </si>
  <si>
    <t>Omisión de las fechas de pago oportuno</t>
  </si>
  <si>
    <t>BS-RF4-C1</t>
  </si>
  <si>
    <t xml:space="preserve">El técnico administrativo establece el cronograma de pagos mensuales para los diferentes servicios, con anticipación a la fecha oportuna de pago sube la información a la plataforma (módulo de pagos) y verifica el soporte en el respectivo módulo. </t>
  </si>
  <si>
    <t>Técnico Administrativo</t>
  </si>
  <si>
    <t>Cronograma de pagos
Soportes de pago</t>
  </si>
  <si>
    <t>ACEPTAR EL RIESGO</t>
  </si>
  <si>
    <t>0/07/2025</t>
  </si>
  <si>
    <t>Alexander Melo</t>
  </si>
  <si>
    <t> </t>
  </si>
  <si>
    <t>x</t>
  </si>
  <si>
    <t>Con base en las gestiones realizadas y el seguimiento constante, el riesgo asociado a la "Posibilidad de efecto dañoso sobre el recurso público por interés de mora en el pago de los servicios públicos y administración de predios"
no se materializó durante el periodo de evaluación. Las medidas preventivas y correctivas implementadas fueron efectivas para evitar cualquier impacto negativo sobre los recursos públicos en este aspecto.</t>
  </si>
  <si>
    <t>los controles implementados han surtido el efecto esperado. Gracias a las medidas preventivas y al monitoreo constante, este riesgo no se materializó durante el periodo de evaluación, lo que ha permitido salvaguardar el recurso público y asegurar la eficiencia en la gestión predial y el pago de servicios.</t>
  </si>
  <si>
    <t>los controles implementados han surtido el efecto esperado. Gracias a las medidas preventivas y al monitoreo constante</t>
  </si>
  <si>
    <t>se ha determinado que su evaluación y clasificación actuales se mantienen pertinentes. Dado que los controles implementados han demostrado ser efectivos y han evitado su materialización, no se considera necesario modificar la caracterización o el nivel de este riesgo en el momento.</t>
  </si>
  <si>
    <t>La primera línea no relaciono los soportes correspondientes que evidencien la aplicación de los controles del riesgo, de acuerdo a lo dispuesto en la columna "Nombre del documento o medio de la evidencia",
Se insta a la tercera línea a aplicar los mecanismos de evaluación para verificar la efectividad de los controles, ante una posible materialización del riesgo.</t>
  </si>
  <si>
    <t>GESTIÓN DE RECURSOS FÍSICOS</t>
  </si>
  <si>
    <t>Almacén</t>
  </si>
  <si>
    <t>GR-RF1</t>
  </si>
  <si>
    <t>Posibilidad de efecto dañoso sobre los bienes muebles por pérdida, extravío, hurto o declaratoria de bienes faltantes pertenecientes a la Entidad</t>
  </si>
  <si>
    <t>Omisión en los procesos de ingresos, egresos o reposiciones de los bienes muebles.</t>
  </si>
  <si>
    <t>GR-RF1-C1</t>
  </si>
  <si>
    <t xml:space="preserve">El técnico administrativo, ingresa los bienes muebles al aplicativo de inventarios de acuerdo con la factura; para los egresos el almacén asignará el bien mueble por medio del aplicativo al funcionario responsable del mismo. </t>
  </si>
  <si>
    <t>Tecnico administrativo</t>
  </si>
  <si>
    <t xml:space="preserve">Relación de ingresos, egresos </t>
  </si>
  <si>
    <t>BAJO</t>
  </si>
  <si>
    <t>Edgar Eduardo Huertas Piragauta</t>
  </si>
  <si>
    <t>Se  ingresa al sistema todas las facturas y compras que realiza el MinCIT.</t>
  </si>
  <si>
    <t>Se hace revisión de documentación, el cual debe cumplir con factura electrónica o física, además se inspecciona físicamente y que concuerde con la factura.</t>
  </si>
  <si>
    <t>Los que estan implementandose actualmente cumplen con el control de inventarios.</t>
  </si>
  <si>
    <t xml:space="preserve">Porque se está cumpliendo de acuerdo a lo establecido </t>
  </si>
  <si>
    <t xml:space="preserve">ninguna </t>
  </si>
  <si>
    <t>GR-RF1-C2</t>
  </si>
  <si>
    <t xml:space="preserve">El técnico administrativo proyecta anualmente la circular, emitida por la secretaria general a los funcionarios responsables de los bienes y enseres, realizar la actualización del inventario. </t>
  </si>
  <si>
    <t>ANUAL</t>
  </si>
  <si>
    <t>Circular anual</t>
  </si>
  <si>
    <t>Se esta realizando la actualización de inventarios, de acuerdo al cronograma del año 2025.</t>
  </si>
  <si>
    <t>Se planifico un cronograma para realizar la actualización de inventario.</t>
  </si>
  <si>
    <t>Dificultad en el control a los bienes tercerizados.</t>
  </si>
  <si>
    <t>GR-RF1-C3</t>
  </si>
  <si>
    <t xml:space="preserve">El técnico administrativo realiza visita presencial a los lugares donde se encuentran los bienes muebles y enseres, con el fin de verificar el estado de los mismos, dejando como constancia acta de visita. </t>
  </si>
  <si>
    <t>SEMESTRAL</t>
  </si>
  <si>
    <t>Acta de visita</t>
  </si>
  <si>
    <t>Se esta buscando una reunión  con el área de Fontour para realizar los respectivos inventarios de los Hoteles de Ocaña y Mompox.</t>
  </si>
  <si>
    <t>Se esta gestionado con Fontour una reunión para tratar el tema.</t>
  </si>
  <si>
    <t>SISTEMAS DE GESTIÓN</t>
  </si>
  <si>
    <t>Sistema de Gestión Ambiental</t>
  </si>
  <si>
    <t>SG-RF1</t>
  </si>
  <si>
    <t>Posibilidad de efecto dañoso sobre el recurso público por incumplimiento de requisitos legales asociados a la normatividad ambiental</t>
  </si>
  <si>
    <t>omisión por parte del ministerio en el seguimiento al cumplimiento de los requisitos legales de los bienes inmuebles</t>
  </si>
  <si>
    <t>LEVE</t>
  </si>
  <si>
    <t>SG-RF1-C1</t>
  </si>
  <si>
    <t xml:space="preserve">El grupo administrativa, hace seguimiento periódico al cumplimiento de los requisitos legales de carácter ambiental aplicables a los bienes inmuebles, dejando constancia mediante los documentos que así lo evidencien. </t>
  </si>
  <si>
    <t>Grupo administrativa</t>
  </si>
  <si>
    <t>Informe de seguimiento a los requisitos</t>
  </si>
  <si>
    <t>Edna Rocio Barrios Lozano</t>
  </si>
  <si>
    <t xml:space="preserve">No existen requerimientos de autoridades ambientales sobre ninguno de los inmuebles de propiedad del Ministerio </t>
  </si>
  <si>
    <t>Se cuenta los informes ambientales solicitados durante el primer semestre.</t>
  </si>
  <si>
    <t>No se cuentan con requerimientos ambientales por parte de ninguna autoridad a lo largo del 1 trimestre del 2025</t>
  </si>
  <si>
    <t>Se solicita incluir dentro de la "Causa" la palabra: ambientales. (Requisitos legales ambientales)</t>
  </si>
  <si>
    <t>La primera línea no relaciono los soportes correspondientes que evidencien la aplicación de los controles del riesgo, de acuerdo a lo dispuesto en la columna "Nombre del documento o medio de la evidencia".
Se insta a la tercera línea a aplicar los mecanismos de evaluación para verificar la efectividad de los controles, ante una posible materialización del riesgo.</t>
  </si>
  <si>
    <t>Nula o insuficiente implementación de acciones internas por parte del Sistema de Gestión Ambiental que asegure el cumplimiento de la normatividad legal vigente y aplicable</t>
  </si>
  <si>
    <t>SG-RF1-C2</t>
  </si>
  <si>
    <t>El profesional a cargo del sistema de gestión ambiental identifica los requisitos legales aplicables al sistema de gestión ambiental en el marco de la certificación ISO 14001, evaluando y dejando constancia de su cumplimiento mediante los documentos que así lo evidencien.</t>
  </si>
  <si>
    <t>Profesional del SGA</t>
  </si>
  <si>
    <t>Matriz de indentificación, acceso y evaluación de requisitos legales y otros requisitos del SGA</t>
  </si>
  <si>
    <t xml:space="preserve">No existen requerimientos de autoridades ambientales al Subsistema de Gestión Ambiental del Ministerio </t>
  </si>
  <si>
    <t>Se han presentado las comunicaciones solicitando información sobre las acciones ambientales durante el primer semestre.</t>
  </si>
  <si>
    <t>Nula o insuficiente implementación de acciones por parte de los arrendatarios de bienes inmuebles con las que se asegure el cumplimiento de la normatividad legal vigente y aplicable</t>
  </si>
  <si>
    <t>Externo</t>
  </si>
  <si>
    <t>SG-RF1-C3</t>
  </si>
  <si>
    <t>El profesional a cargo del sistema de gestión ambiental solicita al supervisor del contrato, y evalúa la documentación y soportes que evidencian la implementación de acciones por parte de los arrendatarios  que acrediten el cumplimiento de la normatividad legal, vigente y aplicable. Dejando constancia de la solicitud interna mediante correo electrónico, y externa mediante oficio de salida.</t>
  </si>
  <si>
    <t>Matriz de indentificación, acceso y evaluación de requisitos legalespara los bienes inmuebles en arrendamiento</t>
  </si>
  <si>
    <t>Se han presentado los informes ambientales solicitados durante el primer semestre.</t>
  </si>
  <si>
    <t>MAPA DE RIESGOS</t>
  </si>
  <si>
    <t>Los riesgos identificados en la Matriz de Riesgos de Gestión y Fiscal se encuentran ubicados en el siguiente mapa:</t>
  </si>
  <si>
    <t>MAPAS DE CALOR</t>
  </si>
  <si>
    <r>
      <t xml:space="preserve">ZONAS DE </t>
    </r>
    <r>
      <rPr>
        <b/>
        <u/>
        <sz val="11"/>
        <color theme="1"/>
        <rFont val="Arial"/>
        <family val="2"/>
      </rPr>
      <t>RIESGO DE GESTIÓN Y FISCAL</t>
    </r>
  </si>
  <si>
    <t>Descriptor</t>
  </si>
  <si>
    <t>Nivel</t>
  </si>
  <si>
    <t>ZONA DE RIESGO</t>
  </si>
  <si>
    <t>Muy Alta</t>
  </si>
  <si>
    <t>Extremo</t>
  </si>
  <si>
    <t>Alta</t>
  </si>
  <si>
    <t xml:space="preserve">Alto </t>
  </si>
  <si>
    <t>Media</t>
  </si>
  <si>
    <t>FP-RF5
BS-RF1</t>
  </si>
  <si>
    <t>Moderado</t>
  </si>
  <si>
    <t>Baja</t>
  </si>
  <si>
    <t>FP-RF4</t>
  </si>
  <si>
    <t>FP-RF1
BS-RF3</t>
  </si>
  <si>
    <t>Bajo</t>
  </si>
  <si>
    <t>Muy Baja</t>
  </si>
  <si>
    <t>BS-RF2
TH-RF1</t>
  </si>
  <si>
    <t>Leve</t>
  </si>
  <si>
    <t>Menor</t>
  </si>
  <si>
    <t>Mayor</t>
  </si>
  <si>
    <t>Catastrófico</t>
  </si>
  <si>
    <t>CRITERIOS DE EVALUACIÓN DE LOS CONTROLES</t>
  </si>
  <si>
    <t>Tipo de causa
(Externa ó
Interna)</t>
  </si>
  <si>
    <t>ZONA RIESGO</t>
  </si>
  <si>
    <t>¿Existe un responsable asignado a la ejecución del control?</t>
  </si>
  <si>
    <t>¿El responsable tiene la autoridad y adecuada segregación de funciones en la ejecución del control?</t>
  </si>
  <si>
    <t>Frecuencia de ejecución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</si>
  <si>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</si>
  <si>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</si>
  <si>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</si>
  <si>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ZONA RIESGO RESIDUAL</t>
  </si>
  <si>
    <t>ACCIÓN A TOMAR</t>
  </si>
  <si>
    <t>Seleccione Tipo de Causa</t>
  </si>
  <si>
    <t>Seleccione Tipo de Riesgo</t>
  </si>
  <si>
    <t>Seleccione la probabilidad</t>
  </si>
  <si>
    <t>Seleccione la impacto</t>
  </si>
  <si>
    <t>Seleccione la zona del riesgo</t>
  </si>
  <si>
    <t>Seleccione</t>
  </si>
  <si>
    <t>Seleccione la acción</t>
  </si>
  <si>
    <t>Ejecución y Administración de Procesos</t>
  </si>
  <si>
    <t>MUY BAJA</t>
  </si>
  <si>
    <t>Asignado</t>
  </si>
  <si>
    <t>Adecuado</t>
  </si>
  <si>
    <t>Continua</t>
  </si>
  <si>
    <t>Prevenir</t>
  </si>
  <si>
    <t>Automático</t>
  </si>
  <si>
    <t>Documentado</t>
  </si>
  <si>
    <t>Con Registro</t>
  </si>
  <si>
    <t>Fallas Tecnólogicas</t>
  </si>
  <si>
    <t>BAJA</t>
  </si>
  <si>
    <t>No Asignado</t>
  </si>
  <si>
    <t>Inadecuado</t>
  </si>
  <si>
    <t>Aleatoria</t>
  </si>
  <si>
    <t>Detectar</t>
  </si>
  <si>
    <t>Manual</t>
  </si>
  <si>
    <t>Sin documentar</t>
  </si>
  <si>
    <t>Sin Registro</t>
  </si>
  <si>
    <t>Relaciones Laborales</t>
  </si>
  <si>
    <t>Corregir</t>
  </si>
  <si>
    <t>EVITAR EL RIESGO</t>
  </si>
  <si>
    <t>Usuarios, productos y practicas</t>
  </si>
  <si>
    <t>ALTA</t>
  </si>
  <si>
    <t>MAYOR</t>
  </si>
  <si>
    <t>COMPARTIR EL RIESGO</t>
  </si>
  <si>
    <t>Legales</t>
  </si>
  <si>
    <t>MUY ALTA</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</si>
  <si>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</si>
  <si>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</si>
  <si>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</si>
  <si>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</si>
  <si>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</si>
  <si>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</si>
  <si>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</si>
  <si>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</si>
  <si>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</si>
  <si>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</si>
  <si>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</si>
  <si>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SISTEMA DE GESTIÓN</t>
  </si>
  <si>
    <t>PROYECTO DE INVERSIÓN</t>
  </si>
  <si>
    <t>TIPOLOGÍA DE RIESGO</t>
  </si>
  <si>
    <t>Los riesgos se clasifican así:</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</si>
  <si>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</si>
  <si>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</si>
  <si>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</si>
  <si>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</si>
  <si>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</si>
  <si>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</si>
  <si>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</si>
  <si>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</si>
  <si>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</si>
  <si>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</si>
  <si>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</si>
  <si>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</si>
  <si>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</si>
  <si>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</si>
  <si>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</si>
  <si>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</si>
  <si>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</si>
  <si>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</si>
  <si>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</si>
  <si>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</si>
  <si>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</si>
  <si>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</si>
  <si>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</si>
  <si>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</si>
  <si>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</si>
  <si>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</si>
  <si>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</si>
  <si>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</si>
  <si>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</si>
  <si>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</si>
  <si>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</si>
  <si>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</si>
  <si>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</si>
  <si>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</si>
  <si>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</si>
  <si>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N/A</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</si>
  <si>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</si>
  <si>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</si>
  <si>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</si>
  <si>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</si>
  <si>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</si>
  <si>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</si>
  <si>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</si>
  <si>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</si>
  <si>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</si>
  <si>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</si>
  <si>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</si>
  <si>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</si>
  <si>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</si>
  <si>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</si>
  <si>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</si>
  <si>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</si>
  <si>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</si>
  <si>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</si>
  <si>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</si>
  <si>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</si>
  <si>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</si>
  <si>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</si>
  <si>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</si>
  <si>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</si>
  <si>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</si>
  <si>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</si>
  <si>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</si>
  <si>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</si>
  <si>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</si>
  <si>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</si>
  <si>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</si>
  <si>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</si>
  <si>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</si>
  <si>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</si>
  <si>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</si>
  <si>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</si>
  <si>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</si>
  <si>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</si>
  <si>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</si>
  <si>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</si>
  <si>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</si>
  <si>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</si>
  <si>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</si>
  <si>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</si>
  <si>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</si>
  <si>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</si>
  <si>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</si>
  <si>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</si>
  <si>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</si>
  <si>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</si>
  <si>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</si>
  <si>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</si>
  <si>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</si>
  <si>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</si>
  <si>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</si>
  <si>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</si>
  <si>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</si>
  <si>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</si>
  <si>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</si>
  <si>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</si>
  <si>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</si>
  <si>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</si>
  <si>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</si>
  <si>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</si>
  <si>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</si>
  <si>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</si>
  <si>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</si>
  <si>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</si>
  <si>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</si>
  <si>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</si>
  <si>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</si>
  <si>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</si>
  <si>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</si>
  <si>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</si>
  <si>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</si>
  <si>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</si>
  <si>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</si>
  <si>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</si>
  <si>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</si>
  <si>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</si>
  <si>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</si>
  <si>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</si>
  <si>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</si>
  <si>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</si>
  <si>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</si>
  <si>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</si>
  <si>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</si>
  <si>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</si>
  <si>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</si>
  <si>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</si>
  <si>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</si>
  <si>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</si>
  <si>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</si>
  <si>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</si>
  <si>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</si>
  <si>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</si>
  <si>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</si>
  <si>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</si>
  <si>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</si>
  <si>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</si>
  <si>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</si>
  <si>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</si>
  <si>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</si>
  <si>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</si>
  <si>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</si>
  <si>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</si>
  <si>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</si>
  <si>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</si>
  <si>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</si>
  <si>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</si>
  <si>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</si>
  <si>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</si>
  <si>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</si>
  <si>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</si>
  <si>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</si>
  <si>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</si>
  <si>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</si>
  <si>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</si>
  <si>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</si>
  <si>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</si>
  <si>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</si>
  <si>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</si>
  <si>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</si>
  <si>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</si>
  <si>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</si>
  <si>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</si>
  <si>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</si>
  <si>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</si>
  <si>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</si>
  <si>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</si>
  <si>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</si>
  <si>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</si>
  <si>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</si>
  <si>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</si>
  <si>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</si>
  <si>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</si>
  <si>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</si>
  <si>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</si>
  <si>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</si>
  <si>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</si>
  <si>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</si>
  <si>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</si>
  <si>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</si>
  <si>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</si>
  <si>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</si>
  <si>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</si>
  <si>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</si>
  <si>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</si>
  <si>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</si>
  <si>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</si>
  <si>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</si>
  <si>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</si>
  <si>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 xml:space="preserve">Nivel </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</si>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</sst>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dd/mm/yyyy;@"/>
  </numFmts>
  <fonts count="49"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b/>
      <sz val="10"/>
      <color indexed="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12"/>
      <color theme="1"/>
      <name val="Arial"/>
      <family val="2"/>
    </font>
    <font>
      <b/>
      <sz val="12"/>
      <color rgb="FF000000"/>
      <name val="Arial"/>
      <family val="2"/>
    </font>
    <font>
      <b/>
      <u/>
      <sz val="11"/>
      <color theme="1"/>
      <name val="Arial"/>
      <family val="2"/>
    </font>
    <font>
      <b/>
      <sz val="9"/>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sz val="11"/>
      <color rgb="FFFF0000"/>
      <name val="Arial"/>
      <family val="2"/>
    </font>
    <font>
      <u/>
      <sz val="11"/>
      <color theme="10"/>
      <name val="Calibri"/>
      <family val="2"/>
      <scheme val="minor"/>
    </font>
    <font>
      <sz val="8"/>
      <name val="Calibri"/>
      <family val="2"/>
      <scheme val="minor"/>
    </font>
    <font>
      <sz val="12"/>
      <color theme="1"/>
      <name val="Arial"/>
      <family val="2"/>
    </font>
    <font>
      <u/>
      <sz val="11"/>
      <name val="Arial"/>
      <family val="2"/>
    </font>
    <font>
      <b/>
      <sz val="11"/>
      <color indexed="8"/>
      <name val="Arial"/>
      <family val="2"/>
    </font>
    <font>
      <sz val="11"/>
      <color indexed="8"/>
      <name val="Arial"/>
      <family val="2"/>
    </font>
    <font>
      <b/>
      <i/>
      <sz val="11"/>
      <name val="Arial"/>
      <family val="2"/>
    </font>
    <font>
      <sz val="11"/>
      <color rgb="FF000000"/>
      <name val="Arial"/>
      <family val="2"/>
    </font>
    <font>
      <sz val="12"/>
      <color theme="1"/>
      <name val="Calibri"/>
      <family val="2"/>
      <scheme val="minor"/>
    </font>
    <font>
      <b/>
      <sz val="16"/>
      <color indexed="8"/>
      <name val="Arial"/>
      <family val="2"/>
    </font>
    <font>
      <b/>
      <sz val="14"/>
      <color indexed="8"/>
      <name val="Arial"/>
      <family val="2"/>
    </font>
    <font>
      <sz val="11"/>
      <color rgb="FF000000"/>
      <name val="Calibri"/>
      <family val="2"/>
    </font>
    <font>
      <sz val="11"/>
      <name val="Verdana"/>
      <family val="2"/>
    </font>
    <font>
      <b/>
      <i/>
      <sz val="11"/>
      <name val="Verdana"/>
      <family val="2"/>
    </font>
  </fonts>
  <fills count="2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s>
  <cellStyleXfs count="5">
    <xf numFmtId="0" fontId="0" fillId="0" borderId="0"/>
    <xf numFmtId="0" fontId="2" fillId="0" borderId="0"/>
    <xf numFmtId="9" fontId="24" fillId="0" borderId="0" applyFont="0" applyFill="0" applyBorder="0" applyAlignment="0" applyProtection="0"/>
    <xf numFmtId="0" fontId="35" fillId="0" borderId="0" applyNumberFormat="0" applyFill="0" applyBorder="0" applyAlignment="0" applyProtection="0"/>
    <xf numFmtId="41" fontId="24" fillId="0" borderId="0" applyFont="0" applyFill="0" applyBorder="0" applyAlignment="0" applyProtection="0"/>
  </cellStyleXfs>
  <cellXfs count="425">
    <xf numFmtId="0" fontId="0" fillId="0" borderId="0" xfId="0"/>
    <xf numFmtId="0" fontId="0" fillId="0" borderId="1" xfId="0" applyBorder="1"/>
    <xf numFmtId="0" fontId="1" fillId="0" borderId="1" xfId="0" applyFont="1" applyBorder="1"/>
    <xf numFmtId="0" fontId="8"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9"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2"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6" fillId="0" borderId="1" xfId="0" applyFont="1" applyBorder="1"/>
    <xf numFmtId="0" fontId="8" fillId="0" borderId="1" xfId="0" applyFont="1" applyBorder="1" applyAlignment="1">
      <alignment horizontal="center" vertical="center"/>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19" fillId="7" borderId="46" xfId="0" applyFont="1" applyFill="1" applyBorder="1" applyAlignment="1">
      <alignment horizontal="center" vertical="center" wrapText="1"/>
    </xf>
    <xf numFmtId="0" fontId="19" fillId="7" borderId="47" xfId="0" applyFont="1" applyFill="1" applyBorder="1" applyAlignment="1">
      <alignment horizontal="center" vertical="center" wrapText="1"/>
    </xf>
    <xf numFmtId="0" fontId="19" fillId="6" borderId="48" xfId="0" applyFont="1" applyFill="1" applyBorder="1" applyAlignment="1">
      <alignment horizontal="center" vertical="center" wrapText="1"/>
    </xf>
    <xf numFmtId="0" fontId="19" fillId="12" borderId="49" xfId="0" applyFont="1" applyFill="1" applyBorder="1" applyAlignment="1">
      <alignment horizontal="center" vertical="center" wrapText="1"/>
    </xf>
    <xf numFmtId="0" fontId="19" fillId="12" borderId="50" xfId="0" applyFont="1" applyFill="1" applyBorder="1" applyAlignment="1">
      <alignment horizontal="center" vertical="center" wrapText="1"/>
    </xf>
    <xf numFmtId="0" fontId="19" fillId="7" borderId="50" xfId="0" applyFont="1" applyFill="1" applyBorder="1" applyAlignment="1">
      <alignment horizontal="center" vertical="center" wrapText="1"/>
    </xf>
    <xf numFmtId="0" fontId="19" fillId="6" borderId="51" xfId="0" applyFont="1" applyFill="1" applyBorder="1" applyAlignment="1">
      <alignment horizontal="center" vertical="center" wrapText="1"/>
    </xf>
    <xf numFmtId="0" fontId="19" fillId="5" borderId="49" xfId="0" applyFont="1" applyFill="1" applyBorder="1" applyAlignment="1">
      <alignment horizontal="center" vertical="center" wrapText="1"/>
    </xf>
    <xf numFmtId="0" fontId="19" fillId="5" borderId="52"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9" fillId="12" borderId="53"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9" fillId="6" borderId="54" xfId="0" applyFont="1" applyFill="1" applyBorder="1" applyAlignment="1">
      <alignment horizontal="center" vertical="center" wrapText="1"/>
    </xf>
    <xf numFmtId="0" fontId="19" fillId="7" borderId="49" xfId="0" applyFont="1" applyFill="1" applyBorder="1" applyAlignment="1">
      <alignment horizontal="center" vertical="center" wrapText="1"/>
    </xf>
    <xf numFmtId="0" fontId="19" fillId="12" borderId="52" xfId="0" applyFont="1" applyFill="1" applyBorder="1" applyAlignment="1">
      <alignment horizontal="center" vertical="center" wrapText="1"/>
    </xf>
    <xf numFmtId="0" fontId="22"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applyAlignment="1">
      <alignment horizontal="center"/>
    </xf>
    <xf numFmtId="0" fontId="12" fillId="8" borderId="0" xfId="0" applyFont="1" applyFill="1" applyAlignment="1">
      <alignment horizontal="center" vertical="center"/>
    </xf>
    <xf numFmtId="0" fontId="9" fillId="8" borderId="2"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9" fontId="14" fillId="0" borderId="1" xfId="0" applyNumberFormat="1" applyFont="1" applyBorder="1" applyAlignment="1">
      <alignment horizontal="center" vertical="center" wrapText="1"/>
    </xf>
    <xf numFmtId="9" fontId="14" fillId="0" borderId="4" xfId="0" applyNumberFormat="1" applyFont="1" applyBorder="1" applyAlignment="1">
      <alignment horizontal="center" vertical="center" wrapText="1"/>
    </xf>
    <xf numFmtId="0" fontId="9" fillId="20" borderId="17"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2" fillId="20" borderId="13" xfId="0" applyFont="1" applyFill="1" applyBorder="1" applyAlignment="1">
      <alignment horizontal="center" vertical="center" wrapText="1"/>
    </xf>
    <xf numFmtId="0" fontId="13" fillId="20" borderId="1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4"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2" fillId="21" borderId="16" xfId="0" applyFont="1" applyFill="1" applyBorder="1" applyAlignment="1">
      <alignment horizontal="center" vertical="center" wrapText="1"/>
    </xf>
    <xf numFmtId="0" fontId="12" fillId="12" borderId="16"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26" fillId="6" borderId="16" xfId="0" applyFont="1" applyFill="1" applyBorder="1" applyAlignment="1">
      <alignment horizontal="center" vertical="center" wrapText="1"/>
    </xf>
    <xf numFmtId="0" fontId="18" fillId="11" borderId="17" xfId="0" applyFont="1" applyFill="1" applyBorder="1" applyAlignment="1">
      <alignment horizontal="center" vertical="center" wrapText="1"/>
    </xf>
    <xf numFmtId="0" fontId="9"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9"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2" fillId="22" borderId="17" xfId="0" applyFont="1" applyFill="1" applyBorder="1" applyAlignment="1">
      <alignment horizontal="center" vertical="center" wrapText="1"/>
    </xf>
    <xf numFmtId="0" fontId="20" fillId="22" borderId="13" xfId="0" applyFont="1" applyFill="1" applyBorder="1" applyAlignment="1">
      <alignment horizontal="center" vertical="center" wrapText="1"/>
    </xf>
    <xf numFmtId="0" fontId="12"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2" fillId="0" borderId="18" xfId="0" applyFont="1" applyBorder="1" applyAlignment="1">
      <alignment horizontal="center" vertical="center" wrapText="1"/>
    </xf>
    <xf numFmtId="9" fontId="14" fillId="0" borderId="18" xfId="0" applyNumberFormat="1" applyFont="1" applyBorder="1" applyAlignment="1">
      <alignment horizontal="center" vertical="center" wrapText="1"/>
    </xf>
    <xf numFmtId="9" fontId="22" fillId="0" borderId="18" xfId="0" applyNumberFormat="1" applyFont="1" applyBorder="1" applyAlignment="1">
      <alignment horizontal="center" vertical="center" wrapText="1"/>
    </xf>
    <xf numFmtId="0" fontId="13"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34" fillId="0" borderId="0" xfId="0" applyFont="1"/>
    <xf numFmtId="0" fontId="2"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7" fillId="0" borderId="0" xfId="0" applyFont="1" applyAlignment="1">
      <alignment vertical="center" wrapText="1"/>
    </xf>
    <xf numFmtId="0" fontId="9" fillId="0" borderId="21" xfId="0" applyFont="1" applyBorder="1" applyAlignment="1">
      <alignment horizontal="center" vertical="center" wrapText="1"/>
    </xf>
    <xf numFmtId="0" fontId="6" fillId="0" borderId="0" xfId="0" applyFont="1" applyAlignment="1">
      <alignment horizontal="center" wrapText="1"/>
    </xf>
    <xf numFmtId="0" fontId="37" fillId="0" borderId="0" xfId="0" applyFont="1"/>
    <xf numFmtId="0" fontId="27" fillId="0" borderId="1" xfId="0" applyFont="1" applyBorder="1" applyAlignment="1" applyProtection="1">
      <alignment horizontal="justify" vertical="center" wrapText="1"/>
      <protection locked="0"/>
    </xf>
    <xf numFmtId="0" fontId="27" fillId="0" borderId="1" xfId="0" quotePrefix="1" applyFont="1" applyBorder="1" applyAlignment="1">
      <alignment horizontal="justify" vertical="center" wrapText="1"/>
    </xf>
    <xf numFmtId="0" fontId="39" fillId="0" borderId="0" xfId="0" applyFont="1" applyAlignment="1">
      <alignment horizontal="left" vertical="center" wrapText="1"/>
    </xf>
    <xf numFmtId="0" fontId="40" fillId="0" borderId="0" xfId="0" applyFont="1" applyAlignment="1" applyProtection="1">
      <alignment vertical="center"/>
      <protection locked="0"/>
    </xf>
    <xf numFmtId="0" fontId="40" fillId="0" borderId="0" xfId="0" applyFont="1" applyAlignment="1" applyProtection="1">
      <alignment horizontal="center" vertical="center"/>
      <protection locked="0"/>
    </xf>
    <xf numFmtId="0" fontId="27" fillId="0" borderId="0" xfId="0" applyFont="1" applyAlignment="1">
      <alignment horizontal="justify" vertical="center" wrapText="1"/>
    </xf>
    <xf numFmtId="0" fontId="27" fillId="0" borderId="0" xfId="0" applyFont="1" applyAlignment="1">
      <alignment horizontal="center" vertical="center" wrapText="1"/>
    </xf>
    <xf numFmtId="9" fontId="27" fillId="0" borderId="0" xfId="2" applyFont="1" applyFill="1" applyBorder="1" applyAlignment="1">
      <alignment horizontal="center" vertical="center" wrapText="1"/>
    </xf>
    <xf numFmtId="0" fontId="40" fillId="0" borderId="0" xfId="0" applyFont="1" applyAlignment="1" applyProtection="1">
      <alignment horizontal="left" vertical="center"/>
      <protection locked="0"/>
    </xf>
    <xf numFmtId="0" fontId="40" fillId="0" borderId="0" xfId="0" applyFont="1" applyAlignment="1" applyProtection="1">
      <alignment horizontal="center" vertical="center" wrapText="1"/>
      <protection locked="0"/>
    </xf>
    <xf numFmtId="0" fontId="27" fillId="0" borderId="0" xfId="0" applyFont="1" applyAlignment="1">
      <alignment horizontal="left" vertical="center" wrapText="1"/>
    </xf>
    <xf numFmtId="0" fontId="27"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3" borderId="7" xfId="0" applyFont="1" applyFill="1" applyBorder="1" applyAlignment="1">
      <alignment horizontal="center" vertical="center" wrapText="1"/>
    </xf>
    <xf numFmtId="0" fontId="27" fillId="0" borderId="0" xfId="0" applyFont="1" applyAlignment="1">
      <alignment vertical="center" wrapText="1"/>
    </xf>
    <xf numFmtId="0" fontId="27" fillId="23"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vertical="center" wrapText="1"/>
    </xf>
    <xf numFmtId="0" fontId="27" fillId="0" borderId="1" xfId="0" applyFont="1" applyBorder="1" applyAlignment="1" applyProtection="1">
      <alignment vertical="center" wrapText="1"/>
      <protection locked="0"/>
    </xf>
    <xf numFmtId="0" fontId="27" fillId="0" borderId="1" xfId="0" applyFont="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protection locked="0"/>
    </xf>
    <xf numFmtId="0" fontId="27" fillId="3" borderId="1" xfId="1" applyFont="1" applyFill="1" applyBorder="1" applyAlignment="1" applyProtection="1">
      <alignment horizontal="center" vertical="center" wrapText="1"/>
      <protection locked="0"/>
    </xf>
    <xf numFmtId="9" fontId="27" fillId="0" borderId="1" xfId="2" applyFont="1" applyFill="1" applyBorder="1" applyAlignment="1" applyProtection="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9" fontId="27"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xf>
    <xf numFmtId="164" fontId="27" fillId="3" borderId="1" xfId="0" applyNumberFormat="1" applyFont="1" applyFill="1" applyBorder="1" applyAlignment="1" applyProtection="1">
      <alignment vertical="center"/>
      <protection locked="0"/>
    </xf>
    <xf numFmtId="0" fontId="27" fillId="3" borderId="1" xfId="0" applyFont="1" applyFill="1" applyBorder="1" applyAlignment="1" applyProtection="1">
      <alignment vertical="center" wrapText="1"/>
      <protection locked="0"/>
    </xf>
    <xf numFmtId="0" fontId="27" fillId="3" borderId="1" xfId="0" applyFont="1" applyFill="1" applyBorder="1" applyAlignment="1" applyProtection="1">
      <alignment vertical="center"/>
      <protection locked="0"/>
    </xf>
    <xf numFmtId="0" fontId="11" fillId="3" borderId="1" xfId="0" applyFont="1" applyFill="1" applyBorder="1" applyAlignment="1" applyProtection="1">
      <alignment vertical="center"/>
      <protection locked="0"/>
    </xf>
    <xf numFmtId="0" fontId="27" fillId="3" borderId="1" xfId="0" applyFont="1" applyFill="1" applyBorder="1" applyAlignment="1">
      <alignment vertical="center" wrapText="1"/>
    </xf>
    <xf numFmtId="0" fontId="27" fillId="3" borderId="1" xfId="0" applyFont="1" applyFill="1" applyBorder="1" applyAlignment="1" applyProtection="1">
      <alignment horizontal="center" vertical="center"/>
      <protection locked="0"/>
    </xf>
    <xf numFmtId="0" fontId="27" fillId="3" borderId="1" xfId="0" applyFont="1" applyFill="1" applyBorder="1" applyAlignment="1" applyProtection="1">
      <alignment horizontal="left" vertical="center" wrapText="1"/>
      <protection locked="0"/>
    </xf>
    <xf numFmtId="0" fontId="27" fillId="3" borderId="1" xfId="0" applyFont="1" applyFill="1" applyBorder="1" applyAlignment="1">
      <alignment horizontal="justify" vertical="center" wrapText="1"/>
    </xf>
    <xf numFmtId="0" fontId="27" fillId="0" borderId="2" xfId="0" applyFont="1" applyBorder="1" applyAlignment="1" applyProtection="1">
      <alignment horizontal="center" vertical="center" wrapText="1"/>
      <protection locked="0"/>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9" fontId="6" fillId="0" borderId="2" xfId="0" applyNumberFormat="1" applyFont="1" applyBorder="1" applyAlignment="1">
      <alignment horizontal="center" vertical="center"/>
    </xf>
    <xf numFmtId="0" fontId="27" fillId="0" borderId="1" xfId="0" applyFont="1" applyBorder="1" applyAlignment="1">
      <alignment horizontal="justify" vertical="center" wrapText="1"/>
    </xf>
    <xf numFmtId="0" fontId="27" fillId="3" borderId="1" xfId="0" applyFont="1" applyFill="1" applyBorder="1" applyAlignment="1" applyProtection="1">
      <alignment horizontal="justify" vertical="center" wrapText="1"/>
      <protection locked="0"/>
    </xf>
    <xf numFmtId="0" fontId="6" fillId="3" borderId="1" xfId="0" applyFont="1" applyFill="1" applyBorder="1" applyAlignment="1">
      <alignment horizontal="center" vertical="center"/>
    </xf>
    <xf numFmtId="0" fontId="27" fillId="3" borderId="1" xfId="0" applyFont="1" applyFill="1" applyBorder="1" applyAlignment="1">
      <alignment horizontal="center" vertical="center" wrapText="1"/>
    </xf>
    <xf numFmtId="0" fontId="27" fillId="0" borderId="1" xfId="0" applyFont="1" applyBorder="1" applyAlignment="1" applyProtection="1">
      <alignment horizontal="center" vertical="center"/>
      <protection locked="0"/>
    </xf>
    <xf numFmtId="9" fontId="27" fillId="0" borderId="1" xfId="2" applyFont="1" applyFill="1" applyBorder="1" applyAlignment="1" applyProtection="1">
      <alignment horizontal="center" vertical="center"/>
      <protection locked="0"/>
    </xf>
    <xf numFmtId="0" fontId="27" fillId="3" borderId="1" xfId="1" applyFont="1" applyFill="1" applyBorder="1" applyAlignment="1" applyProtection="1">
      <alignment horizontal="center" vertical="center"/>
      <protection locked="0"/>
    </xf>
    <xf numFmtId="9" fontId="27" fillId="0" borderId="1" xfId="2" applyFont="1" applyFill="1" applyBorder="1" applyAlignment="1" applyProtection="1">
      <alignment horizontal="center" vertical="center"/>
    </xf>
    <xf numFmtId="0" fontId="27" fillId="3" borderId="1" xfId="0" applyFont="1" applyFill="1" applyBorder="1" applyAlignment="1" applyProtection="1">
      <alignment horizontal="center" vertical="center" wrapText="1"/>
      <protection locked="0"/>
    </xf>
    <xf numFmtId="164" fontId="27" fillId="0" borderId="1" xfId="0" applyNumberFormat="1" applyFont="1" applyBorder="1" applyAlignment="1" applyProtection="1">
      <alignment horizontal="center" vertical="center"/>
      <protection locked="0"/>
    </xf>
    <xf numFmtId="0" fontId="27" fillId="3" borderId="1" xfId="0" applyFont="1" applyFill="1" applyBorder="1" applyAlignment="1">
      <alignment horizontal="center" vertical="center"/>
    </xf>
    <xf numFmtId="0" fontId="6" fillId="0" borderId="1" xfId="0" applyFont="1" applyBorder="1" applyAlignment="1">
      <alignment horizontal="left" vertical="center" wrapText="1"/>
    </xf>
    <xf numFmtId="164" fontId="27" fillId="0" borderId="0" xfId="0" applyNumberFormat="1" applyFont="1" applyAlignment="1">
      <alignment horizontal="center"/>
    </xf>
    <xf numFmtId="0" fontId="27" fillId="0" borderId="0" xfId="0" applyFont="1"/>
    <xf numFmtId="0" fontId="27" fillId="0" borderId="0" xfId="0" applyFont="1" applyAlignment="1">
      <alignment horizontal="center"/>
    </xf>
    <xf numFmtId="9" fontId="40" fillId="0" borderId="0" xfId="2" applyFont="1" applyFill="1" applyBorder="1" applyAlignment="1" applyProtection="1">
      <alignment horizontal="center" vertical="center"/>
      <protection locked="0"/>
    </xf>
    <xf numFmtId="0" fontId="7" fillId="7" borderId="46" xfId="0" applyFont="1" applyFill="1" applyBorder="1" applyAlignment="1">
      <alignment horizontal="center" vertical="center" wrapText="1"/>
    </xf>
    <xf numFmtId="0" fontId="7" fillId="7" borderId="47" xfId="0" applyFont="1" applyFill="1" applyBorder="1" applyAlignment="1">
      <alignment horizontal="center" vertical="center" wrapText="1"/>
    </xf>
    <xf numFmtId="0" fontId="7" fillId="6" borderId="48" xfId="0" applyFont="1" applyFill="1" applyBorder="1" applyAlignment="1">
      <alignment horizontal="center" vertical="center" wrapText="1"/>
    </xf>
    <xf numFmtId="0" fontId="7" fillId="12" borderId="49" xfId="0" applyFont="1" applyFill="1" applyBorder="1" applyAlignment="1">
      <alignment horizontal="center" vertical="center" wrapText="1"/>
    </xf>
    <xf numFmtId="0" fontId="7" fillId="12" borderId="50" xfId="0" applyFont="1" applyFill="1" applyBorder="1" applyAlignment="1">
      <alignment horizontal="center" vertical="center" wrapText="1"/>
    </xf>
    <xf numFmtId="0" fontId="7" fillId="7" borderId="50" xfId="0" applyFont="1" applyFill="1" applyBorder="1" applyAlignment="1">
      <alignment horizontal="center" vertical="center" wrapText="1"/>
    </xf>
    <xf numFmtId="0" fontId="7" fillId="6" borderId="51"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7" fillId="5" borderId="52" xfId="0" applyFont="1" applyFill="1" applyBorder="1" applyAlignment="1">
      <alignment horizontal="center" vertical="center" wrapText="1"/>
    </xf>
    <xf numFmtId="0" fontId="7" fillId="5" borderId="53" xfId="0" applyFont="1" applyFill="1" applyBorder="1" applyAlignment="1">
      <alignment horizontal="center" vertical="center" wrapText="1"/>
    </xf>
    <xf numFmtId="0" fontId="7" fillId="12" borderId="53" xfId="0" applyFont="1" applyFill="1" applyBorder="1" applyAlignment="1">
      <alignment horizontal="center" vertical="center" wrapText="1"/>
    </xf>
    <xf numFmtId="0" fontId="7" fillId="7" borderId="53" xfId="0" applyFont="1" applyFill="1" applyBorder="1" applyAlignment="1">
      <alignment horizontal="center" vertical="center" wrapText="1"/>
    </xf>
    <xf numFmtId="0" fontId="7" fillId="6" borderId="54" xfId="0" applyFont="1" applyFill="1" applyBorder="1" applyAlignment="1">
      <alignment horizontal="center" vertical="center" wrapText="1"/>
    </xf>
    <xf numFmtId="0" fontId="43" fillId="0" borderId="0" xfId="0" applyFont="1"/>
    <xf numFmtId="0" fontId="15" fillId="13" borderId="31" xfId="0" applyFont="1" applyFill="1" applyBorder="1" applyAlignment="1">
      <alignment horizontal="center" vertical="center" wrapText="1"/>
    </xf>
    <xf numFmtId="0" fontId="15" fillId="13" borderId="30" xfId="0" applyFont="1" applyFill="1" applyBorder="1" applyAlignment="1">
      <alignment horizontal="center" vertical="center" wrapText="1"/>
    </xf>
    <xf numFmtId="0" fontId="15" fillId="13" borderId="34" xfId="0" applyFont="1" applyFill="1" applyBorder="1" applyAlignment="1">
      <alignment horizontal="center" vertical="center" wrapText="1"/>
    </xf>
    <xf numFmtId="9" fontId="15" fillId="13" borderId="32" xfId="0" applyNumberFormat="1" applyFont="1" applyFill="1" applyBorder="1" applyAlignment="1">
      <alignment horizontal="center" vertical="center" wrapText="1"/>
    </xf>
    <xf numFmtId="0" fontId="15" fillId="0" borderId="0" xfId="0" applyFont="1" applyAlignment="1">
      <alignment vertical="center" wrapText="1"/>
    </xf>
    <xf numFmtId="9" fontId="37" fillId="13" borderId="30" xfId="0" applyNumberFormat="1" applyFont="1" applyFill="1" applyBorder="1" applyAlignment="1">
      <alignment horizontal="center" vertical="center" wrapText="1"/>
    </xf>
    <xf numFmtId="0" fontId="15" fillId="0" borderId="1" xfId="0" applyFont="1" applyBorder="1" applyAlignment="1">
      <alignment horizontal="justify" vertical="center" wrapText="1"/>
    </xf>
    <xf numFmtId="0" fontId="15" fillId="6" borderId="1" xfId="0" applyFont="1" applyFill="1" applyBorder="1" applyAlignment="1">
      <alignment horizontal="justify" vertical="center" wrapText="1"/>
    </xf>
    <xf numFmtId="0" fontId="15" fillId="7" borderId="1" xfId="0" applyFont="1" applyFill="1" applyBorder="1" applyAlignment="1">
      <alignment horizontal="justify" vertical="center" wrapText="1"/>
    </xf>
    <xf numFmtId="0" fontId="15" fillId="12" borderId="1" xfId="0" applyFont="1" applyFill="1" applyBorder="1" applyAlignment="1">
      <alignment horizontal="justify" vertical="center" wrapText="1"/>
    </xf>
    <xf numFmtId="0" fontId="15" fillId="5"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0" fontId="35" fillId="3" borderId="1" xfId="3" applyFill="1" applyBorder="1" applyAlignment="1">
      <alignment horizontal="center" vertical="center" wrapText="1"/>
    </xf>
    <xf numFmtId="0" fontId="35" fillId="0" borderId="0" xfId="3" applyAlignment="1">
      <alignment horizontal="center" vertical="center"/>
    </xf>
    <xf numFmtId="0" fontId="35" fillId="0" borderId="1" xfId="3" applyBorder="1" applyAlignment="1">
      <alignment horizontal="center" vertical="center"/>
    </xf>
    <xf numFmtId="14" fontId="27" fillId="3" borderId="1" xfId="0" applyNumberFormat="1" applyFont="1" applyFill="1" applyBorder="1" applyAlignment="1" applyProtection="1">
      <alignment horizontal="center" vertical="center"/>
      <protection locked="0"/>
    </xf>
    <xf numFmtId="14" fontId="27" fillId="3" borderId="1" xfId="0" applyNumberFormat="1" applyFont="1" applyFill="1" applyBorder="1" applyAlignment="1" applyProtection="1">
      <alignment horizontal="center" vertical="center" wrapText="1"/>
      <protection locked="0"/>
    </xf>
    <xf numFmtId="0" fontId="27" fillId="3" borderId="4" xfId="0" applyFont="1" applyFill="1" applyBorder="1" applyAlignment="1">
      <alignment vertical="center"/>
    </xf>
    <xf numFmtId="0" fontId="27" fillId="0" borderId="4"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27" fillId="3" borderId="2" xfId="1" applyFont="1" applyFill="1" applyBorder="1" applyAlignment="1" applyProtection="1">
      <alignment horizontal="center" vertical="center" wrapText="1"/>
      <protection locked="0"/>
    </xf>
    <xf numFmtId="0" fontId="27" fillId="3" borderId="3" xfId="1" applyFont="1" applyFill="1" applyBorder="1" applyAlignment="1" applyProtection="1">
      <alignment horizontal="center" vertical="center" wrapText="1"/>
      <protection locked="0"/>
    </xf>
    <xf numFmtId="0" fontId="11" fillId="14" borderId="1" xfId="0" applyFont="1" applyFill="1" applyBorder="1" applyAlignment="1">
      <alignment horizontal="center" vertical="center" wrapText="1"/>
    </xf>
    <xf numFmtId="0" fontId="11" fillId="14" borderId="8" xfId="0" applyFont="1" applyFill="1" applyBorder="1" applyAlignment="1">
      <alignment horizontal="center" vertical="center"/>
    </xf>
    <xf numFmtId="0" fontId="11" fillId="14" borderId="10" xfId="0" applyFont="1" applyFill="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45" fillId="0" borderId="4"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6" xfId="0" applyFont="1" applyBorder="1" applyAlignment="1">
      <alignment horizontal="center" vertical="center" wrapText="1"/>
    </xf>
    <xf numFmtId="0" fontId="7" fillId="19" borderId="1" xfId="0" applyFont="1" applyFill="1" applyBorder="1" applyAlignment="1">
      <alignment horizontal="center" vertical="center" wrapText="1"/>
    </xf>
    <xf numFmtId="0" fontId="27" fillId="23" borderId="1" xfId="0" applyFont="1" applyFill="1" applyBorder="1" applyAlignment="1">
      <alignment horizontal="center" vertical="center" wrapText="1"/>
    </xf>
    <xf numFmtId="0" fontId="27" fillId="12" borderId="2" xfId="0" applyFont="1" applyFill="1" applyBorder="1" applyAlignment="1">
      <alignment horizontal="center" vertical="center" wrapText="1"/>
    </xf>
    <xf numFmtId="0" fontId="27" fillId="12" borderId="64" xfId="0" applyFont="1" applyFill="1" applyBorder="1" applyAlignment="1">
      <alignment horizontal="center" vertical="center" wrapText="1"/>
    </xf>
    <xf numFmtId="0" fontId="27" fillId="23" borderId="4"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64"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64" xfId="0" applyFont="1" applyFill="1" applyBorder="1" applyAlignment="1">
      <alignment horizontal="center" vertical="center" wrapText="1"/>
    </xf>
    <xf numFmtId="0" fontId="11" fillId="18" borderId="2" xfId="0" applyFont="1" applyFill="1" applyBorder="1" applyAlignment="1">
      <alignment horizontal="center" vertical="center" wrapText="1"/>
    </xf>
    <xf numFmtId="0" fontId="11" fillId="18" borderId="64" xfId="0" applyFont="1" applyFill="1" applyBorder="1" applyAlignment="1">
      <alignment horizontal="center" vertical="center" wrapText="1"/>
    </xf>
    <xf numFmtId="0" fontId="11" fillId="18" borderId="8" xfId="0" applyFont="1" applyFill="1" applyBorder="1" applyAlignment="1">
      <alignment horizontal="center" vertical="center" wrapText="1"/>
    </xf>
    <xf numFmtId="0" fontId="11" fillId="18" borderId="65" xfId="0" applyFont="1" applyFill="1" applyBorder="1" applyAlignment="1">
      <alignment horizontal="center" vertical="center" wrapText="1"/>
    </xf>
    <xf numFmtId="164" fontId="27" fillId="23" borderId="1" xfId="0" applyNumberFormat="1" applyFont="1" applyFill="1" applyBorder="1" applyAlignment="1">
      <alignment horizontal="center" vertical="center" wrapText="1"/>
    </xf>
    <xf numFmtId="0" fontId="11" fillId="14" borderId="2" xfId="0" applyFont="1" applyFill="1" applyBorder="1" applyAlignment="1">
      <alignment horizontal="center" vertical="center" wrapText="1"/>
    </xf>
    <xf numFmtId="0" fontId="11" fillId="14" borderId="64" xfId="0" applyFont="1" applyFill="1" applyBorder="1" applyAlignment="1">
      <alignment horizontal="center" vertical="center" wrapText="1"/>
    </xf>
    <xf numFmtId="0" fontId="11" fillId="14" borderId="3"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14" borderId="2" xfId="0" applyFont="1" applyFill="1" applyBorder="1" applyAlignment="1">
      <alignment horizontal="center" vertical="center" wrapText="1"/>
    </xf>
    <xf numFmtId="0" fontId="6" fillId="0" borderId="1" xfId="0" applyFont="1" applyBorder="1" applyAlignment="1">
      <alignment horizontal="center"/>
    </xf>
    <xf numFmtId="0" fontId="40" fillId="0" borderId="0" xfId="0" applyFont="1" applyAlignment="1" applyProtection="1">
      <alignment horizontal="justify" vertical="center"/>
      <protection locked="0"/>
    </xf>
    <xf numFmtId="0" fontId="11" fillId="17" borderId="5" xfId="0" applyFont="1" applyFill="1" applyBorder="1" applyAlignment="1">
      <alignment horizontal="center" vertical="center" wrapText="1"/>
    </xf>
    <xf numFmtId="0" fontId="11" fillId="17" borderId="6" xfId="0" applyFont="1" applyFill="1" applyBorder="1" applyAlignment="1">
      <alignment horizontal="center" vertical="center" wrapText="1"/>
    </xf>
    <xf numFmtId="0" fontId="11" fillId="16" borderId="4" xfId="0" applyFont="1" applyFill="1" applyBorder="1" applyAlignment="1">
      <alignment horizontal="center" vertical="center" wrapText="1"/>
    </xf>
    <xf numFmtId="0" fontId="11" fillId="16" borderId="5" xfId="0" applyFont="1" applyFill="1" applyBorder="1" applyAlignment="1">
      <alignment horizontal="center" vertical="center" wrapText="1"/>
    </xf>
    <xf numFmtId="0" fontId="11" fillId="16" borderId="6" xfId="0" applyFont="1" applyFill="1" applyBorder="1" applyAlignment="1">
      <alignment horizontal="center" vertical="center" wrapText="1"/>
    </xf>
    <xf numFmtId="0" fontId="11" fillId="12" borderId="8" xfId="0" applyFont="1" applyFill="1" applyBorder="1" applyAlignment="1">
      <alignment horizontal="center" vertical="center" wrapText="1"/>
    </xf>
    <xf numFmtId="0" fontId="11"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27" fillId="14" borderId="8" xfId="0" applyFont="1" applyFill="1" applyBorder="1" applyAlignment="1">
      <alignment horizontal="center" vertical="center" wrapText="1"/>
    </xf>
    <xf numFmtId="0" fontId="27"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4" xfId="0" applyFont="1" applyFill="1" applyBorder="1" applyAlignment="1">
      <alignment horizontal="center" vertical="center" wrapText="1"/>
    </xf>
    <xf numFmtId="0" fontId="7" fillId="0" borderId="0" xfId="0" applyFont="1" applyAlignment="1">
      <alignment horizontal="right" vertical="center" wrapText="1"/>
    </xf>
    <xf numFmtId="14" fontId="11" fillId="3" borderId="7" xfId="0" applyNumberFormat="1" applyFont="1" applyFill="1" applyBorder="1" applyAlignment="1">
      <alignment horizontal="center" vertical="center"/>
    </xf>
    <xf numFmtId="0" fontId="11" fillId="3" borderId="7" xfId="0" applyFont="1" applyFill="1" applyBorder="1" applyAlignment="1">
      <alignment horizontal="center" vertical="center"/>
    </xf>
    <xf numFmtId="9" fontId="11" fillId="16" borderId="2" xfId="2" applyFont="1" applyFill="1" applyBorder="1" applyAlignment="1">
      <alignment horizontal="center" vertical="center" wrapText="1"/>
    </xf>
    <xf numFmtId="9" fontId="11" fillId="16" borderId="64" xfId="2"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7" fillId="0" borderId="1" xfId="0" applyFont="1" applyBorder="1" applyAlignment="1" applyProtection="1">
      <alignment horizontal="center" vertical="center" wrapText="1"/>
      <protection locked="0"/>
    </xf>
    <xf numFmtId="0" fontId="6" fillId="0" borderId="64" xfId="0" applyFont="1" applyBorder="1" applyAlignment="1">
      <alignment horizontal="center" vertical="center"/>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27" fillId="0" borderId="64" xfId="0" applyFont="1" applyBorder="1" applyAlignment="1" applyProtection="1">
      <alignment horizontal="center" vertical="center" wrapText="1"/>
      <protection locked="0"/>
    </xf>
    <xf numFmtId="0" fontId="27" fillId="0" borderId="2" xfId="0" applyFont="1" applyBorder="1" applyAlignment="1" applyProtection="1">
      <alignment horizontal="justify" vertical="center" wrapText="1"/>
      <protection locked="0"/>
    </xf>
    <xf numFmtId="0" fontId="27" fillId="0" borderId="3" xfId="0" applyFont="1" applyBorder="1" applyAlignment="1" applyProtection="1">
      <alignment horizontal="justify" vertical="center" wrapText="1"/>
      <protection locked="0"/>
    </xf>
    <xf numFmtId="0" fontId="27" fillId="0" borderId="64" xfId="0" applyFont="1" applyBorder="1" applyAlignment="1" applyProtection="1">
      <alignment horizontal="justify" vertical="center" wrapText="1"/>
      <protection locked="0"/>
    </xf>
    <xf numFmtId="0" fontId="27" fillId="0" borderId="64" xfId="0" applyFont="1" applyBorder="1" applyAlignment="1">
      <alignment horizontal="center" vertical="center" wrapText="1"/>
    </xf>
    <xf numFmtId="0" fontId="11" fillId="0" borderId="64" xfId="0" applyFont="1" applyBorder="1" applyAlignment="1">
      <alignment horizontal="center" vertical="center" wrapText="1"/>
    </xf>
    <xf numFmtId="0" fontId="27" fillId="3" borderId="64" xfId="1" applyFont="1" applyFill="1" applyBorder="1" applyAlignment="1" applyProtection="1">
      <alignment horizontal="center" vertical="center" wrapText="1"/>
      <protection locked="0"/>
    </xf>
    <xf numFmtId="9" fontId="6" fillId="0" borderId="2" xfId="0" applyNumberFormat="1" applyFont="1" applyBorder="1" applyAlignment="1">
      <alignment horizontal="center" vertical="center"/>
    </xf>
    <xf numFmtId="9" fontId="6" fillId="0" borderId="64" xfId="0" applyNumberFormat="1" applyFont="1" applyBorder="1" applyAlignment="1">
      <alignment horizontal="center" vertical="center"/>
    </xf>
    <xf numFmtId="9" fontId="6" fillId="0" borderId="3" xfId="0" applyNumberFormat="1" applyFont="1" applyBorder="1" applyAlignment="1">
      <alignment horizontal="center" vertical="center"/>
    </xf>
    <xf numFmtId="0" fontId="11" fillId="0" borderId="1" xfId="0" applyFont="1" applyBorder="1" applyAlignment="1">
      <alignment horizontal="center" vertical="center" wrapText="1"/>
    </xf>
    <xf numFmtId="0" fontId="27" fillId="3" borderId="1" xfId="1" applyFont="1" applyFill="1" applyBorder="1" applyAlignment="1" applyProtection="1">
      <alignment horizontal="center" vertical="center" wrapText="1"/>
      <protection locked="0"/>
    </xf>
    <xf numFmtId="9" fontId="6" fillId="0" borderId="1" xfId="0" applyNumberFormat="1" applyFont="1" applyBorder="1" applyAlignment="1">
      <alignment horizontal="center" vertical="center"/>
    </xf>
    <xf numFmtId="0" fontId="11" fillId="23" borderId="1" xfId="0" applyFont="1" applyFill="1" applyBorder="1" applyAlignment="1">
      <alignment horizontal="center" vertical="center" wrapText="1"/>
    </xf>
    <xf numFmtId="0" fontId="15" fillId="13" borderId="34" xfId="0" applyFont="1" applyFill="1" applyBorder="1" applyAlignment="1">
      <alignment horizontal="center" vertical="center" wrapText="1"/>
    </xf>
    <xf numFmtId="0" fontId="15" fillId="13" borderId="31" xfId="0" applyFont="1" applyFill="1" applyBorder="1" applyAlignment="1">
      <alignment horizontal="center" vertical="center" wrapText="1"/>
    </xf>
    <xf numFmtId="0" fontId="44" fillId="0" borderId="1" xfId="0" applyFont="1" applyBorder="1" applyAlignment="1">
      <alignment horizontal="center" vertical="center" wrapText="1"/>
    </xf>
    <xf numFmtId="0" fontId="15" fillId="9" borderId="4" xfId="0" applyFont="1" applyFill="1" applyBorder="1" applyAlignment="1">
      <alignment horizontal="center" vertical="center" wrapText="1"/>
    </xf>
    <xf numFmtId="0" fontId="15" fillId="9" borderId="6" xfId="0" applyFont="1" applyFill="1" applyBorder="1" applyAlignment="1">
      <alignment horizontal="center" vertical="center" wrapText="1"/>
    </xf>
    <xf numFmtId="0" fontId="15" fillId="13" borderId="25" xfId="0" applyFont="1" applyFill="1" applyBorder="1" applyAlignment="1">
      <alignment horizontal="center" vertical="center" wrapText="1"/>
    </xf>
    <xf numFmtId="0" fontId="15"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15" fillId="0" borderId="0" xfId="0" applyFont="1" applyAlignment="1">
      <alignment horizontal="center"/>
    </xf>
    <xf numFmtId="0" fontId="8" fillId="0" borderId="1" xfId="0" applyFont="1" applyBorder="1" applyAlignment="1">
      <alignment horizontal="center" vertical="center"/>
    </xf>
    <xf numFmtId="0" fontId="12" fillId="8" borderId="7" xfId="0" applyFont="1" applyFill="1" applyBorder="1" applyAlignment="1">
      <alignment horizontal="center" vertical="center"/>
    </xf>
    <xf numFmtId="0" fontId="10"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6" xfId="0" applyFont="1" applyFill="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9" fillId="0" borderId="19"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9" fillId="0" borderId="14" xfId="0" applyFont="1" applyBorder="1" applyAlignment="1">
      <alignment horizontal="center" vertical="center" wrapText="1"/>
    </xf>
    <xf numFmtId="0" fontId="9" fillId="0" borderId="16" xfId="0" applyFont="1" applyBorder="1" applyAlignment="1">
      <alignment horizontal="center" vertical="center" wrapText="1"/>
    </xf>
    <xf numFmtId="0" fontId="9" fillId="20" borderId="11" xfId="0" applyFont="1" applyFill="1" applyBorder="1" applyAlignment="1">
      <alignment horizontal="center" vertical="center" wrapText="1"/>
    </xf>
    <xf numFmtId="0" fontId="9" fillId="20" borderId="13" xfId="0" applyFont="1" applyFill="1" applyBorder="1" applyAlignment="1">
      <alignment horizontal="center" vertical="center" wrapText="1"/>
    </xf>
    <xf numFmtId="0" fontId="9"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2"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8" fillId="11" borderId="17" xfId="0" applyFont="1" applyFill="1" applyBorder="1" applyAlignment="1">
      <alignment horizontal="center" vertical="center" wrapText="1"/>
    </xf>
    <xf numFmtId="0" fontId="27" fillId="0" borderId="17" xfId="0" applyFont="1" applyBorder="1" applyAlignment="1">
      <alignment horizontal="center" vertical="center" wrapText="1"/>
    </xf>
    <xf numFmtId="0" fontId="12" fillId="9" borderId="12"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6"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4" fillId="0" borderId="1" xfId="0" applyFont="1" applyBorder="1" applyAlignment="1">
      <alignment horizontal="center" vertical="center" wrapText="1"/>
    </xf>
    <xf numFmtId="0" fontId="14"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4" fillId="0" borderId="62" xfId="0" applyFont="1" applyBorder="1" applyAlignment="1">
      <alignment horizontal="center" vertical="center" wrapText="1"/>
    </xf>
    <xf numFmtId="0" fontId="14"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4"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33" fillId="0" borderId="23" xfId="0" applyFont="1" applyBorder="1" applyAlignment="1">
      <alignment vertical="center" wrapText="1"/>
    </xf>
    <xf numFmtId="0" fontId="33" fillId="0" borderId="55" xfId="0" applyFont="1" applyBorder="1" applyAlignment="1">
      <alignment vertical="center" wrapText="1"/>
    </xf>
    <xf numFmtId="0" fontId="33" fillId="0" borderId="18" xfId="0" applyFont="1" applyBorder="1" applyAlignment="1">
      <alignment vertical="center" wrapText="1"/>
    </xf>
    <xf numFmtId="0" fontId="7" fillId="0" borderId="0" xfId="0" applyFont="1" applyAlignment="1">
      <alignment horizontal="center"/>
    </xf>
    <xf numFmtId="0" fontId="9" fillId="0" borderId="14" xfId="0" applyFont="1" applyBorder="1" applyAlignment="1">
      <alignment horizontal="left" vertical="center" wrapText="1" indent="2"/>
    </xf>
    <xf numFmtId="0" fontId="9" fillId="0" borderId="16" xfId="0" applyFont="1" applyBorder="1" applyAlignment="1">
      <alignment horizontal="left" vertical="center" wrapText="1" indent="2"/>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20" fillId="0" borderId="22" xfId="0" applyFont="1" applyBorder="1" applyAlignment="1">
      <alignment vertical="center" wrapText="1"/>
    </xf>
    <xf numFmtId="0" fontId="20" fillId="0" borderId="20" xfId="0" applyFont="1" applyBorder="1" applyAlignment="1">
      <alignment vertical="center" wrapText="1"/>
    </xf>
    <xf numFmtId="0" fontId="20" fillId="0" borderId="24" xfId="0" applyFont="1" applyBorder="1" applyAlignment="1">
      <alignment vertical="center" wrapText="1"/>
    </xf>
    <xf numFmtId="0" fontId="20" fillId="0" borderId="19" xfId="0" applyFont="1" applyBorder="1" applyAlignment="1">
      <alignment vertical="center" wrapText="1"/>
    </xf>
    <xf numFmtId="0" fontId="20" fillId="0" borderId="0" xfId="0" applyFont="1" applyAlignment="1">
      <alignment vertical="center" wrapText="1"/>
    </xf>
    <xf numFmtId="0" fontId="20" fillId="0" borderId="21" xfId="0" applyFont="1" applyBorder="1" applyAlignment="1">
      <alignment vertical="center" wrapText="1"/>
    </xf>
    <xf numFmtId="0" fontId="12" fillId="0" borderId="14" xfId="0" applyFont="1" applyBorder="1" applyAlignment="1">
      <alignment horizontal="left" vertical="center" wrapText="1" indent="2"/>
    </xf>
    <xf numFmtId="0" fontId="12"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2"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3" fillId="20" borderId="17"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47" fillId="0" borderId="1" xfId="0" applyFont="1" applyBorder="1" applyAlignment="1">
      <alignment horizontal="center" vertical="center"/>
    </xf>
    <xf numFmtId="0" fontId="47" fillId="0" borderId="6" xfId="0" applyFont="1" applyBorder="1" applyAlignment="1">
      <alignment horizontal="center" vertical="center" wrapText="1"/>
    </xf>
    <xf numFmtId="0" fontId="27" fillId="3" borderId="4" xfId="0" applyFont="1" applyFill="1" applyBorder="1" applyAlignment="1">
      <alignment horizontal="center" vertical="center" wrapText="1"/>
    </xf>
    <xf numFmtId="0" fontId="38" fillId="0" borderId="4" xfId="3" applyFont="1" applyFill="1" applyBorder="1" applyAlignment="1" applyProtection="1">
      <alignment horizontal="center" vertical="center"/>
      <protection locked="0"/>
    </xf>
    <xf numFmtId="0" fontId="41" fillId="0" borderId="1" xfId="0" applyFont="1" applyBorder="1" applyAlignment="1" applyProtection="1">
      <alignment horizontal="center" vertical="center"/>
      <protection locked="0"/>
    </xf>
    <xf numFmtId="0" fontId="38" fillId="0" borderId="4" xfId="3" applyFont="1" applyFill="1" applyBorder="1" applyAlignment="1" applyProtection="1">
      <alignment horizontal="center" vertical="center" wrapText="1"/>
      <protection locked="0"/>
    </xf>
    <xf numFmtId="0" fontId="27" fillId="3" borderId="4" xfId="0" applyFont="1" applyFill="1" applyBorder="1" applyAlignment="1" applyProtection="1">
      <alignment horizontal="center" vertical="center" wrapText="1"/>
      <protection locked="0"/>
    </xf>
    <xf numFmtId="0" fontId="48" fillId="0" borderId="6" xfId="0" applyFont="1" applyBorder="1" applyAlignment="1">
      <alignment horizontal="center" vertical="center"/>
    </xf>
    <xf numFmtId="0" fontId="47" fillId="0" borderId="6" xfId="0" applyFont="1" applyBorder="1" applyAlignment="1">
      <alignment horizontal="center" vertical="center"/>
    </xf>
    <xf numFmtId="0" fontId="42" fillId="0" borderId="1" xfId="0" applyFont="1" applyBorder="1" applyAlignment="1">
      <alignment horizontal="justify" vertical="center" wrapText="1"/>
    </xf>
    <xf numFmtId="0" fontId="47" fillId="0" borderId="6" xfId="0" applyFont="1" applyBorder="1" applyAlignment="1">
      <alignment horizontal="justify" vertical="center" wrapText="1"/>
    </xf>
    <xf numFmtId="0" fontId="27" fillId="0" borderId="1" xfId="3" applyFont="1" applyFill="1" applyBorder="1" applyAlignment="1" applyProtection="1">
      <alignment horizontal="justify" vertical="center" wrapText="1"/>
      <protection locked="0"/>
    </xf>
    <xf numFmtId="0" fontId="46" fillId="0" borderId="0" xfId="0" applyFont="1" applyAlignment="1">
      <alignment horizontal="justify" vertical="center" wrapText="1"/>
    </xf>
    <xf numFmtId="0" fontId="27" fillId="0" borderId="1" xfId="0" applyFont="1" applyBorder="1" applyAlignment="1" applyProtection="1">
      <alignment horizontal="justify" vertical="center"/>
      <protection locked="0"/>
    </xf>
  </cellXfs>
  <cellStyles count="5">
    <cellStyle name="Hipervínculo" xfId="3" builtinId="8"/>
    <cellStyle name="Millares [0] 2" xfId="4" xr:uid="{8F9A2EF2-6F74-4BB9-9CC3-462B1B948613}"/>
    <cellStyle name="Normal" xfId="0" builtinId="0"/>
    <cellStyle name="Normal 2" xfId="1" xr:uid="{00000000-0005-0000-0000-000001000000}"/>
    <cellStyle name="Porcentaje" xfId="2" builtinId="5"/>
  </cellStyles>
  <dxfs count="1507">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auto="1"/>
      </font>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s>
  <tableStyles count="0" defaultTableStyle="TableStyleMedium2" defaultPivotStyle="PivotStyleLight16"/>
  <colors>
    <mruColors>
      <color rgb="FF92D050"/>
      <color rgb="FFCCFFFF"/>
      <color rgb="FFFFE599"/>
      <color rgb="FFFFFF99"/>
      <color rgb="FFFFFF0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9</xdr:col>
      <xdr:colOff>0</xdr:colOff>
      <xdr:row>17</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17</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14</xdr:row>
      <xdr:rowOff>0</xdr:rowOff>
    </xdr:from>
    <xdr:to>
      <xdr:col>9</xdr:col>
      <xdr:colOff>0</xdr:colOff>
      <xdr:row>14</xdr:row>
      <xdr:rowOff>1075270</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14</xdr:row>
      <xdr:rowOff>0</xdr:rowOff>
    </xdr:from>
    <xdr:to>
      <xdr:col>9</xdr:col>
      <xdr:colOff>0</xdr:colOff>
      <xdr:row>14</xdr:row>
      <xdr:rowOff>1075270</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14</xdr:row>
      <xdr:rowOff>0</xdr:rowOff>
    </xdr:from>
    <xdr:to>
      <xdr:col>9</xdr:col>
      <xdr:colOff>0</xdr:colOff>
      <xdr:row>14</xdr:row>
      <xdr:rowOff>788462</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14</xdr:row>
      <xdr:rowOff>0</xdr:rowOff>
    </xdr:from>
    <xdr:to>
      <xdr:col>9</xdr:col>
      <xdr:colOff>0</xdr:colOff>
      <xdr:row>14</xdr:row>
      <xdr:rowOff>788462</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777875</xdr:colOff>
      <xdr:row>0</xdr:row>
      <xdr:rowOff>95250</xdr:rowOff>
    </xdr:from>
    <xdr:to>
      <xdr:col>2</xdr:col>
      <xdr:colOff>698499</xdr:colOff>
      <xdr:row>0</xdr:row>
      <xdr:rowOff>1539875</xdr:rowOff>
    </xdr:to>
    <xdr:pic>
      <xdr:nvPicPr>
        <xdr:cNvPr id="5" name="Imagen 2" descr="Logo MinCIT_Mesa de trabajo 1">
          <a:extLst>
            <a:ext uri="{FF2B5EF4-FFF2-40B4-BE49-F238E27FC236}">
              <a16:creationId xmlns:a16="http://schemas.microsoft.com/office/drawing/2014/main" id="{86AF7EF2-8FBA-41F9-BE43-9CD388C56D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875" y="95250"/>
          <a:ext cx="3063874" cy="1444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444499</xdr:colOff>
      <xdr:row>0</xdr:row>
      <xdr:rowOff>47625</xdr:rowOff>
    </xdr:from>
    <xdr:to>
      <xdr:col>3</xdr:col>
      <xdr:colOff>1095374</xdr:colOff>
      <xdr:row>0</xdr:row>
      <xdr:rowOff>1658056</xdr:rowOff>
    </xdr:to>
    <xdr:pic>
      <xdr:nvPicPr>
        <xdr:cNvPr id="2" name="Imagen 2" descr="Logo MinCIT_Mesa de trabajo 1">
          <a:extLst>
            <a:ext uri="{FF2B5EF4-FFF2-40B4-BE49-F238E27FC236}">
              <a16:creationId xmlns:a16="http://schemas.microsoft.com/office/drawing/2014/main" id="{266B3F1B-0F38-4566-85AA-14714DFD18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49" y="47625"/>
          <a:ext cx="2936875" cy="1610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f:/g/personal/jchaparro_mincit_gov_co/EknPFtn-lklKuJskfPh02O4BW99RYKJwCc_384pPowza-Q?e=ppIgQY" TargetMode="External"/><Relationship Id="rId13" Type="http://schemas.openxmlformats.org/officeDocument/2006/relationships/comments" Target="../comments1.xml"/><Relationship Id="rId3" Type="http://schemas.openxmlformats.org/officeDocument/2006/relationships/hyperlink" Target="../../../../../../../../../../../:f:/g/personal/jchaparro_mincit_gov_co/EiLvR6cHgTVLqzTzpMYyH-MBC-r21udsnU-BpxED7P1U6g?e=0cistl" TargetMode="External"/><Relationship Id="rId7" Type="http://schemas.openxmlformats.org/officeDocument/2006/relationships/hyperlink" Target="../../../../../../../../../../../:f:/g/personal/jchaparro_mincit_gov_co/EtlP4duqaLRJkZC0E2FU7cMB7qezgVXqCSxAEtUHlSI_IA?e=ZGWomv" TargetMode="External"/><Relationship Id="rId12" Type="http://schemas.openxmlformats.org/officeDocument/2006/relationships/vmlDrawing" Target="../drawings/vmlDrawing2.vml"/><Relationship Id="rId2" Type="http://schemas.openxmlformats.org/officeDocument/2006/relationships/hyperlink" Target="../../../../../../../../../../../:f:/g/personal/jchaparro_mincit_gov_co/EgX4K_KYsRRAhF5sBg31w6IBlahQzfR0qOWe-jFDGII8zw?e=9esbhD" TargetMode="External"/><Relationship Id="rId1" Type="http://schemas.openxmlformats.org/officeDocument/2006/relationships/hyperlink" Target="../../../../../../../../../../../:f:/g/personal/jchaparro_mincit_gov_co/ErAxg7V5Ze1Nv98azqMR1rUBAveszN4ctM2d_LYbsjd0NA?e=Gds1aZ" TargetMode="External"/><Relationship Id="rId6" Type="http://schemas.openxmlformats.org/officeDocument/2006/relationships/hyperlink" Target="../../../../../../../../../../../:f:/g/personal/jchaparro_mincit_gov_co/EvWfoaav645Jl9A-R14zAeMBNQ6J7eEk-J50mU-sbbmwag?e=J2bLS5" TargetMode="External"/><Relationship Id="rId11" Type="http://schemas.openxmlformats.org/officeDocument/2006/relationships/vmlDrawing" Target="../drawings/vmlDrawing1.vml"/><Relationship Id="rId5" Type="http://schemas.openxmlformats.org/officeDocument/2006/relationships/hyperlink" Target="../../../../../../../../../../../:f:/g/personal/jchaparro_mincit_gov_co/Epv6l48jz-tAoTbfLudecnEB4iQxwkkIj5_bIXkLGpY8TA?e=GJGhqu" TargetMode="External"/><Relationship Id="rId10" Type="http://schemas.openxmlformats.org/officeDocument/2006/relationships/drawing" Target="../drawings/drawing1.xml"/><Relationship Id="rId4" Type="http://schemas.openxmlformats.org/officeDocument/2006/relationships/hyperlink" Target="../../../../../../../../../../../:f:/g/personal/jchaparro_mincit_gov_co/EpMB9nUCzQlNlg4WFxOK0ZoB80HgSkCwBaHZ6qbfRTjDWg?e=Uko8xb"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8"/>
  <sheetViews>
    <sheetView showGridLines="0" tabSelected="1" showRuler="0" showWhiteSpace="0" topLeftCell="AN15" zoomScale="50" zoomScaleNormal="50" zoomScaleSheetLayoutView="110" workbookViewId="0">
      <selection activeCell="K10" sqref="K1:K1048576"/>
    </sheetView>
  </sheetViews>
  <sheetFormatPr baseColWidth="10" defaultColWidth="11.453125" defaultRowHeight="14" x14ac:dyDescent="0.3"/>
  <cols>
    <col min="1" max="1" width="15.1796875" style="49" customWidth="1"/>
    <col min="2" max="2" width="26.54296875" style="49" customWidth="1"/>
    <col min="3" max="3" width="22.1796875" style="4" customWidth="1"/>
    <col min="4" max="4" width="26.81640625" style="49" customWidth="1"/>
    <col min="5" max="5" width="14.54296875" style="25" customWidth="1"/>
    <col min="6" max="6" width="16.1796875" style="49" hidden="1" customWidth="1"/>
    <col min="7" max="7" width="22.81640625" style="49" customWidth="1"/>
    <col min="8" max="8" width="53.1796875" style="49" customWidth="1"/>
    <col min="9" max="9" width="48.81640625" style="49" customWidth="1"/>
    <col min="10" max="10" width="24.453125" style="25" customWidth="1"/>
    <col min="11" max="11" width="34" style="49" hidden="1" customWidth="1"/>
    <col min="12" max="12" width="27.26953125" style="49" customWidth="1"/>
    <col min="13" max="13" width="23.453125" style="54" hidden="1" customWidth="1"/>
    <col min="14" max="14" width="26.1796875" style="49" customWidth="1"/>
    <col min="15" max="15" width="22.453125" style="54" hidden="1" customWidth="1"/>
    <col min="16" max="16" width="22.453125" style="49" customWidth="1"/>
    <col min="17" max="17" width="19.54296875" style="49" customWidth="1"/>
    <col min="18" max="18" width="88.81640625" style="4" customWidth="1"/>
    <col min="19" max="19" width="24.26953125" style="4" customWidth="1"/>
    <col min="20" max="20" width="27.54296875" style="49" customWidth="1"/>
    <col min="21" max="21" width="27.7265625" style="49" customWidth="1"/>
    <col min="22" max="22" width="18" style="49" customWidth="1"/>
    <col min="23" max="23" width="28.7265625" style="49" customWidth="1"/>
    <col min="24" max="24" width="6.81640625" style="54" hidden="1" customWidth="1"/>
    <col min="25" max="25" width="25.453125" style="49" customWidth="1"/>
    <col min="26" max="26" width="7.81640625" style="54" hidden="1" customWidth="1"/>
    <col min="27" max="27" width="25.81640625" style="4" customWidth="1"/>
    <col min="28" max="28" width="67.26953125" style="112" customWidth="1"/>
    <col min="29" max="29" width="19.1796875" style="118" customWidth="1"/>
    <col min="30" max="31" width="37" style="25" customWidth="1"/>
    <col min="32" max="32" width="21.26953125" style="49" hidden="1" customWidth="1"/>
    <col min="33" max="33" width="23.81640625" style="49" customWidth="1"/>
    <col min="34" max="34" width="19.453125" style="49" hidden="1" customWidth="1"/>
    <col min="35" max="35" width="20.54296875" style="49" customWidth="1"/>
    <col min="36" max="36" width="16.26953125" style="49" hidden="1" customWidth="1"/>
    <col min="37" max="37" width="18.1796875" style="49" customWidth="1"/>
    <col min="38" max="38" width="18.453125" style="49" customWidth="1"/>
    <col min="39" max="39" width="30.7265625" style="175" customWidth="1"/>
    <col min="40" max="40" width="30.7265625" style="176" customWidth="1"/>
    <col min="41" max="42" width="5.7265625" style="177" customWidth="1"/>
    <col min="43" max="43" width="51.54296875" style="176" customWidth="1"/>
    <col min="44" max="45" width="5.7265625" style="177" customWidth="1"/>
    <col min="46" max="46" width="35.08984375" style="176" customWidth="1"/>
    <col min="47" max="48" width="5.7265625" style="177" customWidth="1"/>
    <col min="49" max="49" width="39.1796875" style="176" customWidth="1"/>
    <col min="50" max="51" width="5.7265625" style="177" customWidth="1"/>
    <col min="52" max="52" width="41.1796875" style="131" customWidth="1"/>
    <col min="53" max="53" width="30.7265625" style="177" customWidth="1"/>
    <col min="54" max="54" width="59" style="4" customWidth="1"/>
    <col min="55" max="16384" width="11.453125" style="4"/>
  </cols>
  <sheetData>
    <row r="1" spans="1:54" ht="108.75" customHeight="1" x14ac:dyDescent="0.3">
      <c r="A1" s="254"/>
      <c r="B1" s="254"/>
      <c r="C1" s="254"/>
      <c r="D1" s="229" t="s">
        <v>0</v>
      </c>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30"/>
      <c r="AL1" s="230"/>
      <c r="AM1" s="230"/>
      <c r="AN1" s="230"/>
      <c r="AO1" s="230"/>
      <c r="AP1" s="230"/>
      <c r="AQ1" s="230"/>
      <c r="AR1" s="230"/>
      <c r="AS1" s="230"/>
      <c r="AT1" s="230"/>
      <c r="AU1" s="230"/>
      <c r="AV1" s="230"/>
      <c r="AW1" s="230"/>
      <c r="AX1" s="230"/>
      <c r="AY1" s="230"/>
      <c r="AZ1" s="231"/>
      <c r="BA1" s="227" t="s">
        <v>1</v>
      </c>
      <c r="BB1" s="228"/>
    </row>
    <row r="2" spans="1:54" ht="28.5" customHeight="1" x14ac:dyDescent="0.3">
      <c r="B2" s="4"/>
      <c r="D2" s="4"/>
      <c r="H2" s="4"/>
      <c r="I2" s="4"/>
      <c r="K2" s="4"/>
      <c r="T2" s="4"/>
      <c r="U2" s="4"/>
      <c r="AM2" s="49"/>
      <c r="AN2" s="112"/>
      <c r="AO2" s="112"/>
      <c r="AP2" s="112"/>
      <c r="AQ2" s="25"/>
      <c r="AR2" s="4"/>
      <c r="AS2" s="49"/>
      <c r="AT2" s="25"/>
      <c r="AU2" s="25"/>
      <c r="AV2" s="111"/>
      <c r="AW2" s="49"/>
      <c r="AX2" s="49"/>
      <c r="AY2" s="4"/>
      <c r="AZ2" s="111"/>
      <c r="BA2" s="49"/>
    </row>
    <row r="3" spans="1:54" ht="21.75" hidden="1" customHeight="1" x14ac:dyDescent="0.3">
      <c r="B3" s="122"/>
      <c r="C3" s="123"/>
      <c r="D3" s="123"/>
      <c r="E3" s="124"/>
      <c r="F3" s="124"/>
      <c r="G3" s="124"/>
      <c r="H3" s="123"/>
      <c r="I3" s="123"/>
      <c r="J3" s="124"/>
      <c r="K3" s="125"/>
      <c r="L3" s="126"/>
      <c r="M3" s="127"/>
      <c r="N3" s="126"/>
      <c r="O3" s="127"/>
      <c r="P3" s="126"/>
      <c r="Q3" s="126"/>
      <c r="R3" s="125"/>
      <c r="S3" s="125"/>
      <c r="T3" s="125"/>
      <c r="U3" s="125"/>
      <c r="V3" s="126"/>
      <c r="W3" s="126"/>
      <c r="X3" s="127"/>
      <c r="Y3" s="124"/>
      <c r="Z3" s="178"/>
      <c r="AA3" s="123"/>
      <c r="AB3" s="128"/>
      <c r="AC3" s="129"/>
      <c r="AD3" s="124"/>
      <c r="AE3" s="124"/>
      <c r="AF3" s="124"/>
      <c r="AG3" s="126"/>
      <c r="AH3" s="126"/>
      <c r="AI3" s="126"/>
      <c r="AJ3" s="126"/>
      <c r="AK3" s="126"/>
      <c r="AL3" s="124"/>
      <c r="AM3" s="126"/>
      <c r="AN3" s="130"/>
      <c r="AO3" s="130"/>
      <c r="AP3" s="130"/>
      <c r="AQ3" s="126"/>
      <c r="AR3" s="131"/>
      <c r="AS3" s="131"/>
      <c r="AT3" s="131"/>
      <c r="AU3" s="131"/>
      <c r="AV3" s="132"/>
      <c r="AW3" s="131"/>
      <c r="AX3" s="131"/>
      <c r="AY3" s="4"/>
      <c r="AZ3" s="111"/>
      <c r="BA3" s="49"/>
    </row>
    <row r="4" spans="1:54" ht="30" customHeight="1" x14ac:dyDescent="0.3">
      <c r="A4" s="133" t="s">
        <v>2</v>
      </c>
      <c r="B4" s="4"/>
      <c r="C4" s="133"/>
      <c r="D4" s="271">
        <v>45626</v>
      </c>
      <c r="E4" s="272"/>
      <c r="F4" s="132"/>
      <c r="G4" s="132"/>
      <c r="H4" s="133"/>
      <c r="I4" s="270" t="s">
        <v>3</v>
      </c>
      <c r="J4" s="270"/>
      <c r="K4" s="134"/>
      <c r="L4" s="134">
        <v>3</v>
      </c>
      <c r="M4" s="127"/>
      <c r="N4" s="126"/>
      <c r="O4" s="127"/>
      <c r="P4" s="126"/>
      <c r="Q4" s="126"/>
      <c r="R4" s="135"/>
      <c r="S4" s="125"/>
      <c r="T4" s="125"/>
      <c r="U4" s="125"/>
      <c r="V4" s="126"/>
      <c r="W4" s="255"/>
      <c r="X4" s="255"/>
      <c r="Y4" s="255"/>
      <c r="Z4" s="255"/>
      <c r="AA4" s="255"/>
      <c r="AB4" s="255"/>
      <c r="AC4" s="255"/>
      <c r="AD4" s="255"/>
      <c r="AE4" s="255"/>
      <c r="AF4" s="255"/>
      <c r="AG4" s="255"/>
      <c r="AH4" s="255"/>
      <c r="AI4" s="255"/>
      <c r="AJ4" s="255"/>
      <c r="AK4" s="255"/>
      <c r="AL4" s="126"/>
      <c r="AM4" s="126"/>
      <c r="AN4" s="130"/>
      <c r="AO4" s="130"/>
      <c r="AP4" s="130"/>
      <c r="AQ4" s="126"/>
      <c r="AR4" s="131"/>
      <c r="AS4" s="131"/>
      <c r="AT4" s="131"/>
      <c r="AU4" s="131"/>
      <c r="AV4" s="132"/>
      <c r="AW4" s="131"/>
      <c r="AX4" s="49"/>
      <c r="AY4" s="4"/>
      <c r="AZ4" s="111"/>
      <c r="BA4" s="49"/>
    </row>
    <row r="5" spans="1:54" ht="23.25" customHeight="1" x14ac:dyDescent="0.3">
      <c r="B5" s="133"/>
      <c r="C5" s="112"/>
      <c r="D5" s="126"/>
      <c r="E5" s="126"/>
      <c r="F5" s="126"/>
      <c r="G5" s="126"/>
      <c r="H5" s="126"/>
      <c r="I5" s="126"/>
      <c r="J5" s="126"/>
      <c r="K5" s="126"/>
      <c r="L5" s="126"/>
      <c r="M5" s="127"/>
      <c r="N5" s="126"/>
      <c r="O5" s="127"/>
      <c r="P5" s="126"/>
      <c r="Q5" s="126"/>
      <c r="R5" s="126"/>
      <c r="S5" s="126"/>
      <c r="T5" s="126"/>
      <c r="U5" s="126"/>
      <c r="V5" s="126"/>
      <c r="W5" s="126"/>
      <c r="X5" s="127"/>
      <c r="Y5" s="126"/>
      <c r="Z5" s="127"/>
      <c r="AA5" s="126"/>
      <c r="AB5" s="130"/>
      <c r="AC5" s="126"/>
      <c r="AD5" s="126"/>
      <c r="AE5" s="126"/>
      <c r="AF5" s="126"/>
      <c r="AG5" s="126"/>
      <c r="AH5" s="126"/>
      <c r="AI5" s="126"/>
      <c r="AJ5" s="126"/>
      <c r="AK5" s="126"/>
      <c r="AL5" s="126"/>
      <c r="AM5" s="126"/>
      <c r="AN5" s="130"/>
      <c r="AO5" s="130"/>
      <c r="AP5" s="130"/>
      <c r="AQ5" s="126"/>
      <c r="AR5" s="131"/>
      <c r="AS5" s="131"/>
      <c r="AT5" s="131"/>
      <c r="AU5" s="131"/>
      <c r="AV5" s="132"/>
      <c r="AW5" s="131"/>
      <c r="AX5" s="49"/>
      <c r="AY5" s="4"/>
      <c r="AZ5" s="111"/>
      <c r="BA5" s="49"/>
    </row>
    <row r="6" spans="1:54" ht="48" customHeight="1" x14ac:dyDescent="0.3">
      <c r="A6" s="256" t="s">
        <v>4</v>
      </c>
      <c r="B6" s="256"/>
      <c r="C6" s="256"/>
      <c r="D6" s="256"/>
      <c r="E6" s="256"/>
      <c r="F6" s="256"/>
      <c r="G6" s="256"/>
      <c r="H6" s="256"/>
      <c r="I6" s="256"/>
      <c r="J6" s="256"/>
      <c r="K6" s="257"/>
      <c r="L6" s="258" t="s">
        <v>5</v>
      </c>
      <c r="M6" s="259"/>
      <c r="N6" s="259"/>
      <c r="O6" s="259"/>
      <c r="P6" s="260"/>
      <c r="Q6" s="249" t="s">
        <v>6</v>
      </c>
      <c r="R6" s="224" t="s">
        <v>7</v>
      </c>
      <c r="S6" s="224"/>
      <c r="T6" s="224"/>
      <c r="U6" s="224"/>
      <c r="V6" s="224"/>
      <c r="W6" s="224"/>
      <c r="X6" s="224"/>
      <c r="Y6" s="224"/>
      <c r="Z6" s="224"/>
      <c r="AA6" s="224"/>
      <c r="AB6" s="224"/>
      <c r="AC6" s="224"/>
      <c r="AD6" s="224"/>
      <c r="AE6" s="224"/>
      <c r="AF6" s="224"/>
      <c r="AG6" s="261" t="s">
        <v>8</v>
      </c>
      <c r="AH6" s="262"/>
      <c r="AI6" s="262"/>
      <c r="AJ6" s="262"/>
      <c r="AK6" s="262"/>
      <c r="AL6" s="262"/>
      <c r="AM6" s="299" t="s">
        <v>9</v>
      </c>
      <c r="AN6" s="233"/>
      <c r="AO6" s="233"/>
      <c r="AP6" s="233"/>
      <c r="AQ6" s="233"/>
      <c r="AR6" s="233"/>
      <c r="AS6" s="233"/>
      <c r="AT6" s="233"/>
      <c r="AU6" s="233"/>
      <c r="AV6" s="233"/>
      <c r="AW6" s="233"/>
      <c r="AX6" s="233"/>
      <c r="AY6" s="233"/>
      <c r="AZ6" s="233"/>
      <c r="BA6" s="236"/>
      <c r="BB6" s="232" t="s">
        <v>10</v>
      </c>
    </row>
    <row r="7" spans="1:54" ht="43" customHeight="1" x14ac:dyDescent="0.3">
      <c r="A7" s="263" t="s">
        <v>11</v>
      </c>
      <c r="B7" s="263" t="s">
        <v>12</v>
      </c>
      <c r="C7" s="240" t="s">
        <v>13</v>
      </c>
      <c r="D7" s="240" t="s">
        <v>14</v>
      </c>
      <c r="E7" s="218" t="s">
        <v>15</v>
      </c>
      <c r="F7" s="218" t="s">
        <v>16</v>
      </c>
      <c r="G7" s="240" t="s">
        <v>17</v>
      </c>
      <c r="H7" s="240" t="s">
        <v>18</v>
      </c>
      <c r="I7" s="240" t="s">
        <v>19</v>
      </c>
      <c r="J7" s="240" t="s">
        <v>20</v>
      </c>
      <c r="K7" s="240" t="s">
        <v>21</v>
      </c>
      <c r="L7" s="237" t="s">
        <v>22</v>
      </c>
      <c r="M7" s="273" t="s">
        <v>23</v>
      </c>
      <c r="N7" s="237" t="s">
        <v>24</v>
      </c>
      <c r="O7" s="273" t="s">
        <v>25</v>
      </c>
      <c r="P7" s="268" t="s">
        <v>26</v>
      </c>
      <c r="Q7" s="250"/>
      <c r="R7" s="224" t="s">
        <v>27</v>
      </c>
      <c r="S7" s="225" t="s">
        <v>28</v>
      </c>
      <c r="T7" s="226"/>
      <c r="U7" s="224" t="s">
        <v>29</v>
      </c>
      <c r="V7" s="224"/>
      <c r="W7" s="224" t="s">
        <v>30</v>
      </c>
      <c r="X7" s="224"/>
      <c r="Y7" s="224" t="s">
        <v>31</v>
      </c>
      <c r="Z7" s="224"/>
      <c r="AA7" s="224" t="s">
        <v>32</v>
      </c>
      <c r="AB7" s="224"/>
      <c r="AC7" s="275" t="s">
        <v>33</v>
      </c>
      <c r="AD7" s="276"/>
      <c r="AE7" s="277"/>
      <c r="AF7" s="252" t="s">
        <v>34</v>
      </c>
      <c r="AG7" s="242" t="s">
        <v>22</v>
      </c>
      <c r="AH7" s="234" t="s">
        <v>23</v>
      </c>
      <c r="AI7" s="242" t="s">
        <v>24</v>
      </c>
      <c r="AJ7" s="242" t="s">
        <v>25</v>
      </c>
      <c r="AK7" s="244" t="s">
        <v>35</v>
      </c>
      <c r="AL7" s="246" t="s">
        <v>36</v>
      </c>
      <c r="AM7" s="248" t="s">
        <v>37</v>
      </c>
      <c r="AN7" s="233" t="s">
        <v>38</v>
      </c>
      <c r="AO7" s="233" t="s">
        <v>39</v>
      </c>
      <c r="AP7" s="233"/>
      <c r="AQ7" s="233"/>
      <c r="AR7" s="233" t="s">
        <v>40</v>
      </c>
      <c r="AS7" s="233"/>
      <c r="AT7" s="233"/>
      <c r="AU7" s="233" t="s">
        <v>41</v>
      </c>
      <c r="AV7" s="233"/>
      <c r="AW7" s="233"/>
      <c r="AX7" s="233" t="s">
        <v>42</v>
      </c>
      <c r="AY7" s="233"/>
      <c r="AZ7" s="233"/>
      <c r="BA7" s="236" t="s">
        <v>43</v>
      </c>
      <c r="BB7" s="232"/>
    </row>
    <row r="8" spans="1:54" s="25" customFormat="1" ht="49.5" customHeight="1" x14ac:dyDescent="0.35">
      <c r="A8" s="264"/>
      <c r="B8" s="267"/>
      <c r="C8" s="241"/>
      <c r="D8" s="241"/>
      <c r="E8" s="239"/>
      <c r="F8" s="219"/>
      <c r="G8" s="241"/>
      <c r="H8" s="241"/>
      <c r="I8" s="241"/>
      <c r="J8" s="241"/>
      <c r="K8" s="241"/>
      <c r="L8" s="238"/>
      <c r="M8" s="274"/>
      <c r="N8" s="238"/>
      <c r="O8" s="274"/>
      <c r="P8" s="269"/>
      <c r="Q8" s="251"/>
      <c r="R8" s="249"/>
      <c r="S8" s="138" t="s">
        <v>44</v>
      </c>
      <c r="T8" s="138" t="s">
        <v>45</v>
      </c>
      <c r="U8" s="137" t="s">
        <v>46</v>
      </c>
      <c r="V8" s="137" t="s">
        <v>47</v>
      </c>
      <c r="W8" s="265" t="s">
        <v>48</v>
      </c>
      <c r="X8" s="266"/>
      <c r="Y8" s="265" t="s">
        <v>49</v>
      </c>
      <c r="Z8" s="266"/>
      <c r="AA8" s="138" t="s">
        <v>50</v>
      </c>
      <c r="AB8" s="138" t="s">
        <v>51</v>
      </c>
      <c r="AC8" s="138" t="s">
        <v>52</v>
      </c>
      <c r="AD8" s="138" t="s">
        <v>53</v>
      </c>
      <c r="AE8" s="138" t="s">
        <v>54</v>
      </c>
      <c r="AF8" s="253"/>
      <c r="AG8" s="243"/>
      <c r="AH8" s="235"/>
      <c r="AI8" s="243"/>
      <c r="AJ8" s="243"/>
      <c r="AK8" s="245"/>
      <c r="AL8" s="247"/>
      <c r="AM8" s="248" t="s">
        <v>55</v>
      </c>
      <c r="AN8" s="233"/>
      <c r="AO8" s="136" t="s">
        <v>56</v>
      </c>
      <c r="AP8" s="136" t="s">
        <v>57</v>
      </c>
      <c r="AQ8" s="136" t="s">
        <v>58</v>
      </c>
      <c r="AR8" s="136" t="s">
        <v>56</v>
      </c>
      <c r="AS8" s="136" t="s">
        <v>57</v>
      </c>
      <c r="AT8" s="136" t="s">
        <v>58</v>
      </c>
      <c r="AU8" s="136" t="s">
        <v>56</v>
      </c>
      <c r="AV8" s="136" t="s">
        <v>57</v>
      </c>
      <c r="AW8" s="136" t="s">
        <v>58</v>
      </c>
      <c r="AX8" s="136" t="s">
        <v>56</v>
      </c>
      <c r="AY8" s="136" t="s">
        <v>57</v>
      </c>
      <c r="AZ8" s="136" t="s">
        <v>58</v>
      </c>
      <c r="BA8" s="236"/>
      <c r="BB8" s="232"/>
    </row>
    <row r="9" spans="1:54" ht="32" hidden="1" customHeight="1" x14ac:dyDescent="0.3">
      <c r="A9" s="139"/>
      <c r="B9" s="140"/>
      <c r="C9" s="141"/>
      <c r="D9" s="141"/>
      <c r="E9" s="142"/>
      <c r="F9" s="142"/>
      <c r="G9" s="142"/>
      <c r="H9" s="141"/>
      <c r="I9" s="141"/>
      <c r="J9" s="141"/>
      <c r="K9" s="141"/>
      <c r="L9" s="142"/>
      <c r="M9" s="143" t="e">
        <f>VLOOKUP(L9,'[2]Datos Validacion'!$C$6:$D$10,2,0)</f>
        <v>#N/A</v>
      </c>
      <c r="N9" s="144"/>
      <c r="O9" s="145" t="e">
        <f>VLOOKUP(N9,'[2]Datos Validacion'!$E$6:$F$15,2,0)</f>
        <v>#N/A</v>
      </c>
      <c r="P9" s="146"/>
      <c r="Q9" s="146"/>
      <c r="R9" s="141"/>
      <c r="S9" s="147"/>
      <c r="T9" s="141"/>
      <c r="U9" s="141"/>
      <c r="V9" s="139"/>
      <c r="W9" s="139"/>
      <c r="X9" s="143" t="e">
        <f>VLOOKUP(W9,'[2]Datos Validacion'!$K$6:$L$8,2,0)</f>
        <v>#N/A</v>
      </c>
      <c r="Y9" s="148"/>
      <c r="Z9" s="143" t="e">
        <f>VLOOKUP(Y9,'[2]Datos Validacion'!$M$6:$N$7,2,0)</f>
        <v>#N/A</v>
      </c>
      <c r="AA9" s="147"/>
      <c r="AB9" s="140"/>
      <c r="AC9" s="140"/>
      <c r="AD9" s="140"/>
      <c r="AE9" s="140"/>
      <c r="AF9" s="149" t="e">
        <f t="shared" ref="AF9:AF14" si="0">+X9+Z9</f>
        <v>#N/A</v>
      </c>
      <c r="AG9" s="150" t="e">
        <f>IF(AH9&lt;=20%,"MUY BAJA",IF(AH9&lt;=40%,"BAJA",IF(AH9&lt;=60%,"MEDIA",IF(AH9&lt;=80%,"ALTA","MUY ALTA"))))</f>
        <v>#N/A</v>
      </c>
      <c r="AH9" s="150" t="e">
        <f>IF(OR(W9="prevenir",W9="detectar"),(M9-(M9*AF9)), M9)</f>
        <v>#N/A</v>
      </c>
      <c r="AI9" s="150" t="e">
        <f t="shared" ref="AI9:AI12" si="1">IF(AJ9&lt;=20%,"LEVE",IF(AJ9&lt;=40%,"MENOR",IF(AJ9&lt;=60%,"MODERADO",IF(AJ9&lt;=80%,"MAYOR","CATASTROFICO"))))</f>
        <v>#N/A</v>
      </c>
      <c r="AJ9" s="150" t="e">
        <f>IF(W9="corregir",(O9-(O9*AF9)), O9)</f>
        <v>#N/A</v>
      </c>
      <c r="AK9" s="146"/>
      <c r="AL9" s="142"/>
      <c r="AM9" s="151"/>
      <c r="AN9" s="152"/>
      <c r="AO9" s="153"/>
      <c r="AP9" s="154"/>
      <c r="AQ9" s="155"/>
      <c r="AR9" s="156"/>
      <c r="AS9" s="156"/>
      <c r="AT9" s="155"/>
      <c r="AU9" s="156"/>
      <c r="AV9" s="156"/>
      <c r="AW9" s="157"/>
      <c r="AX9" s="156"/>
      <c r="AY9" s="156"/>
      <c r="AZ9" s="158"/>
      <c r="BA9" s="210"/>
      <c r="BB9" s="23"/>
    </row>
    <row r="10" spans="1:54" s="113" customFormat="1" ht="120" customHeight="1" x14ac:dyDescent="0.3">
      <c r="A10" s="139" t="s">
        <v>59</v>
      </c>
      <c r="B10" s="161" t="s">
        <v>60</v>
      </c>
      <c r="C10" s="161" t="s">
        <v>61</v>
      </c>
      <c r="D10" s="142" t="s">
        <v>62</v>
      </c>
      <c r="E10" s="161" t="s">
        <v>82</v>
      </c>
      <c r="F10" s="142" t="s">
        <v>63</v>
      </c>
      <c r="G10" s="142" t="s">
        <v>63</v>
      </c>
      <c r="H10" s="163" t="s">
        <v>83</v>
      </c>
      <c r="I10" s="163" t="s">
        <v>84</v>
      </c>
      <c r="J10" s="142" t="s">
        <v>80</v>
      </c>
      <c r="K10" s="152"/>
      <c r="L10" s="167" t="s">
        <v>65</v>
      </c>
      <c r="M10" s="168">
        <f>VLOOKUP(L10,'[2]Datos Validacion'!$C$6:$D$10,2,0)</f>
        <v>0.6</v>
      </c>
      <c r="N10" s="169" t="s">
        <v>85</v>
      </c>
      <c r="O10" s="170">
        <f>VLOOKUP(N10,'[2]Datos Validacion'!$E$6:$F$15,2,0)</f>
        <v>0.4</v>
      </c>
      <c r="P10" s="146" t="s">
        <v>86</v>
      </c>
      <c r="Q10" s="146" t="s">
        <v>87</v>
      </c>
      <c r="R10" s="121" t="s">
        <v>88</v>
      </c>
      <c r="S10" s="139" t="s">
        <v>68</v>
      </c>
      <c r="T10" s="148" t="s">
        <v>89</v>
      </c>
      <c r="U10" s="148" t="s">
        <v>76</v>
      </c>
      <c r="V10" s="139" t="s">
        <v>70</v>
      </c>
      <c r="W10" s="139" t="s">
        <v>77</v>
      </c>
      <c r="X10" s="143">
        <f>VLOOKUP(W10,'[2]Datos Validacion'!$K$6:$L$8,2,0)</f>
        <v>0.15</v>
      </c>
      <c r="Y10" s="148" t="s">
        <v>72</v>
      </c>
      <c r="Z10" s="143">
        <f>VLOOKUP(Y10,'[2]Datos Validacion'!$M$6:$N$7,2,0)</f>
        <v>0.15</v>
      </c>
      <c r="AA10" s="139" t="s">
        <v>78</v>
      </c>
      <c r="AB10" s="204" t="s">
        <v>90</v>
      </c>
      <c r="AC10" s="139" t="s">
        <v>74</v>
      </c>
      <c r="AD10" s="115" t="s">
        <v>91</v>
      </c>
      <c r="AE10" s="205" t="s">
        <v>87</v>
      </c>
      <c r="AF10" s="149">
        <f>+X10+Z10</f>
        <v>0.3</v>
      </c>
      <c r="AG10" s="150" t="str">
        <f>IF(AH10&lt;=20%,"MUY BAJA",IF(AH10&lt;=40%,"BAJA",IF(AH10&lt;=60%,"MEDIA",IF(AH10&lt;=80%,"ALTA","MUY ALTA"))))</f>
        <v>MEDIA</v>
      </c>
      <c r="AH10" s="150">
        <f>IF(OR(W10="prevenir",W10="detectar"),(M10-(M10*AF10)), M10)</f>
        <v>0.42</v>
      </c>
      <c r="AI10" s="162" t="str">
        <f t="shared" si="1"/>
        <v>MENOR</v>
      </c>
      <c r="AJ10" s="162">
        <f>IF(W10="corregir",(O10-(O10*AF10)), O10)</f>
        <v>0.4</v>
      </c>
      <c r="AK10" s="146" t="s">
        <v>86</v>
      </c>
      <c r="AL10" s="159" t="s">
        <v>75</v>
      </c>
      <c r="AM10" s="208">
        <v>45852</v>
      </c>
      <c r="AN10" s="115" t="s">
        <v>92</v>
      </c>
      <c r="AO10" s="165"/>
      <c r="AP10" s="173" t="s">
        <v>93</v>
      </c>
      <c r="AQ10" s="158" t="s">
        <v>94</v>
      </c>
      <c r="AR10" s="173" t="s">
        <v>93</v>
      </c>
      <c r="AS10" s="173"/>
      <c r="AT10" s="158" t="s">
        <v>95</v>
      </c>
      <c r="AU10" s="173"/>
      <c r="AV10" s="173" t="s">
        <v>93</v>
      </c>
      <c r="AW10" s="158" t="s">
        <v>96</v>
      </c>
      <c r="AX10" s="173"/>
      <c r="AY10" s="173" t="s">
        <v>93</v>
      </c>
      <c r="AZ10" s="158" t="s">
        <v>97</v>
      </c>
      <c r="BA10" s="413" t="s">
        <v>98</v>
      </c>
      <c r="BB10" s="420" t="s">
        <v>99</v>
      </c>
    </row>
    <row r="11" spans="1:54" ht="176" customHeight="1" x14ac:dyDescent="0.3">
      <c r="A11" s="139" t="s">
        <v>59</v>
      </c>
      <c r="B11" s="148" t="s">
        <v>100</v>
      </c>
      <c r="C11" s="142" t="s">
        <v>101</v>
      </c>
      <c r="D11" s="142" t="s">
        <v>102</v>
      </c>
      <c r="E11" s="142" t="s">
        <v>103</v>
      </c>
      <c r="F11" s="142"/>
      <c r="G11" s="142" t="s">
        <v>63</v>
      </c>
      <c r="H11" s="120" t="s">
        <v>104</v>
      </c>
      <c r="I11" s="120" t="s">
        <v>105</v>
      </c>
      <c r="J11" s="142" t="s">
        <v>80</v>
      </c>
      <c r="K11" s="161"/>
      <c r="L11" s="167" t="s">
        <v>65</v>
      </c>
      <c r="M11" s="168">
        <f>VLOOKUP(L11,'[2]Datos Validacion'!$C$6:$D$10,2,0)</f>
        <v>0.6</v>
      </c>
      <c r="N11" s="169" t="s">
        <v>86</v>
      </c>
      <c r="O11" s="170">
        <f>VLOOKUP(N11,'[2]Datos Validacion'!$E$6:$F$15,2,0)</f>
        <v>0.6</v>
      </c>
      <c r="P11" s="146" t="s">
        <v>86</v>
      </c>
      <c r="Q11" s="146" t="s">
        <v>106</v>
      </c>
      <c r="R11" s="163" t="s">
        <v>107</v>
      </c>
      <c r="S11" s="139" t="s">
        <v>68</v>
      </c>
      <c r="T11" s="148" t="s">
        <v>108</v>
      </c>
      <c r="U11" s="148" t="s">
        <v>76</v>
      </c>
      <c r="V11" s="139" t="s">
        <v>70</v>
      </c>
      <c r="W11" s="139" t="s">
        <v>71</v>
      </c>
      <c r="X11" s="143">
        <f>VLOOKUP(W11,'[2]Datos Validacion'!$K$6:$L$8,2,0)</f>
        <v>0.25</v>
      </c>
      <c r="Y11" s="148" t="s">
        <v>72</v>
      </c>
      <c r="Z11" s="143">
        <f>VLOOKUP(Y11,'[2]Datos Validacion'!$M$6:$N$7,2,0)</f>
        <v>0.15</v>
      </c>
      <c r="AA11" s="139" t="s">
        <v>73</v>
      </c>
      <c r="AB11" s="98"/>
      <c r="AC11" s="139" t="s">
        <v>74</v>
      </c>
      <c r="AD11" s="148" t="s">
        <v>109</v>
      </c>
      <c r="AE11" s="206" t="s">
        <v>106</v>
      </c>
      <c r="AF11" s="149">
        <f t="shared" si="0"/>
        <v>0.4</v>
      </c>
      <c r="AG11" s="150" t="str">
        <f t="shared" ref="AG11:AG14" si="2">IF(AH11&lt;=20%,"MUY BAJA",IF(AH11&lt;=40%,"BAJA",IF(AH11&lt;=60%,"MEDIA",IF(AH11&lt;=80%,"ALTA","MUY ALTA"))))</f>
        <v>BAJA</v>
      </c>
      <c r="AH11" s="150">
        <f t="shared" ref="AH11:AH15" si="3">IF(OR(W11="prevenir",W11="detectar"),(M11-(M11*AF11)), M11)</f>
        <v>0.36</v>
      </c>
      <c r="AI11" s="150" t="str">
        <f t="shared" si="1"/>
        <v>MODERADO</v>
      </c>
      <c r="AJ11" s="150">
        <f t="shared" ref="AJ11" si="4">IF(W11="corregir",(O11-(O11*AF11)), O11)</f>
        <v>0.6</v>
      </c>
      <c r="AK11" s="146" t="s">
        <v>86</v>
      </c>
      <c r="AL11" s="142" t="s">
        <v>110</v>
      </c>
      <c r="AM11" s="411" t="s">
        <v>111</v>
      </c>
      <c r="AN11" s="412" t="s">
        <v>112</v>
      </c>
      <c r="AO11" s="418" t="s">
        <v>113</v>
      </c>
      <c r="AP11" s="419" t="s">
        <v>114</v>
      </c>
      <c r="AQ11" s="421" t="s">
        <v>115</v>
      </c>
      <c r="AR11" s="419" t="s">
        <v>114</v>
      </c>
      <c r="AS11" s="419" t="s">
        <v>113</v>
      </c>
      <c r="AT11" s="423" t="s">
        <v>116</v>
      </c>
      <c r="AU11" s="411" t="s">
        <v>113</v>
      </c>
      <c r="AV11" s="419" t="s">
        <v>114</v>
      </c>
      <c r="AW11" s="421" t="s">
        <v>117</v>
      </c>
      <c r="AX11" s="419" t="s">
        <v>113</v>
      </c>
      <c r="AY11" s="419" t="s">
        <v>114</v>
      </c>
      <c r="AZ11" s="421" t="s">
        <v>118</v>
      </c>
      <c r="BA11" s="414"/>
      <c r="BB11" s="98" t="s">
        <v>119</v>
      </c>
    </row>
    <row r="12" spans="1:54" ht="114.75" customHeight="1" x14ac:dyDescent="0.3">
      <c r="A12" s="212" t="s">
        <v>59</v>
      </c>
      <c r="B12" s="283" t="s">
        <v>120</v>
      </c>
      <c r="C12" s="214" t="s">
        <v>121</v>
      </c>
      <c r="D12" s="214" t="s">
        <v>102</v>
      </c>
      <c r="E12" s="214" t="s">
        <v>122</v>
      </c>
      <c r="F12" s="142"/>
      <c r="G12" s="214" t="s">
        <v>63</v>
      </c>
      <c r="H12" s="287" t="s">
        <v>123</v>
      </c>
      <c r="I12" s="287" t="s">
        <v>124</v>
      </c>
      <c r="J12" s="214" t="s">
        <v>80</v>
      </c>
      <c r="K12" s="216"/>
      <c r="L12" s="214" t="s">
        <v>65</v>
      </c>
      <c r="M12" s="143">
        <f>VLOOKUP(L12,'[2]Datos Validacion'!$C$6:$D$10,2,0)</f>
        <v>0.6</v>
      </c>
      <c r="N12" s="222" t="s">
        <v>85</v>
      </c>
      <c r="O12" s="145">
        <f>VLOOKUP(N12,'[2]Datos Validacion'!$E$6:$F$15,2,0)</f>
        <v>0.4</v>
      </c>
      <c r="P12" s="220" t="s">
        <v>86</v>
      </c>
      <c r="Q12" s="146" t="s">
        <v>125</v>
      </c>
      <c r="R12" s="163" t="s">
        <v>126</v>
      </c>
      <c r="S12" s="139" t="s">
        <v>68</v>
      </c>
      <c r="T12" s="115" t="s">
        <v>127</v>
      </c>
      <c r="U12" s="115" t="s">
        <v>69</v>
      </c>
      <c r="V12" s="165" t="s">
        <v>70</v>
      </c>
      <c r="W12" s="165" t="s">
        <v>71</v>
      </c>
      <c r="X12" s="143">
        <f>VLOOKUP(W12,'[2]Datos Validacion'!$K$6:$L$8,2,0)</f>
        <v>0.25</v>
      </c>
      <c r="Y12" s="148" t="s">
        <v>72</v>
      </c>
      <c r="Z12" s="143">
        <f>VLOOKUP(Y12,'[2]Datos Validacion'!$M$6:$N$7,2,0)</f>
        <v>0.15</v>
      </c>
      <c r="AA12" s="139" t="s">
        <v>73</v>
      </c>
      <c r="AB12" s="98"/>
      <c r="AC12" s="148" t="s">
        <v>74</v>
      </c>
      <c r="AD12" s="148" t="s">
        <v>128</v>
      </c>
      <c r="AE12" s="207" t="s">
        <v>125</v>
      </c>
      <c r="AF12" s="149">
        <f t="shared" si="0"/>
        <v>0.4</v>
      </c>
      <c r="AG12" s="150" t="str">
        <f t="shared" si="2"/>
        <v>BAJA</v>
      </c>
      <c r="AH12" s="150">
        <f t="shared" si="3"/>
        <v>0.36</v>
      </c>
      <c r="AI12" s="293" t="str">
        <f t="shared" si="1"/>
        <v>MENOR</v>
      </c>
      <c r="AJ12" s="150">
        <f t="shared" ref="AJ12:AJ17" si="5">IF(W12="corregir",(O12-(O12*AF12)), O12)</f>
        <v>0.4</v>
      </c>
      <c r="AK12" s="220" t="s">
        <v>129</v>
      </c>
      <c r="AL12" s="214" t="s">
        <v>110</v>
      </c>
      <c r="AM12" s="172" t="s">
        <v>111</v>
      </c>
      <c r="AN12" s="142" t="s">
        <v>130</v>
      </c>
      <c r="AO12" s="415"/>
      <c r="AP12" s="167" t="s">
        <v>114</v>
      </c>
      <c r="AQ12" s="120" t="s">
        <v>131</v>
      </c>
      <c r="AR12" s="167" t="s">
        <v>114</v>
      </c>
      <c r="AS12" s="167"/>
      <c r="AT12" s="120" t="s">
        <v>132</v>
      </c>
      <c r="AU12" s="167"/>
      <c r="AV12" s="167" t="s">
        <v>114</v>
      </c>
      <c r="AW12" s="120" t="s">
        <v>133</v>
      </c>
      <c r="AX12" s="167"/>
      <c r="AY12" s="167" t="s">
        <v>114</v>
      </c>
      <c r="AZ12" s="424" t="s">
        <v>134</v>
      </c>
      <c r="BA12" s="414" t="s">
        <v>135</v>
      </c>
      <c r="BB12" s="278" t="s">
        <v>119</v>
      </c>
    </row>
    <row r="13" spans="1:54" ht="123.75" customHeight="1" x14ac:dyDescent="0.3">
      <c r="A13" s="282"/>
      <c r="B13" s="284"/>
      <c r="C13" s="286"/>
      <c r="D13" s="286"/>
      <c r="E13" s="286"/>
      <c r="F13" s="142"/>
      <c r="G13" s="286"/>
      <c r="H13" s="289"/>
      <c r="I13" s="288"/>
      <c r="J13" s="215"/>
      <c r="K13" s="290"/>
      <c r="L13" s="286"/>
      <c r="M13" s="143" t="e">
        <f>VLOOKUP(L13,'[2]Datos Validacion'!$C$6:$D$10,2,0)</f>
        <v>#N/A</v>
      </c>
      <c r="N13" s="292"/>
      <c r="O13" s="145" t="e">
        <f>VLOOKUP(N13,'[2]Datos Validacion'!$E$6:$F$15,2,0)</f>
        <v>#N/A</v>
      </c>
      <c r="P13" s="291"/>
      <c r="Q13" s="146" t="s">
        <v>136</v>
      </c>
      <c r="R13" s="163" t="s">
        <v>137</v>
      </c>
      <c r="S13" s="139" t="s">
        <v>68</v>
      </c>
      <c r="T13" s="115" t="s">
        <v>127</v>
      </c>
      <c r="U13" s="115" t="s">
        <v>138</v>
      </c>
      <c r="V13" s="165" t="s">
        <v>70</v>
      </c>
      <c r="W13" s="165" t="s">
        <v>77</v>
      </c>
      <c r="X13" s="143">
        <f>VLOOKUP(W13,'[2]Datos Validacion'!$K$6:$L$8,2,0)</f>
        <v>0.15</v>
      </c>
      <c r="Y13" s="148" t="s">
        <v>72</v>
      </c>
      <c r="Z13" s="143">
        <f>VLOOKUP(Y13,'[2]Datos Validacion'!$M$6:$N$7,2,0)</f>
        <v>0.15</v>
      </c>
      <c r="AA13" s="139" t="s">
        <v>73</v>
      </c>
      <c r="AB13" s="98"/>
      <c r="AC13" s="148" t="s">
        <v>74</v>
      </c>
      <c r="AD13" s="148" t="s">
        <v>139</v>
      </c>
      <c r="AE13" s="207" t="s">
        <v>136</v>
      </c>
      <c r="AF13" s="149">
        <f t="shared" si="0"/>
        <v>0.3</v>
      </c>
      <c r="AG13" s="150" t="str">
        <f t="shared" si="2"/>
        <v>BAJA</v>
      </c>
      <c r="AH13" s="150">
        <f>+AH12-(AH12*AF13)</f>
        <v>0.252</v>
      </c>
      <c r="AI13" s="294"/>
      <c r="AJ13" s="150" t="e">
        <f t="shared" si="5"/>
        <v>#N/A</v>
      </c>
      <c r="AK13" s="291"/>
      <c r="AL13" s="286"/>
      <c r="AM13" s="172" t="s">
        <v>111</v>
      </c>
      <c r="AN13" s="142" t="s">
        <v>130</v>
      </c>
      <c r="AO13" s="415"/>
      <c r="AP13" s="167" t="s">
        <v>114</v>
      </c>
      <c r="AQ13" s="120" t="s">
        <v>140</v>
      </c>
      <c r="AR13" s="167" t="s">
        <v>114</v>
      </c>
      <c r="AS13" s="167"/>
      <c r="AT13" s="120" t="s">
        <v>141</v>
      </c>
      <c r="AU13" s="167"/>
      <c r="AV13" s="167" t="s">
        <v>114</v>
      </c>
      <c r="AW13" s="120" t="s">
        <v>133</v>
      </c>
      <c r="AX13" s="167"/>
      <c r="AY13" s="167" t="s">
        <v>114</v>
      </c>
      <c r="AZ13" s="424" t="s">
        <v>134</v>
      </c>
      <c r="BA13" s="414" t="s">
        <v>135</v>
      </c>
      <c r="BB13" s="278"/>
    </row>
    <row r="14" spans="1:54" ht="118.5" customHeight="1" x14ac:dyDescent="0.3">
      <c r="A14" s="213"/>
      <c r="B14" s="285"/>
      <c r="C14" s="215"/>
      <c r="D14" s="215"/>
      <c r="E14" s="215"/>
      <c r="F14" s="142"/>
      <c r="G14" s="215"/>
      <c r="H14" s="288"/>
      <c r="I14" s="120" t="s">
        <v>142</v>
      </c>
      <c r="J14" s="142" t="s">
        <v>80</v>
      </c>
      <c r="K14" s="217"/>
      <c r="L14" s="215"/>
      <c r="M14" s="143" t="e">
        <f>VLOOKUP(L14,'[2]Datos Validacion'!$C$6:$D$10,2,0)</f>
        <v>#N/A</v>
      </c>
      <c r="N14" s="223"/>
      <c r="O14" s="145" t="e">
        <f>VLOOKUP(N14,'[2]Datos Validacion'!$E$6:$F$15,2,0)</f>
        <v>#N/A</v>
      </c>
      <c r="P14" s="221"/>
      <c r="Q14" s="146" t="s">
        <v>143</v>
      </c>
      <c r="R14" s="163" t="s">
        <v>144</v>
      </c>
      <c r="S14" s="139" t="s">
        <v>68</v>
      </c>
      <c r="T14" s="115" t="s">
        <v>127</v>
      </c>
      <c r="U14" s="115" t="s">
        <v>145</v>
      </c>
      <c r="V14" s="165" t="s">
        <v>70</v>
      </c>
      <c r="W14" s="165" t="s">
        <v>77</v>
      </c>
      <c r="X14" s="143">
        <f>VLOOKUP(W14,'[2]Datos Validacion'!$K$6:$L$8,2,0)</f>
        <v>0.15</v>
      </c>
      <c r="Y14" s="148" t="s">
        <v>72</v>
      </c>
      <c r="Z14" s="143">
        <f>VLOOKUP(Y14,'[2]Datos Validacion'!$M$6:$N$7,2,0)</f>
        <v>0.15</v>
      </c>
      <c r="AA14" s="139" t="s">
        <v>73</v>
      </c>
      <c r="AB14" s="98"/>
      <c r="AC14" s="139" t="s">
        <v>74</v>
      </c>
      <c r="AD14" s="139" t="s">
        <v>146</v>
      </c>
      <c r="AE14" s="207" t="s">
        <v>143</v>
      </c>
      <c r="AF14" s="149">
        <f t="shared" si="0"/>
        <v>0.3</v>
      </c>
      <c r="AG14" s="150" t="str">
        <f t="shared" si="2"/>
        <v>MUY BAJA</v>
      </c>
      <c r="AH14" s="150">
        <f>+AH13-(AH13*AF14)</f>
        <v>0.1764</v>
      </c>
      <c r="AI14" s="295"/>
      <c r="AJ14" s="150" t="e">
        <f t="shared" si="5"/>
        <v>#N/A</v>
      </c>
      <c r="AK14" s="221"/>
      <c r="AL14" s="215"/>
      <c r="AM14" s="172" t="s">
        <v>111</v>
      </c>
      <c r="AN14" s="142" t="s">
        <v>130</v>
      </c>
      <c r="AO14" s="167"/>
      <c r="AP14" s="167" t="s">
        <v>114</v>
      </c>
      <c r="AQ14" s="422" t="s">
        <v>147</v>
      </c>
      <c r="AR14" s="167" t="s">
        <v>114</v>
      </c>
      <c r="AS14" s="167"/>
      <c r="AT14" s="422" t="s">
        <v>148</v>
      </c>
      <c r="AU14" s="167"/>
      <c r="AV14" s="167" t="s">
        <v>114</v>
      </c>
      <c r="AW14" s="422" t="s">
        <v>133</v>
      </c>
      <c r="AX14" s="167"/>
      <c r="AY14" s="142" t="s">
        <v>114</v>
      </c>
      <c r="AZ14" s="422" t="s">
        <v>134</v>
      </c>
      <c r="BA14" s="416" t="s">
        <v>135</v>
      </c>
      <c r="BB14" s="278"/>
    </row>
    <row r="15" spans="1:54" ht="123.75" customHeight="1" x14ac:dyDescent="0.3">
      <c r="A15" s="279" t="s">
        <v>59</v>
      </c>
      <c r="B15" s="280" t="s">
        <v>149</v>
      </c>
      <c r="C15" s="280" t="s">
        <v>150</v>
      </c>
      <c r="D15" s="280" t="s">
        <v>102</v>
      </c>
      <c r="E15" s="279" t="s">
        <v>151</v>
      </c>
      <c r="F15" s="142"/>
      <c r="G15" s="281" t="s">
        <v>63</v>
      </c>
      <c r="H15" s="278" t="s">
        <v>152</v>
      </c>
      <c r="I15" s="98" t="s">
        <v>153</v>
      </c>
      <c r="J15" s="142" t="s">
        <v>80</v>
      </c>
      <c r="K15" s="281"/>
      <c r="L15" s="281" t="s">
        <v>65</v>
      </c>
      <c r="M15" s="143">
        <f>VLOOKUP(L15,'[2]Datos Validacion'!$C$6:$D$10,2,0)</f>
        <v>0.6</v>
      </c>
      <c r="N15" s="297" t="s">
        <v>154</v>
      </c>
      <c r="O15" s="145">
        <f>VLOOKUP(N15,'[2]Datos Validacion'!$E$6:$F$15,2,0)</f>
        <v>0.2</v>
      </c>
      <c r="P15" s="296" t="s">
        <v>86</v>
      </c>
      <c r="Q15" s="146" t="s">
        <v>155</v>
      </c>
      <c r="R15" s="164" t="s">
        <v>156</v>
      </c>
      <c r="S15" s="139" t="s">
        <v>68</v>
      </c>
      <c r="T15" s="148" t="s">
        <v>157</v>
      </c>
      <c r="U15" s="148" t="s">
        <v>145</v>
      </c>
      <c r="V15" s="139" t="s">
        <v>70</v>
      </c>
      <c r="W15" s="139" t="s">
        <v>71</v>
      </c>
      <c r="X15" s="143">
        <f>VLOOKUP(W15,'[2]Datos Validacion'!$K$6:$L$8,2,0)</f>
        <v>0.25</v>
      </c>
      <c r="Y15" s="148" t="s">
        <v>72</v>
      </c>
      <c r="Z15" s="143">
        <f>VLOOKUP(Y15,'[2]Datos Validacion'!$M$6:$N$7,2,0)</f>
        <v>0.15</v>
      </c>
      <c r="AA15" s="139" t="s">
        <v>73</v>
      </c>
      <c r="AB15" s="174"/>
      <c r="AC15" s="148" t="s">
        <v>74</v>
      </c>
      <c r="AD15" s="115" t="s">
        <v>158</v>
      </c>
      <c r="AE15" s="207" t="s">
        <v>155</v>
      </c>
      <c r="AF15" s="149">
        <f t="shared" ref="AF15:AF17" si="6">+X15+Z15</f>
        <v>0.4</v>
      </c>
      <c r="AG15" s="150" t="str">
        <f t="shared" ref="AG15:AG17" si="7">IF(AH15&lt;=20%,"MUY BAJA",IF(AH15&lt;=40%,"BAJA",IF(AH15&lt;=60%,"MEDIA",IF(AH15&lt;=80%,"ALTA","MUY ALTA"))))</f>
        <v>BAJA</v>
      </c>
      <c r="AH15" s="150">
        <f t="shared" si="3"/>
        <v>0.36</v>
      </c>
      <c r="AI15" s="298" t="str">
        <f t="shared" ref="AI15" si="8">IF(AJ15&lt;=20%,"LEVE",IF(AJ15&lt;=40%,"MENOR",IF(AJ15&lt;=60%,"MODERADO",IF(AJ15&lt;=80%,"MAYOR","CATASTROFICO"))))</f>
        <v>LEVE</v>
      </c>
      <c r="AJ15" s="150">
        <f t="shared" si="5"/>
        <v>0.2</v>
      </c>
      <c r="AK15" s="296" t="s">
        <v>129</v>
      </c>
      <c r="AL15" s="281" t="s">
        <v>110</v>
      </c>
      <c r="AM15" s="209">
        <v>45848</v>
      </c>
      <c r="AN15" s="171" t="s">
        <v>159</v>
      </c>
      <c r="AO15" s="171"/>
      <c r="AP15" s="171" t="s">
        <v>93</v>
      </c>
      <c r="AQ15" s="164" t="s">
        <v>160</v>
      </c>
      <c r="AR15" s="171" t="s">
        <v>93</v>
      </c>
      <c r="AS15" s="171"/>
      <c r="AT15" s="164" t="s">
        <v>161</v>
      </c>
      <c r="AU15" s="171"/>
      <c r="AV15" s="171" t="s">
        <v>93</v>
      </c>
      <c r="AW15" s="164" t="s">
        <v>162</v>
      </c>
      <c r="AX15" s="171"/>
      <c r="AY15" s="171" t="s">
        <v>93</v>
      </c>
      <c r="AZ15" s="164" t="s">
        <v>134</v>
      </c>
      <c r="BA15" s="417" t="s">
        <v>163</v>
      </c>
      <c r="BB15" s="278" t="s">
        <v>164</v>
      </c>
    </row>
    <row r="16" spans="1:54" ht="114" customHeight="1" x14ac:dyDescent="0.3">
      <c r="A16" s="279"/>
      <c r="B16" s="280"/>
      <c r="C16" s="280"/>
      <c r="D16" s="280"/>
      <c r="E16" s="279"/>
      <c r="F16" s="142"/>
      <c r="G16" s="281"/>
      <c r="H16" s="278"/>
      <c r="I16" s="98" t="s">
        <v>165</v>
      </c>
      <c r="J16" s="142" t="s">
        <v>80</v>
      </c>
      <c r="K16" s="281"/>
      <c r="L16" s="281"/>
      <c r="M16" s="143" t="e">
        <f>VLOOKUP(L16,'[2]Datos Validacion'!$C$6:$D$10,2,0)</f>
        <v>#N/A</v>
      </c>
      <c r="N16" s="297"/>
      <c r="O16" s="145" t="e">
        <f>VLOOKUP(N16,'[2]Datos Validacion'!$E$6:$F$15,2,0)</f>
        <v>#N/A</v>
      </c>
      <c r="P16" s="296"/>
      <c r="Q16" s="146" t="s">
        <v>166</v>
      </c>
      <c r="R16" s="163" t="s">
        <v>167</v>
      </c>
      <c r="S16" s="139" t="s">
        <v>68</v>
      </c>
      <c r="T16" s="148" t="s">
        <v>168</v>
      </c>
      <c r="U16" s="148" t="s">
        <v>145</v>
      </c>
      <c r="V16" s="139" t="s">
        <v>70</v>
      </c>
      <c r="W16" s="139" t="s">
        <v>71</v>
      </c>
      <c r="X16" s="143">
        <f>VLOOKUP(W16,'[2]Datos Validacion'!$K$6:$L$8,2,0)</f>
        <v>0.25</v>
      </c>
      <c r="Y16" s="148" t="s">
        <v>72</v>
      </c>
      <c r="Z16" s="143">
        <f>VLOOKUP(Y16,'[2]Datos Validacion'!$M$6:$N$7,2,0)</f>
        <v>0.15</v>
      </c>
      <c r="AA16" s="139" t="s">
        <v>73</v>
      </c>
      <c r="AB16" s="174"/>
      <c r="AC16" s="148" t="s">
        <v>74</v>
      </c>
      <c r="AD16" s="115" t="s">
        <v>169</v>
      </c>
      <c r="AE16" s="207" t="s">
        <v>166</v>
      </c>
      <c r="AF16" s="149">
        <f t="shared" si="6"/>
        <v>0.4</v>
      </c>
      <c r="AG16" s="150" t="str">
        <f t="shared" si="7"/>
        <v>BAJA</v>
      </c>
      <c r="AH16" s="150">
        <f>+AH15-(AH15*AF16)</f>
        <v>0.216</v>
      </c>
      <c r="AI16" s="298"/>
      <c r="AJ16" s="150" t="e">
        <f t="shared" si="5"/>
        <v>#N/A</v>
      </c>
      <c r="AK16" s="296"/>
      <c r="AL16" s="281"/>
      <c r="AM16" s="209">
        <v>45848</v>
      </c>
      <c r="AN16" s="171" t="s">
        <v>159</v>
      </c>
      <c r="AO16" s="171"/>
      <c r="AP16" s="171" t="s">
        <v>93</v>
      </c>
      <c r="AQ16" s="164" t="s">
        <v>170</v>
      </c>
      <c r="AR16" s="171" t="s">
        <v>114</v>
      </c>
      <c r="AS16" s="171"/>
      <c r="AT16" s="164" t="s">
        <v>171</v>
      </c>
      <c r="AU16" s="171"/>
      <c r="AV16" s="171" t="s">
        <v>93</v>
      </c>
      <c r="AW16" s="164" t="s">
        <v>162</v>
      </c>
      <c r="AX16" s="171"/>
      <c r="AY16" s="171" t="s">
        <v>93</v>
      </c>
      <c r="AZ16" s="164" t="s">
        <v>134</v>
      </c>
      <c r="BA16" s="417"/>
      <c r="BB16" s="278"/>
    </row>
    <row r="17" spans="1:54" ht="120" customHeight="1" x14ac:dyDescent="0.3">
      <c r="A17" s="279"/>
      <c r="B17" s="280"/>
      <c r="C17" s="280"/>
      <c r="D17" s="280"/>
      <c r="E17" s="279"/>
      <c r="F17" s="142"/>
      <c r="G17" s="281"/>
      <c r="H17" s="278"/>
      <c r="I17" s="164" t="s">
        <v>172</v>
      </c>
      <c r="J17" s="142" t="s">
        <v>173</v>
      </c>
      <c r="K17" s="281"/>
      <c r="L17" s="281"/>
      <c r="M17" s="143" t="e">
        <f>VLOOKUP(L17,'[2]Datos Validacion'!$C$6:$D$10,2,0)</f>
        <v>#N/A</v>
      </c>
      <c r="N17" s="297"/>
      <c r="O17" s="145" t="e">
        <f>VLOOKUP(N17,'[2]Datos Validacion'!$E$6:$F$15,2,0)</f>
        <v>#N/A</v>
      </c>
      <c r="P17" s="296"/>
      <c r="Q17" s="146" t="s">
        <v>174</v>
      </c>
      <c r="R17" s="120" t="s">
        <v>175</v>
      </c>
      <c r="S17" s="160" t="s">
        <v>68</v>
      </c>
      <c r="T17" s="160" t="s">
        <v>168</v>
      </c>
      <c r="U17" s="148" t="s">
        <v>145</v>
      </c>
      <c r="V17" s="160" t="s">
        <v>70</v>
      </c>
      <c r="W17" s="160" t="s">
        <v>71</v>
      </c>
      <c r="X17" s="143">
        <f>VLOOKUP(W17,'[2]Datos Validacion'!$K$6:$L$8,2,0)</f>
        <v>0.25</v>
      </c>
      <c r="Y17" s="161" t="s">
        <v>72</v>
      </c>
      <c r="Z17" s="143">
        <f>VLOOKUP(Y17,'[2]Datos Validacion'!$M$6:$N$7,2,0)</f>
        <v>0.15</v>
      </c>
      <c r="AA17" s="160" t="s">
        <v>73</v>
      </c>
      <c r="AB17" s="174"/>
      <c r="AC17" s="148" t="s">
        <v>74</v>
      </c>
      <c r="AD17" s="115" t="s">
        <v>176</v>
      </c>
      <c r="AE17" s="207" t="s">
        <v>174</v>
      </c>
      <c r="AF17" s="149">
        <f t="shared" si="6"/>
        <v>0.4</v>
      </c>
      <c r="AG17" s="150" t="str">
        <f t="shared" si="7"/>
        <v>MUY BAJA</v>
      </c>
      <c r="AH17" s="150">
        <f>+AH16-(AH16*AF17)</f>
        <v>0.12959999999999999</v>
      </c>
      <c r="AI17" s="298"/>
      <c r="AJ17" s="150" t="e">
        <f t="shared" si="5"/>
        <v>#N/A</v>
      </c>
      <c r="AK17" s="296"/>
      <c r="AL17" s="281"/>
      <c r="AM17" s="172">
        <v>45848</v>
      </c>
      <c r="AN17" s="166" t="s">
        <v>159</v>
      </c>
      <c r="AO17" s="167"/>
      <c r="AP17" s="167" t="s">
        <v>93</v>
      </c>
      <c r="AQ17" s="120" t="s">
        <v>160</v>
      </c>
      <c r="AR17" s="167" t="s">
        <v>93</v>
      </c>
      <c r="AS17" s="167"/>
      <c r="AT17" s="120" t="s">
        <v>177</v>
      </c>
      <c r="AU17" s="167"/>
      <c r="AV17" s="167" t="s">
        <v>93</v>
      </c>
      <c r="AW17" s="120" t="s">
        <v>162</v>
      </c>
      <c r="AX17" s="167"/>
      <c r="AY17" s="167" t="s">
        <v>93</v>
      </c>
      <c r="AZ17" s="120" t="s">
        <v>134</v>
      </c>
      <c r="BA17" s="211"/>
      <c r="BB17" s="278"/>
    </row>
    <row r="18" spans="1:54" x14ac:dyDescent="0.3">
      <c r="E18" s="131"/>
    </row>
  </sheetData>
  <sheetProtection formatColumns="0" formatRows="0" sort="0" autoFilter="0"/>
  <protectedRanges>
    <protectedRange sqref="A6:AL9 A18:AL41 A10:AL17" name="Rango1"/>
  </protectedRanges>
  <autoFilter ref="A8:BB8" xr:uid="{00000000-0001-0000-0000-000000000000}">
    <filterColumn colId="22" showButton="0"/>
    <filterColumn colId="24" showButton="0"/>
  </autoFilter>
  <mergeCells count="84">
    <mergeCell ref="AM6:BA6"/>
    <mergeCell ref="AX7:AZ7"/>
    <mergeCell ref="AJ7:AJ8"/>
    <mergeCell ref="BB12:BB14"/>
    <mergeCell ref="BB15:BB17"/>
    <mergeCell ref="AK12:AK14"/>
    <mergeCell ref="AL12:AL14"/>
    <mergeCell ref="L12:L14"/>
    <mergeCell ref="P12:P14"/>
    <mergeCell ref="N12:N14"/>
    <mergeCell ref="K15:K17"/>
    <mergeCell ref="AI12:AI14"/>
    <mergeCell ref="P15:P17"/>
    <mergeCell ref="N15:N17"/>
    <mergeCell ref="L15:L17"/>
    <mergeCell ref="AI15:AI17"/>
    <mergeCell ref="AK15:AK17"/>
    <mergeCell ref="AL15:AL17"/>
    <mergeCell ref="A15:A17"/>
    <mergeCell ref="B15:B17"/>
    <mergeCell ref="C15:C17"/>
    <mergeCell ref="E15:E17"/>
    <mergeCell ref="G15:G17"/>
    <mergeCell ref="D15:D17"/>
    <mergeCell ref="A12:A14"/>
    <mergeCell ref="B12:B14"/>
    <mergeCell ref="C12:C14"/>
    <mergeCell ref="G12:G14"/>
    <mergeCell ref="E12:E14"/>
    <mergeCell ref="D12:D14"/>
    <mergeCell ref="I12:I13"/>
    <mergeCell ref="H12:H14"/>
    <mergeCell ref="H15:H17"/>
    <mergeCell ref="K12:K14"/>
    <mergeCell ref="J12:J13"/>
    <mergeCell ref="A1:C1"/>
    <mergeCell ref="N7:N8"/>
    <mergeCell ref="W4:AK4"/>
    <mergeCell ref="A6:K6"/>
    <mergeCell ref="L6:P6"/>
    <mergeCell ref="R6:AF6"/>
    <mergeCell ref="AG6:AL6"/>
    <mergeCell ref="A7:A8"/>
    <mergeCell ref="W8:X8"/>
    <mergeCell ref="B7:B8"/>
    <mergeCell ref="C7:C8"/>
    <mergeCell ref="P7:P8"/>
    <mergeCell ref="I4:J4"/>
    <mergeCell ref="D4:E4"/>
    <mergeCell ref="D7:D8"/>
    <mergeCell ref="M7:M8"/>
    <mergeCell ref="O7:O8"/>
    <mergeCell ref="AC7:AE7"/>
    <mergeCell ref="AG7:AG8"/>
    <mergeCell ref="Y8:Z8"/>
    <mergeCell ref="R7:R8"/>
    <mergeCell ref="BA1:BB1"/>
    <mergeCell ref="D1:AZ1"/>
    <mergeCell ref="BB6:BB8"/>
    <mergeCell ref="AU7:AW7"/>
    <mergeCell ref="Y7:Z7"/>
    <mergeCell ref="AA7:AB7"/>
    <mergeCell ref="AN7:AN8"/>
    <mergeCell ref="AO7:AQ7"/>
    <mergeCell ref="AR7:AT7"/>
    <mergeCell ref="AH7:AH8"/>
    <mergeCell ref="BA7:BA8"/>
    <mergeCell ref="L7:L8"/>
    <mergeCell ref="E7:E8"/>
    <mergeCell ref="G7:G8"/>
    <mergeCell ref="I7:I8"/>
    <mergeCell ref="H7:H8"/>
    <mergeCell ref="K7:K8"/>
    <mergeCell ref="J7:J8"/>
    <mergeCell ref="AI7:AI8"/>
    <mergeCell ref="AK7:AK8"/>
    <mergeCell ref="AL7:AL8"/>
    <mergeCell ref="AM7:AM8"/>
    <mergeCell ref="Q6:Q8"/>
    <mergeCell ref="AF7:AF8"/>
    <mergeCell ref="F7:F8"/>
    <mergeCell ref="U7:V7"/>
    <mergeCell ref="S7:T7"/>
    <mergeCell ref="W7:X7"/>
  </mergeCells>
  <phoneticPr fontId="36" type="noConversion"/>
  <conditionalFormatting sqref="L9:L12">
    <cfRule type="cellIs" dxfId="1505" priority="6489" operator="equal">
      <formula>"ALTA"</formula>
    </cfRule>
    <cfRule type="cellIs" dxfId="1504" priority="6490" operator="equal">
      <formula>"MUY ALTA"</formula>
    </cfRule>
    <cfRule type="cellIs" dxfId="1503" priority="6491" operator="equal">
      <formula>"MEDIA"</formula>
    </cfRule>
    <cfRule type="cellIs" dxfId="1502" priority="6492" operator="equal">
      <formula>"BAJA"</formula>
    </cfRule>
    <cfRule type="cellIs" dxfId="1501" priority="6493" operator="equal">
      <formula>"MUY BAJA"</formula>
    </cfRule>
  </conditionalFormatting>
  <conditionalFormatting sqref="L15">
    <cfRule type="cellIs" dxfId="1500" priority="308" operator="equal">
      <formula>"ALTA"</formula>
    </cfRule>
    <cfRule type="cellIs" dxfId="1499" priority="309" operator="equal">
      <formula>"MUY ALTA"</formula>
    </cfRule>
    <cfRule type="cellIs" dxfId="1498" priority="310" operator="equal">
      <formula>"MEDIA"</formula>
    </cfRule>
    <cfRule type="cellIs" dxfId="1497" priority="311" operator="equal">
      <formula>"BAJA"</formula>
    </cfRule>
    <cfRule type="cellIs" dxfId="1496" priority="312" operator="equal">
      <formula>"MUY BAJA"</formula>
    </cfRule>
  </conditionalFormatting>
  <conditionalFormatting sqref="N9:N12">
    <cfRule type="cellIs" dxfId="1495" priority="6481" operator="equal">
      <formula>"CATASTRÓFICO (RC-F)"</formula>
    </cfRule>
    <cfRule type="cellIs" dxfId="1494" priority="6482" operator="equal">
      <formula>"MAYOR (RC-F)"</formula>
    </cfRule>
    <cfRule type="cellIs" dxfId="1493" priority="6483" operator="equal">
      <formula>"MODERADO (RC-F)"</formula>
    </cfRule>
    <cfRule type="cellIs" dxfId="1492" priority="6484" operator="equal">
      <formula>"CATASTRÓFICO"</formula>
    </cfRule>
    <cfRule type="cellIs" dxfId="1491" priority="6485" operator="equal">
      <formula>"MAYOR"</formula>
    </cfRule>
    <cfRule type="cellIs" dxfId="1490" priority="6486" operator="equal">
      <formula>"MODERADO"</formula>
    </cfRule>
    <cfRule type="cellIs" dxfId="1489" priority="6487" operator="equal">
      <formula>"MENOR"</formula>
    </cfRule>
    <cfRule type="cellIs" dxfId="1488" priority="6488" operator="equal">
      <formula>"LEVE"</formula>
    </cfRule>
    <cfRule type="cellIs" dxfId="1487" priority="6494" operator="equal">
      <formula>#REF!</formula>
    </cfRule>
  </conditionalFormatting>
  <conditionalFormatting sqref="N15">
    <cfRule type="cellIs" dxfId="1486" priority="300" operator="equal">
      <formula>"CATASTRÓFICO (RC-F)"</formula>
    </cfRule>
    <cfRule type="cellIs" dxfId="1485" priority="301" operator="equal">
      <formula>"MAYOR (RC-F)"</formula>
    </cfRule>
    <cfRule type="cellIs" dxfId="1484" priority="302" operator="equal">
      <formula>"MODERADO (RC-F)"</formula>
    </cfRule>
    <cfRule type="cellIs" dxfId="1483" priority="303" operator="equal">
      <formula>"CATASTRÓFICO"</formula>
    </cfRule>
    <cfRule type="cellIs" dxfId="1482" priority="304" operator="equal">
      <formula>"MAYOR"</formula>
    </cfRule>
    <cfRule type="cellIs" dxfId="1481" priority="305" operator="equal">
      <formula>"MODERADO"</formula>
    </cfRule>
    <cfRule type="cellIs" dxfId="1480" priority="306" operator="equal">
      <formula>"MENOR"</formula>
    </cfRule>
    <cfRule type="cellIs" dxfId="1479" priority="307" operator="equal">
      <formula>"LEVE"</formula>
    </cfRule>
    <cfRule type="cellIs" dxfId="1478" priority="313" operator="equal">
      <formula>#REF!</formula>
    </cfRule>
  </conditionalFormatting>
  <conditionalFormatting sqref="P9:Q9">
    <cfRule type="cellIs" dxfId="1477" priority="6748" operator="equal">
      <formula>#REF!</formula>
    </cfRule>
    <cfRule type="cellIs" dxfId="1476" priority="6749" operator="equal">
      <formula>#REF!</formula>
    </cfRule>
    <cfRule type="cellIs" dxfId="1475" priority="6750" operator="equal">
      <formula>#REF!</formula>
    </cfRule>
    <cfRule type="cellIs" dxfId="1474" priority="6752" operator="equal">
      <formula>#REF!</formula>
    </cfRule>
    <cfRule type="cellIs" dxfId="1473" priority="6755" operator="equal">
      <formula>#REF!</formula>
    </cfRule>
    <cfRule type="cellIs" dxfId="1472" priority="6756" operator="equal">
      <formula>#REF!</formula>
    </cfRule>
    <cfRule type="cellIs" dxfId="1471" priority="6757" operator="equal">
      <formula>#REF!</formula>
    </cfRule>
    <cfRule type="cellIs" dxfId="1470" priority="6760" operator="equal">
      <formula>#REF!</formula>
    </cfRule>
    <cfRule type="cellIs" dxfId="1469" priority="6761" operator="equal">
      <formula>#REF!</formula>
    </cfRule>
    <cfRule type="cellIs" dxfId="1468" priority="6762" operator="equal">
      <formula>#REF!</formula>
    </cfRule>
    <cfRule type="cellIs" dxfId="1467" priority="6764" operator="equal">
      <formula>#REF!</formula>
    </cfRule>
    <cfRule type="cellIs" dxfId="1466" priority="6765" operator="equal">
      <formula>#REF!</formula>
    </cfRule>
    <cfRule type="cellIs" dxfId="1465" priority="6766" operator="equal">
      <formula>#REF!</formula>
    </cfRule>
    <cfRule type="cellIs" dxfId="1464" priority="6767" operator="equal">
      <formula>#REF!</formula>
    </cfRule>
    <cfRule type="cellIs" dxfId="1463" priority="6768" operator="equal">
      <formula>#REF!</formula>
    </cfRule>
    <cfRule type="cellIs" dxfId="1462" priority="6769" operator="equal">
      <formula>#REF!</formula>
    </cfRule>
    <cfRule type="cellIs" dxfId="1461" priority="6770" operator="equal">
      <formula>#REF!</formula>
    </cfRule>
    <cfRule type="cellIs" dxfId="1460" priority="6771" operator="equal">
      <formula>#REF!</formula>
    </cfRule>
    <cfRule type="cellIs" dxfId="1459" priority="6773" operator="equal">
      <formula>#REF!</formula>
    </cfRule>
    <cfRule type="cellIs" dxfId="1458" priority="6774" operator="equal">
      <formula>#REF!</formula>
    </cfRule>
    <cfRule type="cellIs" dxfId="1457" priority="6775" operator="equal">
      <formula>#REF!</formula>
    </cfRule>
    <cfRule type="cellIs" dxfId="1456" priority="6776" operator="equal">
      <formula>#REF!</formula>
    </cfRule>
    <cfRule type="cellIs" dxfId="1455" priority="6778" operator="equal">
      <formula>#REF!</formula>
    </cfRule>
  </conditionalFormatting>
  <conditionalFormatting sqref="P9:Q9 P11:P12 P15">
    <cfRule type="cellIs" dxfId="1454" priority="6458" operator="equal">
      <formula>#REF!</formula>
    </cfRule>
    <cfRule type="cellIs" dxfId="1453" priority="6470" operator="equal">
      <formula>#REF!</formula>
    </cfRule>
  </conditionalFormatting>
  <conditionalFormatting sqref="P9:Q9 AK12 AK15 P11:P12">
    <cfRule type="cellIs" dxfId="1452" priority="6445" operator="equal">
      <formula>#REF!</formula>
    </cfRule>
  </conditionalFormatting>
  <conditionalFormatting sqref="P9:Q9">
    <cfRule type="cellIs" dxfId="1451" priority="6444" operator="equal">
      <formula>#REF!</formula>
    </cfRule>
  </conditionalFormatting>
  <conditionalFormatting sqref="P12 P15">
    <cfRule type="cellIs" dxfId="1450" priority="6459" operator="equal">
      <formula>#REF!</formula>
    </cfRule>
    <cfRule type="cellIs" dxfId="1449" priority="6462" operator="equal">
      <formula>#REF!</formula>
    </cfRule>
    <cfRule type="cellIs" dxfId="1448" priority="6463" operator="equal">
      <formula>#REF!</formula>
    </cfRule>
    <cfRule type="cellIs" dxfId="1447" priority="6464" operator="equal">
      <formula>#REF!</formula>
    </cfRule>
    <cfRule type="cellIs" dxfId="1446" priority="6466" operator="equal">
      <formula>#REF!</formula>
    </cfRule>
    <cfRule type="cellIs" dxfId="1445" priority="6467" operator="equal">
      <formula>#REF!</formula>
    </cfRule>
    <cfRule type="cellIs" dxfId="1444" priority="6468" operator="equal">
      <formula>#REF!</formula>
    </cfRule>
    <cfRule type="cellIs" dxfId="1443" priority="6469" operator="equal">
      <formula>#REF!</formula>
    </cfRule>
    <cfRule type="cellIs" dxfId="1442" priority="6471" operator="equal">
      <formula>#REF!</formula>
    </cfRule>
    <cfRule type="cellIs" dxfId="1441" priority="6472" operator="equal">
      <formula>#REF!</formula>
    </cfRule>
    <cfRule type="cellIs" dxfId="1440" priority="6473" operator="equal">
      <formula>#REF!</formula>
    </cfRule>
    <cfRule type="cellIs" dxfId="1439" priority="6475" operator="equal">
      <formula>#REF!</formula>
    </cfRule>
    <cfRule type="cellIs" dxfId="1438" priority="6476" operator="equal">
      <formula>#REF!</formula>
    </cfRule>
    <cfRule type="cellIs" dxfId="1437" priority="6477" operator="equal">
      <formula>#REF!</formula>
    </cfRule>
    <cfRule type="cellIs" dxfId="1436" priority="6478" operator="equal">
      <formula>#REF!</formula>
    </cfRule>
    <cfRule type="cellIs" dxfId="1435" priority="6480" operator="equal">
      <formula>#REF!</formula>
    </cfRule>
  </conditionalFormatting>
  <conditionalFormatting sqref="P15 P12">
    <cfRule type="cellIs" dxfId="1434" priority="6457" operator="equal">
      <formula>#REF!</formula>
    </cfRule>
  </conditionalFormatting>
  <conditionalFormatting sqref="P15">
    <cfRule type="cellIs" dxfId="1433" priority="6454" operator="equal">
      <formula>#REF!</formula>
    </cfRule>
  </conditionalFormatting>
  <conditionalFormatting sqref="P10:Q10 P11">
    <cfRule type="cellIs" dxfId="1432" priority="278" operator="equal">
      <formula>#REF!</formula>
    </cfRule>
    <cfRule type="cellIs" dxfId="1431" priority="279" operator="equal">
      <formula>#REF!</formula>
    </cfRule>
    <cfRule type="cellIs" dxfId="1430" priority="281" operator="equal">
      <formula>#REF!</formula>
    </cfRule>
    <cfRule type="cellIs" dxfId="1429" priority="282" operator="equal">
      <formula>#REF!</formula>
    </cfRule>
    <cfRule type="cellIs" dxfId="1428" priority="283" operator="equal">
      <formula>#REF!</formula>
    </cfRule>
    <cfRule type="cellIs" dxfId="1427" priority="284" operator="equal">
      <formula>#REF!</formula>
    </cfRule>
    <cfRule type="cellIs" dxfId="1426" priority="285" operator="equal">
      <formula>#REF!</formula>
    </cfRule>
    <cfRule type="cellIs" dxfId="1425" priority="286" operator="equal">
      <formula>#REF!</formula>
    </cfRule>
    <cfRule type="cellIs" dxfId="1424" priority="287" operator="equal">
      <formula>#REF!</formula>
    </cfRule>
    <cfRule type="cellIs" dxfId="1423" priority="289" operator="equal">
      <formula>#REF!</formula>
    </cfRule>
    <cfRule type="cellIs" dxfId="1422" priority="290" operator="equal">
      <formula>#REF!</formula>
    </cfRule>
    <cfRule type="cellIs" dxfId="1421" priority="291" operator="equal">
      <formula>#REF!</formula>
    </cfRule>
    <cfRule type="cellIs" dxfId="1420" priority="292" operator="equal">
      <formula>#REF!</formula>
    </cfRule>
    <cfRule type="cellIs" dxfId="1419" priority="293" operator="equal">
      <formula>#REF!</formula>
    </cfRule>
    <cfRule type="cellIs" dxfId="1418" priority="295" operator="equal">
      <formula>#REF!</formula>
    </cfRule>
    <cfRule type="cellIs" dxfId="1417" priority="296" operator="equal">
      <formula>#REF!</formula>
    </cfRule>
    <cfRule type="cellIs" dxfId="1416" priority="297" operator="equal">
      <formula>#REF!</formula>
    </cfRule>
    <cfRule type="cellIs" dxfId="1415" priority="298" operator="equal">
      <formula>#REF!</formula>
    </cfRule>
    <cfRule type="cellIs" dxfId="1414" priority="299" operator="equal">
      <formula>#REF!</formula>
    </cfRule>
  </conditionalFormatting>
  <conditionalFormatting sqref="P10:Q10 P11:P12 P15">
    <cfRule type="cellIs" dxfId="1413" priority="266" operator="equal">
      <formula>"EXTREMO (RC/F)"</formula>
    </cfRule>
    <cfRule type="cellIs" dxfId="1412" priority="267" operator="equal">
      <formula>"ALTO (RC/F)"</formula>
    </cfRule>
    <cfRule type="cellIs" dxfId="1411" priority="268" operator="equal">
      <formula>"MODERADO (RC/F)"</formula>
    </cfRule>
    <cfRule type="cellIs" dxfId="1410" priority="269" operator="equal">
      <formula>"EXTREMO"</formula>
    </cfRule>
    <cfRule type="cellIs" dxfId="1409" priority="270" operator="equal">
      <formula>"ALTO"</formula>
    </cfRule>
    <cfRule type="cellIs" dxfId="1408" priority="271" operator="equal">
      <formula>"MODERADO"</formula>
    </cfRule>
    <cfRule type="cellIs" dxfId="1407" priority="272" operator="equal">
      <formula>"BAJO"</formula>
    </cfRule>
    <cfRule type="cellIs" dxfId="1406" priority="273" operator="equal">
      <formula>#REF!</formula>
    </cfRule>
    <cfRule type="cellIs" dxfId="1405" priority="280" operator="equal">
      <formula>#REF!</formula>
    </cfRule>
    <cfRule type="cellIs" dxfId="1404" priority="288" operator="equal">
      <formula>#REF!</formula>
    </cfRule>
    <cfRule type="cellIs" dxfId="1403" priority="294" operator="equal">
      <formula>#REF!</formula>
    </cfRule>
  </conditionalFormatting>
  <conditionalFormatting sqref="P10:Q10">
    <cfRule type="cellIs" dxfId="1402" priority="274" operator="equal">
      <formula>#REF!</formula>
    </cfRule>
    <cfRule type="cellIs" dxfId="1401" priority="276" operator="equal">
      <formula>#REF!</formula>
    </cfRule>
    <cfRule type="cellIs" dxfId="1400" priority="277" operator="equal">
      <formula>#REF!</formula>
    </cfRule>
  </conditionalFormatting>
  <conditionalFormatting sqref="AG9:AG17">
    <cfRule type="cellIs" dxfId="763" priority="354" operator="equal">
      <formula>"MUY ALTA"</formula>
    </cfRule>
    <cfRule type="cellIs" dxfId="762" priority="355" operator="equal">
      <formula>"ALTA"</formula>
    </cfRule>
    <cfRule type="cellIs" dxfId="761" priority="356" operator="equal">
      <formula>"MEDIA"</formula>
    </cfRule>
    <cfRule type="cellIs" dxfId="760" priority="357" operator="equal">
      <formula>"BAJA"</formula>
    </cfRule>
    <cfRule type="cellIs" dxfId="759" priority="358" operator="equal">
      <formula>"MUY BAJA"</formula>
    </cfRule>
  </conditionalFormatting>
  <conditionalFormatting sqref="AI15 AI9:AI12">
    <cfRule type="cellIs" dxfId="758" priority="349" operator="equal">
      <formula>"CATASTROFICO"</formula>
    </cfRule>
    <cfRule type="cellIs" dxfId="757" priority="350" operator="equal">
      <formula>"MAYOR"</formula>
    </cfRule>
    <cfRule type="cellIs" dxfId="756" priority="351" operator="equal">
      <formula>"MODERADO"</formula>
    </cfRule>
    <cfRule type="cellIs" dxfId="755" priority="352" operator="equal">
      <formula>"MENOR"</formula>
    </cfRule>
    <cfRule type="cellIs" dxfId="754" priority="353" operator="equal">
      <formula>"LEVE"</formula>
    </cfRule>
  </conditionalFormatting>
  <conditionalFormatting sqref="AK9">
    <cfRule type="cellIs" dxfId="753" priority="6678" operator="equal">
      <formula>#REF!</formula>
    </cfRule>
    <cfRule type="cellIs" dxfId="752" priority="6680" operator="equal">
      <formula>#REF!</formula>
    </cfRule>
    <cfRule type="cellIs" dxfId="751" priority="6681" operator="equal">
      <formula>#REF!</formula>
    </cfRule>
    <cfRule type="cellIs" dxfId="750" priority="6682" operator="equal">
      <formula>#REF!</formula>
    </cfRule>
    <cfRule type="cellIs" dxfId="749" priority="6684" operator="equal">
      <formula>#REF!</formula>
    </cfRule>
    <cfRule type="cellIs" dxfId="748" priority="6687" operator="equal">
      <formula>#REF!</formula>
    </cfRule>
    <cfRule type="cellIs" dxfId="747" priority="6688" operator="equal">
      <formula>#REF!</formula>
    </cfRule>
    <cfRule type="cellIs" dxfId="746" priority="6689" operator="equal">
      <formula>#REF!</formula>
    </cfRule>
    <cfRule type="cellIs" dxfId="745" priority="6692" operator="equal">
      <formula>#REF!</formula>
    </cfRule>
    <cfRule type="cellIs" dxfId="744" priority="6693" operator="equal">
      <formula>#REF!</formula>
    </cfRule>
    <cfRule type="cellIs" dxfId="743" priority="6694" operator="equal">
      <formula>#REF!</formula>
    </cfRule>
    <cfRule type="cellIs" dxfId="742" priority="6696" operator="equal">
      <formula>#REF!</formula>
    </cfRule>
    <cfRule type="cellIs" dxfId="741" priority="6697" operator="equal">
      <formula>#REF!</formula>
    </cfRule>
    <cfRule type="cellIs" dxfId="740" priority="6698" operator="equal">
      <formula>#REF!</formula>
    </cfRule>
    <cfRule type="cellIs" dxfId="739" priority="6699" operator="equal">
      <formula>#REF!</formula>
    </cfRule>
    <cfRule type="cellIs" dxfId="738" priority="6700" operator="equal">
      <formula>#REF!</formula>
    </cfRule>
    <cfRule type="cellIs" dxfId="737" priority="6701" operator="equal">
      <formula>#REF!</formula>
    </cfRule>
    <cfRule type="cellIs" dxfId="736" priority="6702" operator="equal">
      <formula>#REF!</formula>
    </cfRule>
    <cfRule type="cellIs" dxfId="735" priority="6703" operator="equal">
      <formula>#REF!</formula>
    </cfRule>
    <cfRule type="cellIs" dxfId="734" priority="6705" operator="equal">
      <formula>#REF!</formula>
    </cfRule>
    <cfRule type="cellIs" dxfId="733" priority="6706" operator="equal">
      <formula>#REF!</formula>
    </cfRule>
    <cfRule type="cellIs" dxfId="732" priority="6707" operator="equal">
      <formula>#REF!</formula>
    </cfRule>
    <cfRule type="cellIs" dxfId="731" priority="6708" operator="equal">
      <formula>#REF!</formula>
    </cfRule>
    <cfRule type="cellIs" dxfId="730" priority="6710" operator="equal">
      <formula>#REF!</formula>
    </cfRule>
  </conditionalFormatting>
  <conditionalFormatting sqref="AK9">
    <cfRule type="cellIs" dxfId="729" priority="6674" operator="equal">
      <formula>#REF!</formula>
    </cfRule>
    <cfRule type="cellIs" dxfId="728" priority="6675" operator="equal">
      <formula>#REF!</formula>
    </cfRule>
  </conditionalFormatting>
  <conditionalFormatting sqref="AK9">
    <cfRule type="cellIs" dxfId="727" priority="6542" operator="equal">
      <formula>"EXTREMO (RC/F)"</formula>
    </cfRule>
    <cfRule type="cellIs" dxfId="726" priority="6543" operator="equal">
      <formula>"ALTO (RC/F)"</formula>
    </cfRule>
    <cfRule type="cellIs" dxfId="725" priority="6544" operator="equal">
      <formula>"MODERADO (RC/F)"</formula>
    </cfRule>
    <cfRule type="cellIs" dxfId="724" priority="6545" operator="equal">
      <formula>"EXTREMO"</formula>
    </cfRule>
    <cfRule type="cellIs" dxfId="723" priority="6546" operator="equal">
      <formula>"ALTO"</formula>
    </cfRule>
    <cfRule type="cellIs" dxfId="722" priority="6547" operator="equal">
      <formula>"MODERADO"</formula>
    </cfRule>
    <cfRule type="cellIs" dxfId="721" priority="6548" operator="equal">
      <formula>"BAJO"</formula>
    </cfRule>
  </conditionalFormatting>
  <conditionalFormatting sqref="P9:Q9">
    <cfRule type="cellIs" dxfId="720" priority="6437" operator="equal">
      <formula>"EXTREMO (RC/F)"</formula>
    </cfRule>
    <cfRule type="cellIs" dxfId="719" priority="6438" operator="equal">
      <formula>"ALTO (RC/F)"</formula>
    </cfRule>
    <cfRule type="cellIs" dxfId="718" priority="6439" operator="equal">
      <formula>"MODERADO (RC/F)"</formula>
    </cfRule>
    <cfRule type="cellIs" dxfId="717" priority="6440" operator="equal">
      <formula>"EXTREMO"</formula>
    </cfRule>
    <cfRule type="cellIs" dxfId="716" priority="6441" operator="equal">
      <formula>"ALTO"</formula>
    </cfRule>
    <cfRule type="cellIs" dxfId="715" priority="6442" operator="equal">
      <formula>"MODERADO"</formula>
    </cfRule>
    <cfRule type="cellIs" dxfId="714" priority="6443" operator="equal">
      <formula>"BAJO"</formula>
    </cfRule>
  </conditionalFormatting>
  <conditionalFormatting sqref="AK10:AK11">
    <cfRule type="cellIs" dxfId="713" priority="315" operator="equal">
      <formula>#REF!</formula>
    </cfRule>
    <cfRule type="cellIs" dxfId="712" priority="324" operator="equal">
      <formula>#REF!</formula>
    </cfRule>
  </conditionalFormatting>
  <conditionalFormatting sqref="AK15 AK10:AK12">
    <cfRule type="cellIs" dxfId="711" priority="314" operator="equal">
      <formula>#REF!</formula>
    </cfRule>
    <cfRule type="cellIs" dxfId="710" priority="333" operator="equal">
      <formula>#REF!</formula>
    </cfRule>
  </conditionalFormatting>
  <conditionalFormatting sqref="AK10:AK11">
    <cfRule type="cellIs" dxfId="709" priority="318" operator="equal">
      <formula>#REF!</formula>
    </cfRule>
    <cfRule type="cellIs" dxfId="708" priority="319" operator="equal">
      <formula>#REF!</formula>
    </cfRule>
    <cfRule type="cellIs" dxfId="707" priority="320" operator="equal">
      <formula>#REF!</formula>
    </cfRule>
    <cfRule type="cellIs" dxfId="706" priority="321" operator="equal">
      <formula>#REF!</formula>
    </cfRule>
    <cfRule type="cellIs" dxfId="705" priority="322" operator="equal">
      <formula>#REF!</formula>
    </cfRule>
    <cfRule type="cellIs" dxfId="704" priority="323" operator="equal">
      <formula>#REF!</formula>
    </cfRule>
    <cfRule type="cellIs" dxfId="703" priority="325" operator="equal">
      <formula>#REF!</formula>
    </cfRule>
    <cfRule type="cellIs" dxfId="702" priority="326" operator="equal">
      <formula>#REF!</formula>
    </cfRule>
    <cfRule type="cellIs" dxfId="701" priority="327" operator="equal">
      <formula>#REF!</formula>
    </cfRule>
    <cfRule type="cellIs" dxfId="700" priority="328" operator="equal">
      <formula>#REF!</formula>
    </cfRule>
    <cfRule type="cellIs" dxfId="699" priority="329" operator="equal">
      <formula>#REF!</formula>
    </cfRule>
    <cfRule type="cellIs" dxfId="698" priority="330" operator="equal">
      <formula>#REF!</formula>
    </cfRule>
    <cfRule type="cellIs" dxfId="697" priority="331" operator="equal">
      <formula>#REF!</formula>
    </cfRule>
    <cfRule type="cellIs" dxfId="696" priority="332" operator="equal">
      <formula>#REF!</formula>
    </cfRule>
    <cfRule type="cellIs" dxfId="695" priority="334" operator="equal">
      <formula>#REF!</formula>
    </cfRule>
    <cfRule type="cellIs" dxfId="694" priority="335" operator="equal">
      <formula>#REF!</formula>
    </cfRule>
    <cfRule type="cellIs" dxfId="693" priority="336" operator="equal">
      <formula>#REF!</formula>
    </cfRule>
    <cfRule type="cellIs" dxfId="692" priority="337" operator="equal">
      <formula>#REF!</formula>
    </cfRule>
    <cfRule type="cellIs" dxfId="691" priority="338" operator="equal">
      <formula>#REF!</formula>
    </cfRule>
    <cfRule type="cellIs" dxfId="690" priority="339" operator="equal">
      <formula>#REF!</formula>
    </cfRule>
    <cfRule type="cellIs" dxfId="689" priority="340" operator="equal">
      <formula>#REF!</formula>
    </cfRule>
    <cfRule type="cellIs" dxfId="688" priority="341" operator="equal">
      <formula>#REF!</formula>
    </cfRule>
    <cfRule type="cellIs" dxfId="687" priority="342" operator="equal">
      <formula>"EXTREMO (RC/F)"</formula>
    </cfRule>
    <cfRule type="cellIs" dxfId="686" priority="343" operator="equal">
      <formula>"ALTO (RC/F)"</formula>
    </cfRule>
    <cfRule type="cellIs" dxfId="685" priority="344" operator="equal">
      <formula>"MODERADO (RC/F)"</formula>
    </cfRule>
    <cfRule type="cellIs" dxfId="684" priority="345" operator="equal">
      <formula>"EXTREMO"</formula>
    </cfRule>
    <cfRule type="cellIs" dxfId="683" priority="346" operator="equal">
      <formula>"ALTO"</formula>
    </cfRule>
    <cfRule type="cellIs" dxfId="682" priority="347" operator="equal">
      <formula>"MODERADO"</formula>
    </cfRule>
    <cfRule type="cellIs" dxfId="681" priority="348" operator="equal">
      <formula>"BAJO"</formula>
    </cfRule>
  </conditionalFormatting>
  <conditionalFormatting sqref="AK12 AK15">
    <cfRule type="cellIs" dxfId="680" priority="5887" operator="equal">
      <formula>#REF!</formula>
    </cfRule>
    <cfRule type="cellIs" dxfId="679" priority="5888" operator="equal">
      <formula>#REF!</formula>
    </cfRule>
    <cfRule type="cellIs" dxfId="678" priority="5889" operator="equal">
      <formula>#REF!</formula>
    </cfRule>
    <cfRule type="cellIs" dxfId="677" priority="5891" operator="equal">
      <formula>#REF!</formula>
    </cfRule>
    <cfRule type="cellIs" dxfId="676" priority="5894" operator="equal">
      <formula>#REF!</formula>
    </cfRule>
    <cfRule type="cellIs" dxfId="675" priority="5895" operator="equal">
      <formula>#REF!</formula>
    </cfRule>
    <cfRule type="cellIs" dxfId="674" priority="5896" operator="equal">
      <formula>#REF!</formula>
    </cfRule>
    <cfRule type="cellIs" dxfId="673" priority="5899" operator="equal">
      <formula>#REF!</formula>
    </cfRule>
    <cfRule type="cellIs" dxfId="672" priority="5900" operator="equal">
      <formula>#REF!</formula>
    </cfRule>
    <cfRule type="cellIs" dxfId="671" priority="5901" operator="equal">
      <formula>#REF!</formula>
    </cfRule>
    <cfRule type="cellIs" dxfId="670" priority="5903" operator="equal">
      <formula>#REF!</formula>
    </cfRule>
    <cfRule type="cellIs" dxfId="669" priority="5904" operator="equal">
      <formula>#REF!</formula>
    </cfRule>
    <cfRule type="cellIs" dxfId="668" priority="5905" operator="equal">
      <formula>#REF!</formula>
    </cfRule>
    <cfRule type="cellIs" dxfId="667" priority="5906" operator="equal">
      <formula>#REF!</formula>
    </cfRule>
    <cfRule type="cellIs" dxfId="666" priority="5907" operator="equal">
      <formula>#REF!</formula>
    </cfRule>
    <cfRule type="cellIs" dxfId="665" priority="5908" operator="equal">
      <formula>#REF!</formula>
    </cfRule>
    <cfRule type="cellIs" dxfId="664" priority="5909" operator="equal">
      <formula>#REF!</formula>
    </cfRule>
    <cfRule type="cellIs" dxfId="663" priority="5910" operator="equal">
      <formula>#REF!</formula>
    </cfRule>
    <cfRule type="cellIs" dxfId="662" priority="5912" operator="equal">
      <formula>#REF!</formula>
    </cfRule>
    <cfRule type="cellIs" dxfId="661" priority="5913" operator="equal">
      <formula>#REF!</formula>
    </cfRule>
    <cfRule type="cellIs" dxfId="660" priority="5914" operator="equal">
      <formula>#REF!</formula>
    </cfRule>
    <cfRule type="cellIs" dxfId="659" priority="5915" operator="equal">
      <formula>#REF!</formula>
    </cfRule>
    <cfRule type="cellIs" dxfId="658" priority="5917" operator="equal">
      <formula>#REF!</formula>
    </cfRule>
    <cfRule type="cellIs" dxfId="657" priority="5918" operator="equal">
      <formula>"EXTREMO (RC/F)"</formula>
    </cfRule>
    <cfRule type="cellIs" dxfId="656" priority="5919" operator="equal">
      <formula>"ALTO (RC/F)"</formula>
    </cfRule>
    <cfRule type="cellIs" dxfId="655" priority="5920" operator="equal">
      <formula>"MODERADO (RC/F)"</formula>
    </cfRule>
    <cfRule type="cellIs" dxfId="654" priority="5921" operator="equal">
      <formula>"EXTREMO"</formula>
    </cfRule>
    <cfRule type="cellIs" dxfId="653" priority="5922" operator="equal">
      <formula>"ALTO"</formula>
    </cfRule>
    <cfRule type="cellIs" dxfId="652" priority="5923" operator="equal">
      <formula>"MODERADO"</formula>
    </cfRule>
    <cfRule type="cellIs" dxfId="651" priority="5924" operator="equal">
      <formula>"BAJO"</formula>
    </cfRule>
  </conditionalFormatting>
  <hyperlinks>
    <hyperlink ref="AE10" r:id="rId1" xr:uid="{E1DA9BBB-E560-4BEE-A34D-D260D1873D24}"/>
    <hyperlink ref="AE11" r:id="rId2" display="https://mincitco-my.sharepoint.com/:f:/g/personal/jchaparro_mincit_gov_co/EgX4K_KYsRRAhF5sBg31w6IBlahQzfR0qOWe-jFDGII8zw?e=9esbhD" xr:uid="{4F1A41CD-87C6-472D-88BD-532516BE6424}"/>
    <hyperlink ref="AE12" r:id="rId3" display="https://mincitco-my.sharepoint.com/:f:/g/personal/jchaparro_mincit_gov_co/EiLvR6cHgTVLqzTzpMYyH-MBC-r21udsnU-BpxED7P1U6g?e=0cistl" xr:uid="{26E74281-781D-4738-B1FB-6D0A81F426B9}"/>
    <hyperlink ref="AE13" r:id="rId4" display="https://mincitco-my.sharepoint.com/:f:/g/personal/jchaparro_mincit_gov_co/EpMB9nUCzQlNlg4WFxOK0ZoB80HgSkCwBaHZ6qbfRTjDWg?e=Uko8xb" xr:uid="{D0FA38D5-75AC-4164-B883-E751050426A0}"/>
    <hyperlink ref="AE14" r:id="rId5" display="https://mincitco-my.sharepoint.com/:f:/g/personal/jchaparro_mincit_gov_co/Epv6l48jz-tAoTbfLudecnEB4iQxwkkIj5_bIXkLGpY8TA?e=GJGhqu" xr:uid="{A34255C8-F3D8-428F-8F9C-C02CFDD3D8A1}"/>
    <hyperlink ref="AE15" r:id="rId6" display="https://mincitco-my.sharepoint.com/:f:/g/personal/jchaparro_mincit_gov_co/EvWfoaav645Jl9A-R14zAeMBNQ6J7eEk-J50mU-sbbmwag?e=J2bLS5" xr:uid="{3189A043-B6FC-4FFC-910E-ABEC593288EC}"/>
    <hyperlink ref="AE16" r:id="rId7" display="https://mincitco-my.sharepoint.com/:f:/g/personal/jchaparro_mincit_gov_co/EtlP4duqaLRJkZC0E2FU7cMB7qezgVXqCSxAEtUHlSI_IA?e=ZGWomv" xr:uid="{920871FC-6AB7-4BF0-95BD-FB09966E08A4}"/>
    <hyperlink ref="AE17" r:id="rId8" display="https://mincitco-my.sharepoint.com/:f:/g/personal/jchaparro_mincit_gov_co/EknPFtn-lklKuJskfPh02O4BW99RYKJwCc_384pPowza-Q?e=ppIgQY" xr:uid="{24FBE52B-BE70-479E-A65E-55F9357E2D8A}"/>
  </hyperlinks>
  <pageMargins left="0.31496062992125984" right="0.31496062992125984" top="0.59055118110236227" bottom="0.74803149606299213" header="0.19685039370078741" footer="0.31496062992125984"/>
  <pageSetup scale="50" orientation="landscape" r:id="rId9"/>
  <drawing r:id="rId10"/>
  <legacyDrawing r:id="rId11"/>
  <legacyDrawingHF r:id="rId12"/>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A15 A9:A12</xm:sqref>
        </x14:dataValidation>
        <x14:dataValidation type="list" allowBlank="1" showInputMessage="1" showErrorMessage="1" xr:uid="{7F547B59-2AE6-44C6-82AB-6F93B7057C0C}">
          <x14:formula1>
            <xm:f>'Datos Validacion'!$R$6:$R$9</xm:f>
          </x14:formula1>
          <xm:sqref>AL15 AL9:AL12</xm:sqref>
        </x14:dataValidation>
        <x14:dataValidation type="list" allowBlank="1" showInputMessage="1" showErrorMessage="1" xr:uid="{18100E45-327F-4A6F-B892-63827F154395}">
          <x14:formula1>
            <xm:f>'Datos Validacion'!$B$15:$B$16</xm:f>
          </x14:formula1>
          <xm:sqref>F9 F11:F17</xm:sqref>
        </x14:dataValidation>
        <x14:dataValidation type="list" allowBlank="1" showInputMessage="1" showErrorMessage="1" xr:uid="{11A40D13-94DB-471C-A4A4-9D516E595978}">
          <x14:formula1>
            <xm:f>'Tipos de riesgos'!$B$6:$B$11</xm:f>
          </x14:formula1>
          <xm:sqref>G9 G15 G11:G12</xm:sqref>
        </x14:dataValidation>
        <x14:dataValidation type="list" allowBlank="1" showInputMessage="1" showErrorMessage="1" xr:uid="{A9EC920A-5A1F-41E6-955B-85BE8850D89F}">
          <x14:formula1>
            <xm:f>'Datos Validacion'!$A$6:$A$8</xm:f>
          </x14:formula1>
          <xm:sqref>J14:J17 J9:J12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N23"/>
  <sheetViews>
    <sheetView zoomScale="40" zoomScaleNormal="40" workbookViewId="0">
      <selection activeCell="E1" sqref="E1"/>
    </sheetView>
  </sheetViews>
  <sheetFormatPr baseColWidth="10" defaultColWidth="11.453125" defaultRowHeight="15.5" x14ac:dyDescent="0.35"/>
  <cols>
    <col min="1" max="1" width="2.1796875" customWidth="1"/>
    <col min="2" max="3" width="16.453125" style="192" customWidth="1"/>
    <col min="4" max="8" width="23.54296875" customWidth="1"/>
    <col min="9" max="9" width="10.54296875" customWidth="1"/>
    <col min="10" max="10" width="11.7265625" bestFit="1" customWidth="1"/>
    <col min="11" max="11" width="14.453125" customWidth="1"/>
    <col min="12" max="12" width="31.54296875" customWidth="1"/>
    <col min="13" max="14" width="9.26953125" customWidth="1"/>
  </cols>
  <sheetData>
    <row r="1" spans="1:14" ht="124" customHeight="1" x14ac:dyDescent="0.35">
      <c r="A1" s="254"/>
      <c r="B1" s="254"/>
      <c r="C1" s="254"/>
      <c r="D1" s="254"/>
      <c r="E1" s="302" t="s">
        <v>178</v>
      </c>
      <c r="F1" s="302"/>
      <c r="G1" s="302"/>
      <c r="H1" s="302"/>
      <c r="I1" s="302"/>
      <c r="J1" s="302"/>
      <c r="K1" s="302"/>
      <c r="L1" s="302"/>
      <c r="M1" s="302"/>
      <c r="N1" s="302"/>
    </row>
    <row r="3" spans="1:14" x14ac:dyDescent="0.35">
      <c r="A3" s="119" t="s">
        <v>179</v>
      </c>
      <c r="B3" s="119"/>
      <c r="C3" s="119"/>
      <c r="D3" s="4"/>
      <c r="E3" s="4"/>
      <c r="F3" s="4"/>
      <c r="G3" s="4"/>
      <c r="H3" s="4"/>
    </row>
    <row r="5" spans="1:14" x14ac:dyDescent="0.35">
      <c r="B5" s="313" t="s">
        <v>180</v>
      </c>
      <c r="C5" s="313"/>
      <c r="D5" s="313"/>
      <c r="E5" s="313"/>
      <c r="F5" s="313"/>
      <c r="G5" s="313"/>
      <c r="H5" s="313"/>
      <c r="I5" s="313"/>
      <c r="J5" s="313"/>
      <c r="K5" s="313"/>
      <c r="L5" s="313"/>
      <c r="M5" s="313"/>
      <c r="N5" s="313"/>
    </row>
    <row r="6" spans="1:14" ht="9" customHeight="1" thickBot="1" x14ac:dyDescent="0.4"/>
    <row r="7" spans="1:14" ht="16" thickBot="1" x14ac:dyDescent="0.4">
      <c r="B7" s="305" t="s">
        <v>22</v>
      </c>
      <c r="C7" s="306"/>
      <c r="D7" s="307" t="s">
        <v>181</v>
      </c>
      <c r="E7" s="308"/>
      <c r="F7" s="308"/>
      <c r="G7" s="308"/>
      <c r="H7" s="309"/>
      <c r="J7" s="116"/>
      <c r="K7" s="116"/>
      <c r="L7" s="116"/>
      <c r="M7" s="116"/>
      <c r="N7" s="116"/>
    </row>
    <row r="8" spans="1:14" ht="16" thickBot="1" x14ac:dyDescent="0.4">
      <c r="B8" s="193" t="s">
        <v>182</v>
      </c>
      <c r="C8" s="194" t="s">
        <v>183</v>
      </c>
      <c r="D8" s="310"/>
      <c r="E8" s="311"/>
      <c r="F8" s="311"/>
      <c r="G8" s="311"/>
      <c r="H8" s="312"/>
      <c r="J8" s="116"/>
      <c r="K8" s="303" t="s">
        <v>184</v>
      </c>
      <c r="L8" s="304"/>
      <c r="M8" s="116"/>
      <c r="N8" s="116"/>
    </row>
    <row r="9" spans="1:14" ht="94" customHeight="1" thickBot="1" x14ac:dyDescent="0.4">
      <c r="B9" s="195" t="s">
        <v>185</v>
      </c>
      <c r="C9" s="196">
        <v>1</v>
      </c>
      <c r="D9" s="179"/>
      <c r="E9" s="180"/>
      <c r="F9" s="180"/>
      <c r="G9" s="180"/>
      <c r="H9" s="181"/>
      <c r="J9" s="116"/>
      <c r="K9" s="199" t="s">
        <v>186</v>
      </c>
      <c r="L9" s="200"/>
      <c r="M9" s="116"/>
      <c r="N9" s="116"/>
    </row>
    <row r="10" spans="1:14" ht="94" customHeight="1" thickBot="1" x14ac:dyDescent="0.4">
      <c r="B10" s="195" t="s">
        <v>187</v>
      </c>
      <c r="C10" s="196">
        <v>0.8</v>
      </c>
      <c r="D10" s="182"/>
      <c r="E10" s="183"/>
      <c r="F10" s="184"/>
      <c r="G10" s="184"/>
      <c r="H10" s="185"/>
      <c r="J10" s="116"/>
      <c r="K10" s="199" t="s">
        <v>188</v>
      </c>
      <c r="L10" s="201"/>
      <c r="M10" s="116"/>
      <c r="N10" s="116"/>
    </row>
    <row r="11" spans="1:14" ht="94" customHeight="1" thickBot="1" x14ac:dyDescent="0.4">
      <c r="B11" s="195" t="s">
        <v>189</v>
      </c>
      <c r="C11" s="196">
        <v>0.6</v>
      </c>
      <c r="D11" s="182"/>
      <c r="E11" s="183" t="s">
        <v>82</v>
      </c>
      <c r="F11" s="183"/>
      <c r="G11" s="184" t="s">
        <v>79</v>
      </c>
      <c r="H11" s="185" t="s">
        <v>190</v>
      </c>
      <c r="J11" s="116"/>
      <c r="K11" s="199" t="s">
        <v>191</v>
      </c>
      <c r="L11" s="202"/>
      <c r="M11" s="116"/>
      <c r="N11" s="116"/>
    </row>
    <row r="12" spans="1:14" ht="94" customHeight="1" thickBot="1" x14ac:dyDescent="0.4">
      <c r="B12" s="195" t="s">
        <v>192</v>
      </c>
      <c r="C12" s="196">
        <v>0.4</v>
      </c>
      <c r="D12" s="186"/>
      <c r="E12" s="183"/>
      <c r="F12" s="183" t="s">
        <v>103</v>
      </c>
      <c r="G12" s="184" t="s">
        <v>193</v>
      </c>
      <c r="H12" s="185" t="s">
        <v>194</v>
      </c>
      <c r="J12" s="116"/>
      <c r="K12" s="199" t="s">
        <v>195</v>
      </c>
      <c r="L12" s="203"/>
      <c r="M12" s="116"/>
      <c r="N12" s="116"/>
    </row>
    <row r="13" spans="1:14" ht="94" customHeight="1" thickBot="1" x14ac:dyDescent="0.4">
      <c r="B13" s="195" t="s">
        <v>196</v>
      </c>
      <c r="C13" s="196">
        <v>0.2</v>
      </c>
      <c r="D13" s="187" t="s">
        <v>151</v>
      </c>
      <c r="E13" s="188" t="s">
        <v>122</v>
      </c>
      <c r="F13" s="189"/>
      <c r="G13" s="190"/>
      <c r="H13" s="191" t="s">
        <v>197</v>
      </c>
      <c r="J13" s="116"/>
      <c r="K13" s="116"/>
      <c r="L13" s="116"/>
      <c r="M13" s="116"/>
      <c r="N13" s="116"/>
    </row>
    <row r="14" spans="1:14" s="192" customFormat="1" ht="22.5" customHeight="1" thickBot="1" x14ac:dyDescent="0.4">
      <c r="B14" s="300" t="s">
        <v>24</v>
      </c>
      <c r="C14" s="194" t="s">
        <v>182</v>
      </c>
      <c r="D14" s="194" t="s">
        <v>198</v>
      </c>
      <c r="E14" s="194" t="s">
        <v>199</v>
      </c>
      <c r="F14" s="194" t="s">
        <v>191</v>
      </c>
      <c r="G14" s="194" t="s">
        <v>200</v>
      </c>
      <c r="H14" s="194" t="s">
        <v>201</v>
      </c>
      <c r="J14" s="197"/>
      <c r="K14" s="197"/>
      <c r="L14" s="197"/>
      <c r="M14" s="197"/>
      <c r="N14" s="197"/>
    </row>
    <row r="15" spans="1:14" s="192" customFormat="1" ht="22.5" customHeight="1" thickBot="1" x14ac:dyDescent="0.4">
      <c r="B15" s="301"/>
      <c r="C15" s="194" t="s">
        <v>183</v>
      </c>
      <c r="D15" s="198">
        <v>0.2</v>
      </c>
      <c r="E15" s="198">
        <v>0.4</v>
      </c>
      <c r="F15" s="198">
        <v>0.6</v>
      </c>
      <c r="G15" s="198">
        <v>0.8</v>
      </c>
      <c r="H15" s="198">
        <v>1</v>
      </c>
      <c r="J15" s="197"/>
      <c r="K15" s="197"/>
      <c r="L15" s="197"/>
      <c r="M15" s="197"/>
      <c r="N15" s="197"/>
    </row>
    <row r="16" spans="1:14" s="192" customFormat="1" x14ac:dyDescent="0.35"/>
    <row r="17" ht="83.25" customHeight="1" x14ac:dyDescent="0.35"/>
    <row r="19" ht="83.25" customHeight="1" x14ac:dyDescent="0.35"/>
    <row r="21" ht="83.25" customHeight="1" x14ac:dyDescent="0.35"/>
    <row r="23" ht="83.25" customHeight="1" x14ac:dyDescent="0.35"/>
  </sheetData>
  <mergeCells count="7">
    <mergeCell ref="B14:B15"/>
    <mergeCell ref="E1:N1"/>
    <mergeCell ref="A1:D1"/>
    <mergeCell ref="K8:L8"/>
    <mergeCell ref="B7:C7"/>
    <mergeCell ref="D7:H8"/>
    <mergeCell ref="B5:N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28" customWidth="1"/>
    <col min="2" max="2" width="23.81640625" style="3" customWidth="1"/>
    <col min="3" max="3" width="22.1796875" style="3" bestFit="1" customWidth="1"/>
    <col min="4" max="4" width="6.26953125" style="3" bestFit="1" customWidth="1"/>
    <col min="5" max="5" width="21.453125" style="3" bestFit="1" customWidth="1"/>
    <col min="6" max="6" width="6.26953125" style="3" bestFit="1" customWidth="1"/>
    <col min="7" max="7" width="25.54296875" style="3" bestFit="1" customWidth="1"/>
    <col min="8" max="8" width="15.1796875" style="28" customWidth="1"/>
    <col min="9" max="9" width="22.7265625" style="28" customWidth="1"/>
    <col min="10" max="10" width="13.81640625" style="3" customWidth="1"/>
    <col min="11" max="11" width="21.1796875" style="28" customWidth="1"/>
    <col min="12" max="12" width="8.81640625" style="28" customWidth="1"/>
    <col min="13" max="13" width="20.26953125" style="28" customWidth="1"/>
    <col min="14" max="14" width="7.453125" style="28" customWidth="1"/>
    <col min="15" max="16" width="20.26953125" style="28" customWidth="1"/>
    <col min="17" max="17" width="25.54296875" style="3" bestFit="1" customWidth="1"/>
    <col min="18" max="18" width="22" style="28" customWidth="1"/>
    <col min="19" max="16384" width="11.453125" style="28"/>
  </cols>
  <sheetData>
    <row r="3" spans="1:18" ht="13" x14ac:dyDescent="0.35">
      <c r="H3" s="315" t="s">
        <v>202</v>
      </c>
      <c r="I3" s="315"/>
      <c r="J3" s="315"/>
      <c r="K3" s="315"/>
      <c r="L3" s="315"/>
      <c r="M3" s="315"/>
      <c r="N3" s="315"/>
      <c r="O3" s="315"/>
      <c r="P3" s="55"/>
    </row>
    <row r="4" spans="1:18" ht="91" x14ac:dyDescent="0.35">
      <c r="A4" s="7" t="s">
        <v>203</v>
      </c>
      <c r="B4" s="7" t="s">
        <v>16</v>
      </c>
      <c r="C4" s="316" t="s">
        <v>22</v>
      </c>
      <c r="D4" s="317"/>
      <c r="E4" s="316" t="s">
        <v>24</v>
      </c>
      <c r="F4" s="317"/>
      <c r="G4" s="22" t="s">
        <v>204</v>
      </c>
      <c r="H4" s="56" t="s">
        <v>205</v>
      </c>
      <c r="I4" s="56" t="s">
        <v>206</v>
      </c>
      <c r="J4" s="57" t="s">
        <v>207</v>
      </c>
      <c r="K4" s="318" t="s">
        <v>208</v>
      </c>
      <c r="L4" s="319"/>
      <c r="M4" s="318" t="s">
        <v>209</v>
      </c>
      <c r="N4" s="319"/>
      <c r="O4" s="57" t="s">
        <v>210</v>
      </c>
      <c r="P4" s="57" t="s">
        <v>33</v>
      </c>
      <c r="Q4" s="22" t="s">
        <v>211</v>
      </c>
      <c r="R4" s="22" t="s">
        <v>212</v>
      </c>
    </row>
    <row r="5" spans="1:18" s="3" customFormat="1" ht="25" x14ac:dyDescent="0.35">
      <c r="A5" s="50" t="s">
        <v>213</v>
      </c>
      <c r="B5" s="58" t="s">
        <v>214</v>
      </c>
      <c r="C5" s="24" t="s">
        <v>215</v>
      </c>
      <c r="D5" s="24"/>
      <c r="E5" s="3" t="s">
        <v>216</v>
      </c>
      <c r="G5" s="24" t="s">
        <v>217</v>
      </c>
      <c r="H5" s="60" t="s">
        <v>218</v>
      </c>
      <c r="I5" s="61" t="s">
        <v>218</v>
      </c>
      <c r="J5" s="24" t="s">
        <v>218</v>
      </c>
      <c r="K5" s="24" t="s">
        <v>218</v>
      </c>
      <c r="L5" s="24"/>
      <c r="M5" s="61" t="s">
        <v>218</v>
      </c>
      <c r="N5" s="61"/>
      <c r="O5" s="61" t="s">
        <v>218</v>
      </c>
      <c r="P5" s="61" t="s">
        <v>218</v>
      </c>
      <c r="Q5" s="24" t="s">
        <v>217</v>
      </c>
      <c r="R5" s="59" t="s">
        <v>219</v>
      </c>
    </row>
    <row r="6" spans="1:18" ht="25" x14ac:dyDescent="0.35">
      <c r="A6" s="50" t="s">
        <v>80</v>
      </c>
      <c r="B6" s="58" t="s">
        <v>220</v>
      </c>
      <c r="C6" s="24" t="s">
        <v>221</v>
      </c>
      <c r="D6" s="32">
        <v>0.2</v>
      </c>
      <c r="E6" s="60" t="s">
        <v>154</v>
      </c>
      <c r="F6" s="32">
        <v>0.2</v>
      </c>
      <c r="G6" s="60" t="s">
        <v>129</v>
      </c>
      <c r="H6" s="62" t="s">
        <v>222</v>
      </c>
      <c r="I6" s="63" t="s">
        <v>223</v>
      </c>
      <c r="J6" s="59" t="s">
        <v>224</v>
      </c>
      <c r="K6" s="64" t="s">
        <v>225</v>
      </c>
      <c r="L6" s="66">
        <v>0.25</v>
      </c>
      <c r="M6" s="63" t="s">
        <v>226</v>
      </c>
      <c r="N6" s="67">
        <v>0.25</v>
      </c>
      <c r="O6" s="63" t="s">
        <v>227</v>
      </c>
      <c r="P6" s="63" t="s">
        <v>228</v>
      </c>
      <c r="Q6" s="24" t="s">
        <v>129</v>
      </c>
      <c r="R6" s="59" t="s">
        <v>110</v>
      </c>
    </row>
    <row r="7" spans="1:18" x14ac:dyDescent="0.35">
      <c r="A7" s="50" t="s">
        <v>173</v>
      </c>
      <c r="B7" s="58" t="s">
        <v>229</v>
      </c>
      <c r="C7" s="24" t="s">
        <v>230</v>
      </c>
      <c r="D7" s="32">
        <v>0.4</v>
      </c>
      <c r="E7" s="60" t="s">
        <v>85</v>
      </c>
      <c r="F7" s="32">
        <v>0.4</v>
      </c>
      <c r="G7" s="60" t="s">
        <v>86</v>
      </c>
      <c r="H7" s="62" t="s">
        <v>231</v>
      </c>
      <c r="I7" s="63" t="s">
        <v>232</v>
      </c>
      <c r="J7" s="59" t="s">
        <v>233</v>
      </c>
      <c r="K7" s="64" t="s">
        <v>234</v>
      </c>
      <c r="L7" s="66">
        <v>0.15</v>
      </c>
      <c r="M7" s="63" t="s">
        <v>235</v>
      </c>
      <c r="N7" s="67">
        <v>0.15</v>
      </c>
      <c r="O7" s="63" t="s">
        <v>236</v>
      </c>
      <c r="P7" s="63" t="s">
        <v>237</v>
      </c>
      <c r="Q7" s="24" t="s">
        <v>86</v>
      </c>
      <c r="R7" s="59" t="s">
        <v>75</v>
      </c>
    </row>
    <row r="8" spans="1:18" x14ac:dyDescent="0.35">
      <c r="A8" s="50" t="s">
        <v>64</v>
      </c>
      <c r="B8" s="58" t="s">
        <v>238</v>
      </c>
      <c r="C8" s="24" t="s">
        <v>65</v>
      </c>
      <c r="D8" s="32">
        <v>0.6</v>
      </c>
      <c r="E8" s="60" t="s">
        <v>86</v>
      </c>
      <c r="F8" s="32">
        <v>0.6</v>
      </c>
      <c r="G8" s="60" t="s">
        <v>81</v>
      </c>
      <c r="H8" s="51"/>
      <c r="I8" s="51"/>
      <c r="J8" s="53"/>
      <c r="K8" s="64" t="s">
        <v>239</v>
      </c>
      <c r="L8" s="66">
        <v>0.1</v>
      </c>
      <c r="M8" s="51"/>
      <c r="N8" s="51"/>
      <c r="O8" s="51"/>
      <c r="P8" s="51"/>
      <c r="Q8" s="24" t="s">
        <v>81</v>
      </c>
      <c r="R8" s="58" t="s">
        <v>240</v>
      </c>
    </row>
    <row r="9" spans="1:18" ht="25" x14ac:dyDescent="0.35">
      <c r="A9" s="52"/>
      <c r="B9" s="58" t="s">
        <v>241</v>
      </c>
      <c r="C9" s="24" t="s">
        <v>242</v>
      </c>
      <c r="D9" s="32">
        <v>0.8</v>
      </c>
      <c r="E9" s="60" t="s">
        <v>243</v>
      </c>
      <c r="F9" s="32">
        <v>0.8</v>
      </c>
      <c r="G9" s="60" t="s">
        <v>67</v>
      </c>
      <c r="H9" s="51"/>
      <c r="I9" s="51"/>
      <c r="J9" s="53"/>
      <c r="K9" s="51"/>
      <c r="L9" s="51"/>
      <c r="M9" s="51"/>
      <c r="N9" s="51"/>
      <c r="O9" s="51"/>
      <c r="P9" s="51"/>
      <c r="Q9" s="24" t="s">
        <v>67</v>
      </c>
      <c r="R9" s="59" t="s">
        <v>244</v>
      </c>
    </row>
    <row r="10" spans="1:18" x14ac:dyDescent="0.35">
      <c r="A10" s="6"/>
      <c r="B10" s="58" t="s">
        <v>245</v>
      </c>
      <c r="C10" s="24" t="s">
        <v>246</v>
      </c>
      <c r="D10" s="32">
        <v>1</v>
      </c>
      <c r="E10" s="60" t="s">
        <v>66</v>
      </c>
      <c r="F10" s="32">
        <v>1</v>
      </c>
      <c r="G10" s="60" t="s">
        <v>247</v>
      </c>
      <c r="H10" s="51"/>
      <c r="I10" s="51"/>
      <c r="J10" s="53"/>
      <c r="K10" s="51"/>
      <c r="L10" s="51"/>
      <c r="M10" s="51"/>
      <c r="N10" s="51"/>
      <c r="O10" s="51"/>
      <c r="P10" s="51"/>
      <c r="Q10" s="24" t="s">
        <v>247</v>
      </c>
      <c r="R10" s="51"/>
    </row>
    <row r="11" spans="1:18" ht="25" x14ac:dyDescent="0.35">
      <c r="A11" s="6"/>
      <c r="B11" s="58" t="s">
        <v>248</v>
      </c>
      <c r="E11" s="24" t="s">
        <v>249</v>
      </c>
      <c r="F11" s="32">
        <v>0.6</v>
      </c>
      <c r="G11" s="60" t="s">
        <v>250</v>
      </c>
      <c r="H11" s="51"/>
      <c r="I11" s="51"/>
      <c r="J11" s="53"/>
      <c r="K11" s="51"/>
      <c r="L11" s="51"/>
      <c r="M11" s="51"/>
      <c r="N11" s="51"/>
      <c r="O11" s="51"/>
      <c r="P11" s="51"/>
      <c r="Q11" s="24" t="s">
        <v>250</v>
      </c>
      <c r="R11" s="51"/>
    </row>
    <row r="12" spans="1:18" x14ac:dyDescent="0.35">
      <c r="A12" s="6"/>
      <c r="B12" s="58" t="s">
        <v>251</v>
      </c>
      <c r="E12" s="24" t="s">
        <v>252</v>
      </c>
      <c r="F12" s="32">
        <v>0.8</v>
      </c>
      <c r="G12" s="60" t="s">
        <v>253</v>
      </c>
      <c r="H12" s="51"/>
      <c r="I12" s="51"/>
      <c r="J12" s="53"/>
      <c r="K12" s="51"/>
      <c r="L12" s="51"/>
      <c r="M12" s="51"/>
      <c r="N12" s="51"/>
      <c r="O12" s="51"/>
      <c r="P12" s="51"/>
      <c r="Q12" s="24" t="s">
        <v>253</v>
      </c>
      <c r="R12" s="51"/>
    </row>
    <row r="13" spans="1:18" x14ac:dyDescent="0.35">
      <c r="A13" s="6"/>
      <c r="B13" s="58" t="s">
        <v>254</v>
      </c>
      <c r="E13" s="24" t="s">
        <v>255</v>
      </c>
      <c r="F13" s="32">
        <v>1</v>
      </c>
      <c r="H13" s="51"/>
      <c r="I13" s="51"/>
      <c r="J13" s="53"/>
      <c r="K13" s="51"/>
      <c r="L13" s="51"/>
      <c r="M13" s="51"/>
      <c r="N13" s="51"/>
      <c r="O13" s="51"/>
      <c r="P13" s="51"/>
      <c r="R13" s="51"/>
    </row>
    <row r="14" spans="1:18" x14ac:dyDescent="0.35">
      <c r="A14" s="6"/>
      <c r="B14" s="59" t="s">
        <v>256</v>
      </c>
      <c r="H14" s="51"/>
      <c r="I14" s="51"/>
      <c r="J14" s="53"/>
      <c r="K14" s="51"/>
      <c r="L14" s="51"/>
      <c r="M14" s="51"/>
      <c r="N14" s="51"/>
      <c r="O14" s="51"/>
      <c r="P14" s="51"/>
      <c r="R14" s="51"/>
    </row>
    <row r="15" spans="1:18" x14ac:dyDescent="0.35">
      <c r="A15" s="6"/>
      <c r="B15" s="59" t="s">
        <v>257</v>
      </c>
      <c r="H15" s="51"/>
      <c r="I15" s="51"/>
      <c r="J15" s="53"/>
      <c r="K15" s="51"/>
      <c r="L15" s="51"/>
      <c r="M15" s="51"/>
      <c r="N15" s="51"/>
      <c r="O15" s="51"/>
      <c r="P15" s="51"/>
      <c r="R15" s="51"/>
    </row>
    <row r="16" spans="1:18" x14ac:dyDescent="0.35">
      <c r="B16" s="59" t="s">
        <v>63</v>
      </c>
      <c r="H16" s="51"/>
      <c r="I16" s="51"/>
      <c r="J16" s="53"/>
      <c r="K16" s="51"/>
      <c r="L16" s="51"/>
      <c r="M16" s="51"/>
      <c r="N16" s="51"/>
      <c r="O16" s="51"/>
      <c r="P16" s="51"/>
      <c r="R16" s="51"/>
    </row>
    <row r="17" spans="1:18" x14ac:dyDescent="0.35">
      <c r="B17" s="53"/>
      <c r="H17" s="51"/>
      <c r="I17" s="51"/>
      <c r="J17" s="53"/>
      <c r="K17" s="51"/>
      <c r="L17" s="51"/>
      <c r="M17" s="51"/>
      <c r="N17" s="51"/>
      <c r="O17" s="51"/>
      <c r="P17" s="51"/>
      <c r="R17" s="51"/>
    </row>
    <row r="18" spans="1:18" x14ac:dyDescent="0.35">
      <c r="A18" s="314" t="s">
        <v>11</v>
      </c>
      <c r="B18" s="59" t="s">
        <v>59</v>
      </c>
      <c r="C18" s="53"/>
      <c r="D18" s="53"/>
      <c r="E18" s="53"/>
      <c r="F18" s="53"/>
      <c r="H18" s="51"/>
      <c r="I18" s="51"/>
      <c r="J18" s="53"/>
      <c r="K18" s="51"/>
      <c r="L18" s="51"/>
      <c r="M18" s="51"/>
      <c r="N18" s="51"/>
      <c r="O18" s="51"/>
      <c r="P18" s="51"/>
      <c r="R18" s="51"/>
    </row>
    <row r="19" spans="1:18" x14ac:dyDescent="0.35">
      <c r="A19" s="314"/>
      <c r="B19" s="59" t="s">
        <v>258</v>
      </c>
      <c r="C19" s="53"/>
      <c r="D19" s="53"/>
      <c r="E19" s="53"/>
      <c r="F19" s="53"/>
      <c r="H19" s="51"/>
      <c r="I19" s="51"/>
      <c r="J19" s="53"/>
      <c r="K19" s="51"/>
      <c r="L19" s="51"/>
      <c r="M19" s="51"/>
      <c r="N19" s="51"/>
      <c r="O19" s="51"/>
      <c r="P19" s="51"/>
      <c r="R19" s="51"/>
    </row>
    <row r="20" spans="1:18" x14ac:dyDescent="0.35">
      <c r="A20" s="314"/>
      <c r="B20" s="59" t="s">
        <v>259</v>
      </c>
      <c r="C20" s="53"/>
      <c r="D20" s="53"/>
      <c r="E20" s="53"/>
      <c r="F20" s="53"/>
      <c r="H20" s="51"/>
      <c r="I20" s="51"/>
      <c r="J20" s="53"/>
      <c r="K20" s="51"/>
      <c r="L20" s="51"/>
      <c r="M20" s="51"/>
      <c r="N20" s="51"/>
      <c r="O20" s="51"/>
      <c r="P20" s="51"/>
      <c r="R20" s="51"/>
    </row>
    <row r="21" spans="1:18" x14ac:dyDescent="0.35">
      <c r="B21" s="53"/>
      <c r="C21" s="53"/>
      <c r="D21" s="53"/>
      <c r="E21" s="53"/>
      <c r="F21" s="53"/>
      <c r="H21" s="51"/>
      <c r="I21" s="51"/>
      <c r="J21" s="53"/>
      <c r="K21" s="51"/>
      <c r="L21" s="51"/>
      <c r="M21" s="51"/>
      <c r="N21" s="51"/>
      <c r="O21" s="51"/>
      <c r="P21" s="51"/>
      <c r="R21" s="51"/>
    </row>
    <row r="22" spans="1:18" x14ac:dyDescent="0.35">
      <c r="B22" s="53"/>
      <c r="C22" s="53"/>
      <c r="D22" s="53"/>
      <c r="E22" s="53"/>
      <c r="F22" s="53"/>
      <c r="H22" s="51"/>
      <c r="I22" s="51"/>
      <c r="J22" s="53"/>
      <c r="K22" s="51"/>
      <c r="L22" s="51"/>
      <c r="M22" s="51"/>
      <c r="N22" s="51"/>
      <c r="O22" s="51"/>
      <c r="P22" s="51"/>
      <c r="R22" s="51"/>
    </row>
    <row r="23" spans="1:18" x14ac:dyDescent="0.35">
      <c r="B23" s="53"/>
      <c r="C23" s="53"/>
      <c r="D23" s="53"/>
      <c r="E23" s="53"/>
      <c r="F23" s="53"/>
      <c r="H23" s="51"/>
      <c r="I23" s="51"/>
      <c r="J23" s="53"/>
      <c r="K23" s="51"/>
      <c r="L23" s="51"/>
      <c r="M23" s="51"/>
      <c r="N23" s="51"/>
      <c r="O23" s="51"/>
      <c r="P23" s="51"/>
      <c r="R23" s="51"/>
    </row>
    <row r="24" spans="1:18" x14ac:dyDescent="0.35">
      <c r="C24" s="53"/>
      <c r="D24" s="53"/>
      <c r="E24" s="53"/>
      <c r="F24" s="53"/>
      <c r="H24" s="51"/>
      <c r="I24" s="51"/>
      <c r="J24" s="53"/>
      <c r="K24" s="51"/>
      <c r="L24" s="51"/>
      <c r="M24" s="51"/>
      <c r="N24" s="51"/>
      <c r="O24" s="51"/>
      <c r="P24" s="51"/>
      <c r="R24" s="51"/>
    </row>
    <row r="25" spans="1:18" x14ac:dyDescent="0.35">
      <c r="C25" s="53"/>
      <c r="D25" s="53"/>
      <c r="E25" s="53"/>
      <c r="F25" s="53"/>
      <c r="H25" s="51"/>
      <c r="I25" s="51"/>
      <c r="J25" s="53"/>
      <c r="K25" s="51"/>
      <c r="L25" s="51"/>
      <c r="M25" s="51"/>
      <c r="N25" s="51"/>
      <c r="O25" s="51"/>
      <c r="P25" s="51"/>
      <c r="R25" s="51"/>
    </row>
    <row r="26" spans="1:18" x14ac:dyDescent="0.35">
      <c r="C26" s="53"/>
      <c r="D26" s="53"/>
      <c r="E26" s="53"/>
      <c r="F26" s="53"/>
      <c r="H26" s="51"/>
      <c r="I26" s="51"/>
      <c r="J26" s="53"/>
      <c r="K26" s="51"/>
      <c r="L26" s="51"/>
      <c r="M26" s="51"/>
      <c r="N26" s="51"/>
      <c r="O26" s="51"/>
      <c r="P26" s="51"/>
      <c r="R26" s="51"/>
    </row>
    <row r="27" spans="1:18" x14ac:dyDescent="0.35">
      <c r="C27" s="53"/>
      <c r="D27" s="53"/>
      <c r="E27" s="53"/>
      <c r="F27" s="53"/>
      <c r="H27" s="51"/>
      <c r="I27" s="51"/>
      <c r="J27" s="53"/>
      <c r="K27" s="51"/>
      <c r="L27" s="51"/>
      <c r="M27" s="51"/>
      <c r="N27" s="51"/>
      <c r="O27" s="51"/>
      <c r="P27" s="51"/>
      <c r="R27" s="51"/>
    </row>
    <row r="28" spans="1:18" x14ac:dyDescent="0.35">
      <c r="H28" s="51"/>
      <c r="I28" s="51"/>
      <c r="J28" s="53"/>
      <c r="K28" s="51"/>
      <c r="L28" s="51"/>
      <c r="M28" s="51"/>
      <c r="N28" s="51"/>
      <c r="O28" s="51"/>
      <c r="P28" s="51"/>
      <c r="R28" s="51"/>
    </row>
    <row r="29" spans="1:18" x14ac:dyDescent="0.35">
      <c r="H29" s="51"/>
      <c r="I29" s="51"/>
      <c r="J29" s="53"/>
      <c r="K29" s="51"/>
      <c r="L29" s="51"/>
      <c r="M29" s="51"/>
      <c r="N29" s="51"/>
      <c r="O29" s="51"/>
      <c r="P29" s="51"/>
      <c r="R29" s="51"/>
    </row>
    <row r="30" spans="1:18" x14ac:dyDescent="0.35">
      <c r="H30" s="51"/>
      <c r="I30" s="51"/>
      <c r="J30" s="53"/>
      <c r="K30" s="51"/>
      <c r="L30" s="51"/>
      <c r="M30" s="51"/>
      <c r="N30" s="51"/>
      <c r="O30" s="51"/>
      <c r="P30" s="51"/>
      <c r="R30" s="51"/>
    </row>
    <row r="31" spans="1:18" x14ac:dyDescent="0.35">
      <c r="H31" s="51"/>
      <c r="I31" s="51"/>
      <c r="J31" s="53"/>
      <c r="K31" s="51"/>
      <c r="L31" s="51"/>
      <c r="M31" s="51"/>
      <c r="N31" s="51"/>
      <c r="O31" s="51"/>
      <c r="P31" s="51"/>
      <c r="R31" s="51"/>
    </row>
    <row r="32" spans="1:18" x14ac:dyDescent="0.35">
      <c r="H32" s="51"/>
      <c r="I32" s="51"/>
      <c r="J32" s="53"/>
      <c r="K32" s="51"/>
      <c r="L32" s="51"/>
      <c r="M32" s="51"/>
      <c r="N32" s="51"/>
      <c r="O32" s="51"/>
      <c r="P32" s="51"/>
      <c r="R32" s="51"/>
    </row>
    <row r="33" spans="8:18" x14ac:dyDescent="0.35">
      <c r="H33" s="51"/>
      <c r="I33" s="51"/>
      <c r="J33" s="53"/>
      <c r="K33" s="51"/>
      <c r="L33" s="51"/>
      <c r="M33" s="51"/>
      <c r="N33" s="51"/>
      <c r="O33" s="51"/>
      <c r="P33" s="51"/>
      <c r="R33" s="51"/>
    </row>
    <row r="34" spans="8:18" x14ac:dyDescent="0.35">
      <c r="H34" s="51"/>
      <c r="I34" s="51"/>
      <c r="J34" s="53"/>
      <c r="K34" s="51"/>
      <c r="L34" s="51"/>
      <c r="M34" s="51"/>
      <c r="N34" s="51"/>
      <c r="O34" s="51"/>
      <c r="P34" s="51"/>
      <c r="R34" s="51"/>
    </row>
    <row r="35" spans="8:18" x14ac:dyDescent="0.35">
      <c r="H35" s="51"/>
      <c r="I35" s="51"/>
      <c r="J35" s="53"/>
      <c r="K35" s="51"/>
      <c r="L35" s="51"/>
      <c r="M35" s="51"/>
      <c r="N35" s="51"/>
      <c r="O35" s="51"/>
      <c r="P35" s="51"/>
      <c r="R35" s="51"/>
    </row>
    <row r="36" spans="8:18" x14ac:dyDescent="0.35">
      <c r="H36" s="51"/>
      <c r="I36" s="51"/>
      <c r="J36" s="53"/>
      <c r="K36" s="51"/>
      <c r="L36" s="51"/>
      <c r="M36" s="51"/>
      <c r="N36" s="51"/>
      <c r="O36" s="51"/>
      <c r="P36" s="51"/>
      <c r="R36" s="51"/>
    </row>
    <row r="37" spans="8:18" x14ac:dyDescent="0.35">
      <c r="H37" s="51"/>
      <c r="I37" s="51"/>
      <c r="J37" s="53"/>
      <c r="K37" s="51"/>
      <c r="L37" s="51"/>
      <c r="M37" s="51"/>
      <c r="N37" s="51"/>
      <c r="O37" s="51"/>
      <c r="P37" s="51"/>
      <c r="R37" s="51"/>
    </row>
    <row r="38" spans="8:18" x14ac:dyDescent="0.35">
      <c r="H38" s="51"/>
      <c r="I38" s="51"/>
      <c r="J38" s="53"/>
      <c r="K38" s="51"/>
      <c r="L38" s="51"/>
      <c r="M38" s="51"/>
      <c r="N38" s="51"/>
      <c r="O38" s="51"/>
      <c r="P38" s="51"/>
      <c r="R38" s="51"/>
    </row>
    <row r="39" spans="8:18" x14ac:dyDescent="0.35">
      <c r="H39" s="51"/>
      <c r="I39" s="51"/>
      <c r="J39" s="53"/>
      <c r="K39" s="51"/>
      <c r="L39" s="51"/>
      <c r="M39" s="51"/>
      <c r="N39" s="51"/>
      <c r="O39" s="51"/>
      <c r="P39" s="51"/>
      <c r="R39" s="51"/>
    </row>
    <row r="40" spans="8:18" x14ac:dyDescent="0.35">
      <c r="H40" s="51"/>
      <c r="I40" s="51"/>
      <c r="J40" s="53"/>
      <c r="K40" s="51"/>
      <c r="L40" s="51"/>
      <c r="M40" s="51"/>
      <c r="N40" s="51"/>
      <c r="O40" s="51"/>
      <c r="P40" s="51"/>
      <c r="R40" s="51"/>
    </row>
    <row r="41" spans="8:18" x14ac:dyDescent="0.35">
      <c r="H41" s="51"/>
      <c r="I41" s="51"/>
      <c r="J41" s="53"/>
      <c r="K41" s="51"/>
      <c r="L41" s="51"/>
      <c r="M41" s="51"/>
      <c r="N41" s="51"/>
      <c r="R41" s="51"/>
    </row>
    <row r="42" spans="8:18" x14ac:dyDescent="0.35">
      <c r="H42" s="51"/>
      <c r="I42" s="51"/>
      <c r="J42" s="53"/>
      <c r="K42" s="51"/>
      <c r="L42" s="51"/>
      <c r="M42" s="51"/>
      <c r="N42" s="51"/>
      <c r="R42" s="51"/>
    </row>
    <row r="43" spans="8:18" x14ac:dyDescent="0.35">
      <c r="H43" s="51"/>
      <c r="I43" s="51"/>
      <c r="J43" s="53"/>
      <c r="K43" s="51"/>
      <c r="L43" s="51"/>
      <c r="M43" s="51"/>
      <c r="N43" s="51"/>
      <c r="R43" s="51"/>
    </row>
  </sheetData>
  <mergeCells count="6">
    <mergeCell ref="A18:A20"/>
    <mergeCell ref="H3:O3"/>
    <mergeCell ref="C4:D4"/>
    <mergeCell ref="E4:F4"/>
    <mergeCell ref="K4:L4"/>
    <mergeCell ref="M4:N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324" t="s">
        <v>260</v>
      </c>
      <c r="B1" s="324"/>
      <c r="C1" s="324"/>
      <c r="D1" s="324"/>
    </row>
    <row r="2" spans="1:4" x14ac:dyDescent="0.35">
      <c r="A2" s="5"/>
    </row>
    <row r="3" spans="1:4" x14ac:dyDescent="0.35">
      <c r="A3" t="s">
        <v>261</v>
      </c>
    </row>
    <row r="4" spans="1:4" ht="15" thickBot="1" x14ac:dyDescent="0.4">
      <c r="A4" s="5"/>
    </row>
    <row r="5" spans="1:4" ht="15" thickBot="1" x14ac:dyDescent="0.4">
      <c r="A5" s="68" t="s">
        <v>30</v>
      </c>
      <c r="B5" s="69" t="s">
        <v>262</v>
      </c>
      <c r="C5" s="333" t="s">
        <v>263</v>
      </c>
      <c r="D5" s="334"/>
    </row>
    <row r="6" spans="1:4" ht="39.5" thickBot="1" x14ac:dyDescent="0.4">
      <c r="A6" s="331" t="s">
        <v>264</v>
      </c>
      <c r="B6" s="70" t="s">
        <v>265</v>
      </c>
      <c r="C6" s="322" t="s">
        <v>266</v>
      </c>
      <c r="D6" s="323"/>
    </row>
    <row r="7" spans="1:4" ht="26.5" thickBot="1" x14ac:dyDescent="0.4">
      <c r="A7" s="335"/>
      <c r="B7" s="70" t="s">
        <v>267</v>
      </c>
      <c r="C7" s="322" t="s">
        <v>268</v>
      </c>
      <c r="D7" s="323"/>
    </row>
    <row r="8" spans="1:4" ht="26.5" thickBot="1" x14ac:dyDescent="0.4">
      <c r="A8" s="335"/>
      <c r="B8" s="70" t="s">
        <v>269</v>
      </c>
      <c r="C8" s="322" t="s">
        <v>270</v>
      </c>
      <c r="D8" s="323"/>
    </row>
    <row r="9" spans="1:4" ht="39.5" thickBot="1" x14ac:dyDescent="0.4">
      <c r="A9" s="335"/>
      <c r="B9" s="70" t="s">
        <v>271</v>
      </c>
      <c r="C9" s="322" t="s">
        <v>272</v>
      </c>
      <c r="D9" s="323"/>
    </row>
    <row r="10" spans="1:4" ht="39" x14ac:dyDescent="0.35">
      <c r="A10" s="335"/>
      <c r="B10" s="117" t="s">
        <v>273</v>
      </c>
      <c r="C10" s="336" t="s">
        <v>274</v>
      </c>
      <c r="D10" s="337"/>
    </row>
    <row r="11" spans="1:4" x14ac:dyDescent="0.35">
      <c r="A11" s="65" t="s">
        <v>63</v>
      </c>
      <c r="B11" s="65" t="s">
        <v>63</v>
      </c>
      <c r="C11" s="114"/>
      <c r="D11" s="114"/>
    </row>
    <row r="12" spans="1:4" ht="39.75" customHeight="1" thickBot="1" x14ac:dyDescent="0.4">
      <c r="A12" s="325" t="s">
        <v>275</v>
      </c>
      <c r="B12" s="326"/>
      <c r="C12" s="71" t="s">
        <v>276</v>
      </c>
      <c r="D12" s="329" t="s">
        <v>277</v>
      </c>
    </row>
    <row r="13" spans="1:4" ht="39.75" customHeight="1" thickBot="1" x14ac:dyDescent="0.4">
      <c r="A13" s="325"/>
      <c r="B13" s="326"/>
      <c r="C13" s="71" t="s">
        <v>278</v>
      </c>
      <c r="D13" s="329"/>
    </row>
    <row r="14" spans="1:4" ht="39.75" customHeight="1" thickBot="1" x14ac:dyDescent="0.4">
      <c r="A14" s="327"/>
      <c r="B14" s="328"/>
      <c r="C14" s="71" t="s">
        <v>279</v>
      </c>
      <c r="D14" s="330"/>
    </row>
    <row r="15" spans="1:4" ht="27" customHeight="1" thickBot="1" x14ac:dyDescent="0.4">
      <c r="A15" s="331" t="s">
        <v>280</v>
      </c>
      <c r="B15" s="70" t="s">
        <v>281</v>
      </c>
      <c r="C15" s="322" t="s">
        <v>282</v>
      </c>
      <c r="D15" s="323"/>
    </row>
    <row r="16" spans="1:4" ht="37.5" customHeight="1" thickBot="1" x14ac:dyDescent="0.4">
      <c r="A16" s="332"/>
      <c r="B16" s="70" t="s">
        <v>283</v>
      </c>
      <c r="C16" s="322" t="s">
        <v>284</v>
      </c>
      <c r="D16" s="323"/>
    </row>
    <row r="17" spans="1:4" ht="37.5" customHeight="1" thickBot="1" x14ac:dyDescent="0.4">
      <c r="A17" s="320" t="s">
        <v>285</v>
      </c>
      <c r="B17" s="321"/>
      <c r="C17" s="322" t="s">
        <v>286</v>
      </c>
      <c r="D17" s="323"/>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86" customWidth="1"/>
    <col min="2" max="5" width="25.7265625" customWidth="1"/>
    <col min="6" max="6" width="15.54296875" bestFit="1" customWidth="1"/>
    <col min="7" max="7" width="18.54296875" style="86" customWidth="1"/>
    <col min="8" max="8" width="26" customWidth="1"/>
    <col min="9" max="11" width="25.7265625" customWidth="1"/>
  </cols>
  <sheetData>
    <row r="1" spans="1:11" ht="15.5" x14ac:dyDescent="0.35">
      <c r="A1" s="313" t="s">
        <v>287</v>
      </c>
      <c r="B1" s="313"/>
      <c r="C1" s="313"/>
      <c r="D1" s="313"/>
      <c r="F1" s="313" t="s">
        <v>288</v>
      </c>
      <c r="G1" s="313"/>
      <c r="H1" s="313"/>
    </row>
    <row r="2" spans="1:11" ht="15" thickBot="1" x14ac:dyDescent="0.4"/>
    <row r="3" spans="1:11" ht="21.75" customHeight="1" thickBot="1" x14ac:dyDescent="0.4">
      <c r="A3" s="350" t="s">
        <v>289</v>
      </c>
      <c r="B3" s="350"/>
      <c r="C3" s="350"/>
      <c r="D3" s="351"/>
      <c r="F3" s="348" t="s">
        <v>290</v>
      </c>
      <c r="G3" s="348" t="s">
        <v>291</v>
      </c>
      <c r="H3" s="348"/>
    </row>
    <row r="4" spans="1:11" ht="28.5" customHeight="1" thickBot="1" x14ac:dyDescent="0.4">
      <c r="A4" s="87"/>
      <c r="B4" s="72" t="s">
        <v>292</v>
      </c>
      <c r="C4" s="73" t="s">
        <v>263</v>
      </c>
      <c r="D4" s="72" t="s">
        <v>22</v>
      </c>
      <c r="F4" s="348"/>
      <c r="G4" s="81" t="s">
        <v>293</v>
      </c>
      <c r="H4" s="81" t="s">
        <v>294</v>
      </c>
    </row>
    <row r="5" spans="1:11" ht="50.5" thickBot="1" x14ac:dyDescent="0.4">
      <c r="A5" s="74" t="s">
        <v>221</v>
      </c>
      <c r="B5" s="8" t="s">
        <v>295</v>
      </c>
      <c r="C5" s="75" t="s">
        <v>296</v>
      </c>
      <c r="D5" s="76">
        <v>0.2</v>
      </c>
      <c r="F5" s="82" t="s">
        <v>154</v>
      </c>
      <c r="G5" s="83">
        <v>0.2</v>
      </c>
      <c r="H5" s="349" t="s">
        <v>297</v>
      </c>
    </row>
    <row r="6" spans="1:11" ht="38" thickBot="1" x14ac:dyDescent="0.4">
      <c r="A6" s="77" t="s">
        <v>230</v>
      </c>
      <c r="B6" s="8" t="s">
        <v>298</v>
      </c>
      <c r="C6" s="75" t="s">
        <v>299</v>
      </c>
      <c r="D6" s="76">
        <v>0.4</v>
      </c>
      <c r="F6" s="82" t="s">
        <v>85</v>
      </c>
      <c r="G6" s="83">
        <v>0.4</v>
      </c>
      <c r="H6" s="349"/>
    </row>
    <row r="7" spans="1:11" ht="38" thickBot="1" x14ac:dyDescent="0.4">
      <c r="A7" s="78" t="s">
        <v>65</v>
      </c>
      <c r="B7" s="8" t="s">
        <v>300</v>
      </c>
      <c r="C7" s="75" t="s">
        <v>301</v>
      </c>
      <c r="D7" s="76">
        <v>0.6</v>
      </c>
      <c r="F7" s="84" t="s">
        <v>86</v>
      </c>
      <c r="G7" s="85">
        <v>0.6</v>
      </c>
      <c r="H7" s="85">
        <v>0.6</v>
      </c>
    </row>
    <row r="8" spans="1:11" ht="50.5" thickBot="1" x14ac:dyDescent="0.4">
      <c r="A8" s="79" t="s">
        <v>242</v>
      </c>
      <c r="B8" s="8" t="s">
        <v>302</v>
      </c>
      <c r="C8" s="75" t="s">
        <v>303</v>
      </c>
      <c r="D8" s="76">
        <v>0.8</v>
      </c>
      <c r="F8" s="84" t="s">
        <v>243</v>
      </c>
      <c r="G8" s="85">
        <v>0.8</v>
      </c>
      <c r="H8" s="85">
        <v>0.8</v>
      </c>
    </row>
    <row r="9" spans="1:11" ht="38" thickBot="1" x14ac:dyDescent="0.4">
      <c r="A9" s="80" t="s">
        <v>246</v>
      </c>
      <c r="B9" s="8" t="s">
        <v>304</v>
      </c>
      <c r="C9" s="75" t="s">
        <v>305</v>
      </c>
      <c r="D9" s="76">
        <v>1</v>
      </c>
      <c r="F9" s="84" t="s">
        <v>66</v>
      </c>
      <c r="G9" s="85">
        <v>1</v>
      </c>
      <c r="H9" s="85">
        <v>1</v>
      </c>
    </row>
    <row r="11" spans="1:11" ht="15" thickBot="1" x14ac:dyDescent="0.4"/>
    <row r="12" spans="1:11" ht="23.25" customHeight="1" thickBot="1" x14ac:dyDescent="0.4">
      <c r="A12" s="352" t="s">
        <v>257</v>
      </c>
      <c r="B12" s="352"/>
      <c r="C12" s="352"/>
      <c r="D12" s="352"/>
      <c r="E12" s="352"/>
      <c r="G12" s="352" t="s">
        <v>306</v>
      </c>
      <c r="H12" s="352"/>
      <c r="I12" s="352"/>
      <c r="J12" s="352"/>
      <c r="K12" s="352"/>
    </row>
    <row r="13" spans="1:11" ht="39" customHeight="1" thickBot="1" x14ac:dyDescent="0.4">
      <c r="A13" s="10" t="s">
        <v>307</v>
      </c>
      <c r="B13" s="338" t="s">
        <v>308</v>
      </c>
      <c r="C13" s="338"/>
      <c r="D13" s="338" t="s">
        <v>309</v>
      </c>
      <c r="E13" s="338"/>
      <c r="G13" s="10" t="s">
        <v>307</v>
      </c>
      <c r="H13" s="338" t="s">
        <v>308</v>
      </c>
      <c r="I13" s="338"/>
      <c r="J13" s="338" t="s">
        <v>309</v>
      </c>
      <c r="K13" s="338"/>
    </row>
    <row r="14" spans="1:11" ht="25" customHeight="1" x14ac:dyDescent="0.35">
      <c r="A14" s="341" t="s">
        <v>310</v>
      </c>
      <c r="B14" s="339" t="s">
        <v>311</v>
      </c>
      <c r="C14" s="340"/>
      <c r="D14" s="339" t="s">
        <v>312</v>
      </c>
      <c r="E14" s="340"/>
      <c r="G14" s="341" t="s">
        <v>310</v>
      </c>
      <c r="H14" s="339" t="s">
        <v>313</v>
      </c>
      <c r="I14" s="340"/>
      <c r="J14" s="339" t="s">
        <v>314</v>
      </c>
      <c r="K14" s="340"/>
    </row>
    <row r="15" spans="1:11" ht="25" customHeight="1" x14ac:dyDescent="0.35">
      <c r="A15" s="342"/>
      <c r="B15" s="344" t="s">
        <v>315</v>
      </c>
      <c r="C15" s="345"/>
      <c r="D15" s="344" t="s">
        <v>316</v>
      </c>
      <c r="E15" s="345"/>
      <c r="G15" s="342"/>
      <c r="H15" s="344" t="s">
        <v>317</v>
      </c>
      <c r="I15" s="345"/>
      <c r="J15" s="344" t="s">
        <v>318</v>
      </c>
      <c r="K15" s="345"/>
    </row>
    <row r="16" spans="1:11" ht="40" customHeight="1" thickBot="1" x14ac:dyDescent="0.4">
      <c r="A16" s="342"/>
      <c r="B16" s="344" t="s">
        <v>319</v>
      </c>
      <c r="C16" s="345"/>
      <c r="D16" s="344" t="s">
        <v>320</v>
      </c>
      <c r="E16" s="345"/>
      <c r="G16" s="343"/>
      <c r="H16" s="353" t="s">
        <v>321</v>
      </c>
      <c r="I16" s="354"/>
      <c r="J16" s="353" t="s">
        <v>322</v>
      </c>
      <c r="K16" s="354"/>
    </row>
    <row r="17" spans="1:11" ht="52" customHeight="1" x14ac:dyDescent="0.35">
      <c r="A17" s="342"/>
      <c r="B17" s="344" t="s">
        <v>323</v>
      </c>
      <c r="C17" s="345"/>
      <c r="D17" s="344" t="s">
        <v>324</v>
      </c>
      <c r="E17" s="345"/>
      <c r="G17" s="341" t="s">
        <v>325</v>
      </c>
      <c r="H17" s="339" t="s">
        <v>326</v>
      </c>
      <c r="I17" s="340"/>
      <c r="J17" s="339" t="s">
        <v>327</v>
      </c>
      <c r="K17" s="340"/>
    </row>
    <row r="18" spans="1:11" ht="25" customHeight="1" thickBot="1" x14ac:dyDescent="0.4">
      <c r="A18" s="343"/>
      <c r="B18" s="346"/>
      <c r="C18" s="347"/>
      <c r="D18" s="353" t="s">
        <v>328</v>
      </c>
      <c r="E18" s="354"/>
      <c r="G18" s="342"/>
      <c r="H18" s="344" t="s">
        <v>329</v>
      </c>
      <c r="I18" s="345"/>
      <c r="J18" s="344" t="s">
        <v>330</v>
      </c>
      <c r="K18" s="345"/>
    </row>
    <row r="19" spans="1:11" ht="25" customHeight="1" thickBot="1" x14ac:dyDescent="0.4">
      <c r="A19" s="341" t="s">
        <v>325</v>
      </c>
      <c r="B19" s="339" t="s">
        <v>331</v>
      </c>
      <c r="C19" s="340"/>
      <c r="D19" s="339" t="s">
        <v>332</v>
      </c>
      <c r="E19" s="340"/>
      <c r="G19" s="343"/>
      <c r="H19" s="353" t="s">
        <v>333</v>
      </c>
      <c r="I19" s="354"/>
      <c r="J19" s="353" t="s">
        <v>334</v>
      </c>
      <c r="K19" s="354"/>
    </row>
    <row r="20" spans="1:11" ht="25" customHeight="1" x14ac:dyDescent="0.35">
      <c r="A20" s="342"/>
      <c r="B20" s="344" t="s">
        <v>335</v>
      </c>
      <c r="C20" s="345"/>
      <c r="D20" s="344" t="s">
        <v>336</v>
      </c>
      <c r="E20" s="345"/>
      <c r="G20" s="341" t="s">
        <v>337</v>
      </c>
      <c r="H20" s="339" t="s">
        <v>338</v>
      </c>
      <c r="I20" s="340"/>
      <c r="J20" s="339" t="s">
        <v>339</v>
      </c>
      <c r="K20" s="340"/>
    </row>
    <row r="21" spans="1:11" ht="40" customHeight="1" x14ac:dyDescent="0.35">
      <c r="A21" s="342"/>
      <c r="B21" s="344" t="s">
        <v>340</v>
      </c>
      <c r="C21" s="345"/>
      <c r="D21" s="344" t="s">
        <v>341</v>
      </c>
      <c r="E21" s="345"/>
      <c r="G21" s="342"/>
      <c r="H21" s="344" t="s">
        <v>342</v>
      </c>
      <c r="I21" s="345"/>
      <c r="J21" s="344" t="s">
        <v>343</v>
      </c>
      <c r="K21" s="345"/>
    </row>
    <row r="22" spans="1:11" ht="52" customHeight="1" thickBot="1" x14ac:dyDescent="0.4">
      <c r="A22" s="342"/>
      <c r="B22" s="344" t="s">
        <v>344</v>
      </c>
      <c r="C22" s="345"/>
      <c r="D22" s="344" t="s">
        <v>345</v>
      </c>
      <c r="E22" s="345"/>
      <c r="G22" s="343"/>
      <c r="H22" s="353" t="s">
        <v>346</v>
      </c>
      <c r="I22" s="354"/>
      <c r="J22" s="353" t="s">
        <v>347</v>
      </c>
      <c r="K22" s="354"/>
    </row>
    <row r="23" spans="1:11" ht="40" customHeight="1" thickBot="1" x14ac:dyDescent="0.4">
      <c r="A23" s="343"/>
      <c r="B23" s="346"/>
      <c r="C23" s="347"/>
      <c r="D23" s="353" t="s">
        <v>348</v>
      </c>
      <c r="E23" s="354"/>
      <c r="G23" s="341" t="s">
        <v>349</v>
      </c>
      <c r="H23" s="339" t="s">
        <v>350</v>
      </c>
      <c r="I23" s="340"/>
      <c r="J23" s="339" t="s">
        <v>351</v>
      </c>
      <c r="K23" s="340"/>
    </row>
    <row r="24" spans="1:11" ht="25" customHeight="1" x14ac:dyDescent="0.35">
      <c r="A24" s="341" t="s">
        <v>337</v>
      </c>
      <c r="B24" s="339" t="s">
        <v>352</v>
      </c>
      <c r="C24" s="340"/>
      <c r="D24" s="339" t="s">
        <v>353</v>
      </c>
      <c r="E24" s="340"/>
      <c r="G24" s="342"/>
      <c r="H24" s="344" t="s">
        <v>354</v>
      </c>
      <c r="I24" s="345"/>
      <c r="J24" s="344" t="s">
        <v>355</v>
      </c>
      <c r="K24" s="345"/>
    </row>
    <row r="25" spans="1:11" ht="40" customHeight="1" thickBot="1" x14ac:dyDescent="0.4">
      <c r="A25" s="342"/>
      <c r="B25" s="344" t="s">
        <v>356</v>
      </c>
      <c r="C25" s="345"/>
      <c r="D25" s="344" t="s">
        <v>357</v>
      </c>
      <c r="E25" s="345"/>
      <c r="G25" s="343"/>
      <c r="H25" s="353" t="s">
        <v>358</v>
      </c>
      <c r="I25" s="354"/>
      <c r="J25" s="353" t="s">
        <v>359</v>
      </c>
      <c r="K25" s="354"/>
    </row>
    <row r="26" spans="1:11" ht="40" customHeight="1" x14ac:dyDescent="0.35">
      <c r="A26" s="342"/>
      <c r="B26" s="344" t="s">
        <v>360</v>
      </c>
      <c r="C26" s="345"/>
      <c r="D26" s="344" t="s">
        <v>361</v>
      </c>
      <c r="E26" s="345"/>
      <c r="G26" s="341" t="s">
        <v>362</v>
      </c>
      <c r="H26" s="339" t="s">
        <v>363</v>
      </c>
      <c r="I26" s="340"/>
      <c r="J26" s="339" t="s">
        <v>364</v>
      </c>
      <c r="K26" s="340"/>
    </row>
    <row r="27" spans="1:11" ht="52" customHeight="1" x14ac:dyDescent="0.35">
      <c r="A27" s="342"/>
      <c r="B27" s="344" t="s">
        <v>365</v>
      </c>
      <c r="C27" s="345"/>
      <c r="D27" s="344" t="s">
        <v>366</v>
      </c>
      <c r="E27" s="345"/>
      <c r="G27" s="342"/>
      <c r="H27" s="344" t="s">
        <v>367</v>
      </c>
      <c r="I27" s="345"/>
      <c r="J27" s="344" t="s">
        <v>368</v>
      </c>
      <c r="K27" s="345"/>
    </row>
    <row r="28" spans="1:11" ht="40" customHeight="1" thickBot="1" x14ac:dyDescent="0.4">
      <c r="A28" s="342"/>
      <c r="B28" s="344"/>
      <c r="C28" s="345"/>
      <c r="D28" s="344" t="s">
        <v>369</v>
      </c>
      <c r="E28" s="345"/>
      <c r="G28" s="343"/>
      <c r="H28" s="353" t="s">
        <v>370</v>
      </c>
      <c r="I28" s="354"/>
      <c r="J28" s="353" t="s">
        <v>371</v>
      </c>
      <c r="K28" s="354"/>
    </row>
    <row r="29" spans="1:11" ht="25" customHeight="1" thickBot="1" x14ac:dyDescent="0.4">
      <c r="A29" s="343"/>
      <c r="B29" s="353"/>
      <c r="C29" s="354"/>
      <c r="D29" s="353" t="s">
        <v>372</v>
      </c>
      <c r="E29" s="354"/>
    </row>
    <row r="30" spans="1:11" ht="25" customHeight="1" x14ac:dyDescent="0.35">
      <c r="A30" s="341" t="s">
        <v>349</v>
      </c>
      <c r="B30" s="339" t="s">
        <v>373</v>
      </c>
      <c r="C30" s="340"/>
      <c r="D30" s="339" t="s">
        <v>374</v>
      </c>
      <c r="E30" s="340"/>
    </row>
    <row r="31" spans="1:11" ht="40" customHeight="1" x14ac:dyDescent="0.35">
      <c r="A31" s="342"/>
      <c r="B31" s="344" t="s">
        <v>375</v>
      </c>
      <c r="C31" s="345"/>
      <c r="D31" s="344" t="s">
        <v>376</v>
      </c>
      <c r="E31" s="345"/>
    </row>
    <row r="32" spans="1:11" ht="40" customHeight="1" x14ac:dyDescent="0.35">
      <c r="A32" s="342"/>
      <c r="B32" s="344" t="s">
        <v>377</v>
      </c>
      <c r="C32" s="345"/>
      <c r="D32" s="344" t="s">
        <v>378</v>
      </c>
      <c r="E32" s="345"/>
    </row>
    <row r="33" spans="1:11" ht="52" customHeight="1" thickBot="1" x14ac:dyDescent="0.4">
      <c r="A33" s="343"/>
      <c r="B33" s="353" t="s">
        <v>379</v>
      </c>
      <c r="C33" s="354"/>
      <c r="D33" s="346"/>
      <c r="E33" s="347"/>
    </row>
    <row r="34" spans="1:11" ht="25" customHeight="1" x14ac:dyDescent="0.35">
      <c r="A34" s="341" t="s">
        <v>362</v>
      </c>
      <c r="B34" s="339" t="s">
        <v>380</v>
      </c>
      <c r="C34" s="340"/>
      <c r="D34" s="339" t="s">
        <v>381</v>
      </c>
      <c r="E34" s="340"/>
    </row>
    <row r="35" spans="1:11" ht="25" customHeight="1" x14ac:dyDescent="0.35">
      <c r="A35" s="342"/>
      <c r="B35" s="344" t="s">
        <v>382</v>
      </c>
      <c r="C35" s="345"/>
      <c r="D35" s="344" t="s">
        <v>383</v>
      </c>
      <c r="E35" s="345"/>
    </row>
    <row r="36" spans="1:11" ht="40" customHeight="1" x14ac:dyDescent="0.35">
      <c r="A36" s="342"/>
      <c r="B36" s="344" t="s">
        <v>384</v>
      </c>
      <c r="C36" s="345"/>
      <c r="D36" s="344" t="s">
        <v>385</v>
      </c>
      <c r="E36" s="345"/>
    </row>
    <row r="37" spans="1:11" ht="52" customHeight="1" thickBot="1" x14ac:dyDescent="0.4">
      <c r="A37" s="343"/>
      <c r="B37" s="353" t="s">
        <v>386</v>
      </c>
      <c r="C37" s="354"/>
      <c r="D37" s="346"/>
      <c r="E37" s="347"/>
    </row>
    <row r="40" spans="1:11" ht="35.25" customHeight="1" x14ac:dyDescent="0.35">
      <c r="A40" s="358" t="s">
        <v>387</v>
      </c>
      <c r="B40" s="358"/>
      <c r="C40" s="358"/>
      <c r="D40" s="358"/>
      <c r="E40" s="358"/>
      <c r="G40" s="358" t="s">
        <v>388</v>
      </c>
      <c r="H40" s="358"/>
      <c r="I40" s="358"/>
      <c r="J40" s="358"/>
      <c r="K40" s="358"/>
    </row>
    <row r="41" spans="1:11" ht="15.75" customHeight="1" thickBot="1" x14ac:dyDescent="0.4">
      <c r="A41" s="9"/>
      <c r="B41" s="88"/>
      <c r="C41" s="9"/>
      <c r="D41" s="9"/>
      <c r="G41"/>
      <c r="H41" s="86"/>
    </row>
    <row r="42" spans="1:11" ht="42.5" thickBot="1" x14ac:dyDescent="0.4">
      <c r="A42" s="368" t="s">
        <v>389</v>
      </c>
      <c r="B42" s="357" t="s">
        <v>390</v>
      </c>
      <c r="C42" s="357"/>
      <c r="D42" s="357" t="s">
        <v>391</v>
      </c>
      <c r="E42" s="357"/>
      <c r="G42"/>
      <c r="H42" s="89" t="s">
        <v>307</v>
      </c>
      <c r="I42" s="90" t="s">
        <v>392</v>
      </c>
      <c r="J42" s="361" t="s">
        <v>393</v>
      </c>
      <c r="K42" s="362"/>
    </row>
    <row r="43" spans="1:11" ht="29.25" customHeight="1" thickBot="1" x14ac:dyDescent="0.4">
      <c r="A43" s="369"/>
      <c r="B43" s="357"/>
      <c r="C43" s="357"/>
      <c r="D43" s="12" t="s">
        <v>56</v>
      </c>
      <c r="E43" s="12" t="s">
        <v>57</v>
      </c>
      <c r="G43"/>
      <c r="H43" s="91" t="s">
        <v>310</v>
      </c>
      <c r="I43" s="64" t="s">
        <v>394</v>
      </c>
      <c r="J43" s="355" t="s">
        <v>395</v>
      </c>
      <c r="K43" s="356"/>
    </row>
    <row r="44" spans="1:11" ht="26.25" customHeight="1" x14ac:dyDescent="0.35">
      <c r="A44" s="94">
        <v>1</v>
      </c>
      <c r="B44" s="367" t="s">
        <v>396</v>
      </c>
      <c r="C44" s="367"/>
      <c r="D44" s="95"/>
      <c r="E44" s="96"/>
      <c r="G44"/>
      <c r="H44" s="91" t="s">
        <v>325</v>
      </c>
      <c r="I44" s="64" t="s">
        <v>397</v>
      </c>
      <c r="J44" s="355" t="s">
        <v>398</v>
      </c>
      <c r="K44" s="356"/>
    </row>
    <row r="45" spans="1:11" ht="24" customHeight="1" thickBot="1" x14ac:dyDescent="0.4">
      <c r="A45" s="97">
        <v>2</v>
      </c>
      <c r="B45" s="363" t="s">
        <v>399</v>
      </c>
      <c r="C45" s="363"/>
      <c r="D45" s="98"/>
      <c r="E45" s="99"/>
      <c r="G45"/>
      <c r="H45" s="92" t="s">
        <v>337</v>
      </c>
      <c r="I45" s="93" t="s">
        <v>400</v>
      </c>
      <c r="J45" s="359" t="s">
        <v>401</v>
      </c>
      <c r="K45" s="360"/>
    </row>
    <row r="46" spans="1:11" ht="15.75" customHeight="1" x14ac:dyDescent="0.35">
      <c r="A46" s="97">
        <v>3</v>
      </c>
      <c r="B46" s="363" t="s">
        <v>402</v>
      </c>
      <c r="C46" s="363"/>
      <c r="D46" s="98"/>
      <c r="E46" s="99"/>
      <c r="G46"/>
      <c r="H46" s="86"/>
    </row>
    <row r="47" spans="1:11" ht="25.5" customHeight="1" x14ac:dyDescent="0.35">
      <c r="A47" s="97">
        <v>4</v>
      </c>
      <c r="B47" s="363" t="s">
        <v>403</v>
      </c>
      <c r="C47" s="363"/>
      <c r="D47" s="98"/>
      <c r="E47" s="99"/>
      <c r="G47"/>
      <c r="H47" s="86"/>
    </row>
    <row r="48" spans="1:11" ht="27" customHeight="1" x14ac:dyDescent="0.35">
      <c r="A48" s="97">
        <v>5</v>
      </c>
      <c r="B48" s="363" t="s">
        <v>404</v>
      </c>
      <c r="C48" s="363"/>
      <c r="D48" s="98"/>
      <c r="E48" s="99"/>
      <c r="G48"/>
      <c r="H48" s="86"/>
    </row>
    <row r="49" spans="1:9" x14ac:dyDescent="0.35">
      <c r="A49" s="97">
        <v>6</v>
      </c>
      <c r="B49" s="363" t="s">
        <v>405</v>
      </c>
      <c r="C49" s="363"/>
      <c r="D49" s="98"/>
      <c r="E49" s="99"/>
      <c r="G49"/>
      <c r="H49" s="86"/>
    </row>
    <row r="50" spans="1:9" ht="25.5" customHeight="1" x14ac:dyDescent="0.35">
      <c r="A50" s="97">
        <v>7</v>
      </c>
      <c r="B50" s="363" t="s">
        <v>406</v>
      </c>
      <c r="C50" s="363"/>
      <c r="D50" s="98"/>
      <c r="E50" s="99"/>
    </row>
    <row r="51" spans="1:9" ht="26.25" customHeight="1" x14ac:dyDescent="0.35">
      <c r="A51" s="97">
        <v>8</v>
      </c>
      <c r="B51" s="363" t="s">
        <v>407</v>
      </c>
      <c r="C51" s="363"/>
      <c r="D51" s="98"/>
      <c r="E51" s="99"/>
    </row>
    <row r="52" spans="1:9" x14ac:dyDescent="0.35">
      <c r="A52" s="97">
        <v>9</v>
      </c>
      <c r="B52" s="363" t="s">
        <v>408</v>
      </c>
      <c r="C52" s="363"/>
      <c r="D52" s="98"/>
      <c r="E52" s="99"/>
    </row>
    <row r="53" spans="1:9" ht="30" customHeight="1" x14ac:dyDescent="0.35">
      <c r="A53" s="97">
        <v>10</v>
      </c>
      <c r="B53" s="363" t="s">
        <v>409</v>
      </c>
      <c r="C53" s="363"/>
      <c r="D53" s="98"/>
      <c r="E53" s="99"/>
    </row>
    <row r="54" spans="1:9" x14ac:dyDescent="0.35">
      <c r="A54" s="97">
        <v>11</v>
      </c>
      <c r="B54" s="363" t="s">
        <v>410</v>
      </c>
      <c r="C54" s="363"/>
      <c r="D54" s="98"/>
      <c r="E54" s="99"/>
    </row>
    <row r="55" spans="1:9" x14ac:dyDescent="0.35">
      <c r="A55" s="97">
        <v>12</v>
      </c>
      <c r="B55" s="363" t="s">
        <v>411</v>
      </c>
      <c r="C55" s="363"/>
      <c r="D55" s="98"/>
      <c r="E55" s="99"/>
    </row>
    <row r="56" spans="1:9" x14ac:dyDescent="0.35">
      <c r="A56" s="97">
        <v>13</v>
      </c>
      <c r="B56" s="363" t="s">
        <v>412</v>
      </c>
      <c r="C56" s="363"/>
      <c r="D56" s="98"/>
      <c r="E56" s="99"/>
    </row>
    <row r="57" spans="1:9" x14ac:dyDescent="0.35">
      <c r="A57" s="97">
        <v>14</v>
      </c>
      <c r="B57" s="363" t="s">
        <v>413</v>
      </c>
      <c r="C57" s="363"/>
      <c r="D57" s="98"/>
      <c r="E57" s="99"/>
      <c r="F57" s="9"/>
      <c r="G57" s="88"/>
      <c r="H57" s="9"/>
      <c r="I57" s="9"/>
    </row>
    <row r="58" spans="1:9" x14ac:dyDescent="0.35">
      <c r="A58" s="97">
        <v>15</v>
      </c>
      <c r="B58" s="363" t="s">
        <v>414</v>
      </c>
      <c r="C58" s="363"/>
      <c r="D58" s="98"/>
      <c r="E58" s="99"/>
    </row>
    <row r="59" spans="1:9" x14ac:dyDescent="0.35">
      <c r="A59" s="97">
        <v>16</v>
      </c>
      <c r="B59" s="363" t="s">
        <v>415</v>
      </c>
      <c r="C59" s="363"/>
      <c r="D59" s="98"/>
      <c r="E59" s="99"/>
    </row>
    <row r="60" spans="1:9" x14ac:dyDescent="0.35">
      <c r="A60" s="97">
        <v>17</v>
      </c>
      <c r="B60" s="363" t="s">
        <v>416</v>
      </c>
      <c r="C60" s="363"/>
      <c r="D60" s="98"/>
      <c r="E60" s="99"/>
    </row>
    <row r="61" spans="1:9" ht="19.5" customHeight="1" x14ac:dyDescent="0.35">
      <c r="A61" s="97">
        <v>18</v>
      </c>
      <c r="B61" s="363" t="s">
        <v>417</v>
      </c>
      <c r="C61" s="363"/>
      <c r="D61" s="98"/>
      <c r="E61" s="99"/>
    </row>
    <row r="62" spans="1:9" ht="15" thickBot="1" x14ac:dyDescent="0.4">
      <c r="A62" s="100">
        <v>19</v>
      </c>
      <c r="B62" s="364" t="s">
        <v>418</v>
      </c>
      <c r="C62" s="364"/>
      <c r="D62" s="101"/>
      <c r="E62" s="102"/>
    </row>
    <row r="63" spans="1:9" ht="15" thickBot="1" x14ac:dyDescent="0.4">
      <c r="A63"/>
      <c r="B63" s="365" t="s">
        <v>419</v>
      </c>
      <c r="C63" s="366"/>
      <c r="D63" s="11"/>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86"/>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373" t="s">
        <v>420</v>
      </c>
      <c r="C1" s="373"/>
      <c r="D1" s="373"/>
      <c r="E1" s="373"/>
    </row>
    <row r="2" spans="2:5" ht="15" thickBot="1" x14ac:dyDescent="0.4"/>
    <row r="3" spans="2:5" ht="26.5" thickBot="1" x14ac:dyDescent="0.4">
      <c r="B3" s="103" t="s">
        <v>421</v>
      </c>
      <c r="C3" s="104" t="s">
        <v>422</v>
      </c>
      <c r="D3" s="105" t="s">
        <v>423</v>
      </c>
      <c r="E3" s="104" t="s">
        <v>424</v>
      </c>
    </row>
    <row r="4" spans="2:5" ht="15" thickBot="1" x14ac:dyDescent="0.4">
      <c r="B4" s="384" t="s">
        <v>425</v>
      </c>
      <c r="C4" s="106" t="s">
        <v>223</v>
      </c>
      <c r="D4" s="386" t="s">
        <v>426</v>
      </c>
      <c r="E4" s="107" t="s">
        <v>427</v>
      </c>
    </row>
    <row r="5" spans="2:5" ht="15" thickBot="1" x14ac:dyDescent="0.4">
      <c r="B5" s="385"/>
      <c r="C5" s="106" t="s">
        <v>232</v>
      </c>
      <c r="D5" s="387"/>
      <c r="E5" s="107" t="s">
        <v>427</v>
      </c>
    </row>
    <row r="6" spans="2:5" ht="15" thickBot="1" x14ac:dyDescent="0.4">
      <c r="B6" s="384" t="s">
        <v>428</v>
      </c>
      <c r="C6" s="75" t="s">
        <v>224</v>
      </c>
      <c r="D6" s="48" t="s">
        <v>429</v>
      </c>
      <c r="E6" s="106" t="s">
        <v>427</v>
      </c>
    </row>
    <row r="7" spans="2:5" ht="15" thickBot="1" x14ac:dyDescent="0.4">
      <c r="B7" s="385"/>
      <c r="C7" s="75" t="s">
        <v>233</v>
      </c>
      <c r="D7" s="48" t="s">
        <v>430</v>
      </c>
      <c r="E7" s="75" t="s">
        <v>427</v>
      </c>
    </row>
    <row r="8" spans="2:5" ht="15" thickBot="1" x14ac:dyDescent="0.4">
      <c r="B8" s="384" t="s">
        <v>431</v>
      </c>
      <c r="C8" s="107" t="s">
        <v>225</v>
      </c>
      <c r="D8" s="48" t="s">
        <v>432</v>
      </c>
      <c r="E8" s="108">
        <v>0.25</v>
      </c>
    </row>
    <row r="9" spans="2:5" ht="25.5" thickBot="1" x14ac:dyDescent="0.4">
      <c r="B9" s="388"/>
      <c r="C9" s="107" t="s">
        <v>234</v>
      </c>
      <c r="D9" s="48" t="s">
        <v>433</v>
      </c>
      <c r="E9" s="108">
        <v>0.15</v>
      </c>
    </row>
    <row r="10" spans="2:5" ht="25.5" thickBot="1" x14ac:dyDescent="0.4">
      <c r="B10" s="385"/>
      <c r="C10" s="107" t="s">
        <v>239</v>
      </c>
      <c r="D10" s="48" t="s">
        <v>434</v>
      </c>
      <c r="E10" s="108">
        <v>0.1</v>
      </c>
    </row>
    <row r="11" spans="2:5" ht="38" thickBot="1" x14ac:dyDescent="0.4">
      <c r="B11" s="374" t="s">
        <v>435</v>
      </c>
      <c r="C11" s="107" t="s">
        <v>226</v>
      </c>
      <c r="D11" s="48" t="s">
        <v>436</v>
      </c>
      <c r="E11" s="109">
        <v>0.25</v>
      </c>
    </row>
    <row r="12" spans="2:5" ht="15" thickBot="1" x14ac:dyDescent="0.4">
      <c r="B12" s="375"/>
      <c r="C12" s="107" t="s">
        <v>235</v>
      </c>
      <c r="D12" s="48" t="s">
        <v>437</v>
      </c>
      <c r="E12" s="109">
        <v>0.15</v>
      </c>
    </row>
    <row r="13" spans="2:5" ht="25.5" thickBot="1" x14ac:dyDescent="0.4">
      <c r="B13" s="374" t="s">
        <v>438</v>
      </c>
      <c r="C13" s="107" t="s">
        <v>227</v>
      </c>
      <c r="D13" s="48" t="s">
        <v>439</v>
      </c>
      <c r="E13" s="107" t="s">
        <v>427</v>
      </c>
    </row>
    <row r="14" spans="2:5" ht="25.5" thickBot="1" x14ac:dyDescent="0.4">
      <c r="B14" s="375"/>
      <c r="C14" s="107" t="s">
        <v>236</v>
      </c>
      <c r="D14" s="48" t="s">
        <v>440</v>
      </c>
      <c r="E14" s="107" t="s">
        <v>427</v>
      </c>
    </row>
    <row r="15" spans="2:5" ht="15" thickBot="1" x14ac:dyDescent="0.4">
      <c r="B15" s="376" t="s">
        <v>441</v>
      </c>
      <c r="C15" s="107" t="s">
        <v>442</v>
      </c>
      <c r="D15" s="48" t="s">
        <v>443</v>
      </c>
      <c r="E15" s="107" t="s">
        <v>427</v>
      </c>
    </row>
    <row r="16" spans="2:5" ht="15" thickBot="1" x14ac:dyDescent="0.4">
      <c r="B16" s="377"/>
      <c r="C16" s="107" t="s">
        <v>444</v>
      </c>
      <c r="D16" s="48" t="s">
        <v>445</v>
      </c>
      <c r="E16" s="107" t="s">
        <v>427</v>
      </c>
    </row>
    <row r="17" spans="2:5" x14ac:dyDescent="0.35">
      <c r="B17" s="378"/>
      <c r="C17" s="379"/>
      <c r="D17" s="379"/>
      <c r="E17" s="380"/>
    </row>
    <row r="18" spans="2:5" x14ac:dyDescent="0.35">
      <c r="B18" s="381" t="s">
        <v>446</v>
      </c>
      <c r="C18" s="382"/>
      <c r="D18" s="382"/>
      <c r="E18" s="383"/>
    </row>
    <row r="19" spans="2:5" x14ac:dyDescent="0.35">
      <c r="B19" s="381"/>
      <c r="C19" s="382"/>
      <c r="D19" s="382"/>
      <c r="E19" s="383"/>
    </row>
    <row r="20" spans="2:5" ht="15" thickBot="1" x14ac:dyDescent="0.4">
      <c r="B20" s="370" t="s">
        <v>447</v>
      </c>
      <c r="C20" s="371"/>
      <c r="D20" s="371"/>
      <c r="E20" s="372"/>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399" t="s">
        <v>184</v>
      </c>
      <c r="C2" s="399"/>
    </row>
    <row r="3" spans="1:13" x14ac:dyDescent="0.35">
      <c r="B3" s="13" t="s">
        <v>186</v>
      </c>
      <c r="C3" s="14"/>
    </row>
    <row r="4" spans="1:13" x14ac:dyDescent="0.35">
      <c r="B4" s="13" t="s">
        <v>188</v>
      </c>
      <c r="C4" s="15"/>
    </row>
    <row r="5" spans="1:13" x14ac:dyDescent="0.35">
      <c r="B5" s="13" t="s">
        <v>191</v>
      </c>
      <c r="C5" s="16"/>
    </row>
    <row r="6" spans="1:13" x14ac:dyDescent="0.35">
      <c r="B6" s="13" t="s">
        <v>195</v>
      </c>
      <c r="C6" s="17"/>
    </row>
    <row r="8" spans="1:13" ht="15.5" x14ac:dyDescent="0.35">
      <c r="A8" s="313" t="s">
        <v>180</v>
      </c>
      <c r="B8" s="313"/>
      <c r="C8" s="313"/>
      <c r="D8" s="313"/>
      <c r="E8" s="313"/>
      <c r="F8" s="313"/>
    </row>
    <row r="9" spans="1:13" ht="15" thickBot="1" x14ac:dyDescent="0.4"/>
    <row r="10" spans="1:13" ht="15.5" thickTop="1" thickBot="1" x14ac:dyDescent="0.4">
      <c r="A10" s="400" t="s">
        <v>22</v>
      </c>
      <c r="B10" s="401"/>
      <c r="C10" s="307" t="s">
        <v>448</v>
      </c>
      <c r="D10" s="308"/>
      <c r="E10" s="308"/>
      <c r="F10" s="308"/>
      <c r="G10" s="309"/>
      <c r="I10" s="404" t="s">
        <v>22</v>
      </c>
      <c r="J10" s="405"/>
      <c r="K10" s="389" t="s">
        <v>449</v>
      </c>
      <c r="L10" s="390"/>
      <c r="M10" s="391"/>
    </row>
    <row r="11" spans="1:13" ht="15" thickBot="1" x14ac:dyDescent="0.4">
      <c r="A11" s="18" t="s">
        <v>182</v>
      </c>
      <c r="B11" s="19" t="s">
        <v>183</v>
      </c>
      <c r="C11" s="310"/>
      <c r="D11" s="311"/>
      <c r="E11" s="311"/>
      <c r="F11" s="311"/>
      <c r="G11" s="312"/>
      <c r="I11" s="20" t="s">
        <v>182</v>
      </c>
      <c r="J11" s="21" t="s">
        <v>450</v>
      </c>
      <c r="K11" s="392"/>
      <c r="L11" s="393"/>
      <c r="M11" s="394"/>
    </row>
    <row r="12" spans="1:13" ht="40" customHeight="1" thickBot="1" x14ac:dyDescent="0.4">
      <c r="A12" s="31" t="s">
        <v>185</v>
      </c>
      <c r="B12" s="30">
        <v>1</v>
      </c>
      <c r="C12" s="33"/>
      <c r="D12" s="34"/>
      <c r="E12" s="34"/>
      <c r="F12" s="34"/>
      <c r="G12" s="35"/>
      <c r="I12" s="31" t="s">
        <v>185</v>
      </c>
      <c r="J12" s="30">
        <v>1</v>
      </c>
      <c r="K12" s="33"/>
      <c r="L12" s="34"/>
      <c r="M12" s="35"/>
    </row>
    <row r="13" spans="1:13" ht="40" customHeight="1" thickBot="1" x14ac:dyDescent="0.4">
      <c r="A13" s="31" t="s">
        <v>187</v>
      </c>
      <c r="B13" s="30">
        <v>0.8</v>
      </c>
      <c r="C13" s="36"/>
      <c r="D13" s="37"/>
      <c r="E13" s="38"/>
      <c r="F13" s="38"/>
      <c r="G13" s="39"/>
      <c r="I13" s="31" t="s">
        <v>187</v>
      </c>
      <c r="J13" s="30">
        <v>0.8</v>
      </c>
      <c r="K13" s="46"/>
      <c r="L13" s="38"/>
      <c r="M13" s="39"/>
    </row>
    <row r="14" spans="1:13" ht="40" customHeight="1" thickBot="1" x14ac:dyDescent="0.4">
      <c r="A14" s="31" t="s">
        <v>189</v>
      </c>
      <c r="B14" s="30">
        <v>0.6</v>
      </c>
      <c r="C14" s="36"/>
      <c r="D14" s="37"/>
      <c r="E14" s="37"/>
      <c r="F14" s="38"/>
      <c r="G14" s="39"/>
      <c r="I14" s="31" t="s">
        <v>189</v>
      </c>
      <c r="J14" s="30">
        <v>0.6</v>
      </c>
      <c r="K14" s="36"/>
      <c r="L14" s="38"/>
      <c r="M14" s="39"/>
    </row>
    <row r="15" spans="1:13" ht="40" customHeight="1" thickBot="1" x14ac:dyDescent="0.4">
      <c r="A15" s="31" t="s">
        <v>192</v>
      </c>
      <c r="B15" s="30">
        <v>0.4</v>
      </c>
      <c r="C15" s="40"/>
      <c r="D15" s="37"/>
      <c r="E15" s="37"/>
      <c r="F15" s="38"/>
      <c r="G15" s="39"/>
      <c r="I15" s="31" t="s">
        <v>192</v>
      </c>
      <c r="J15" s="30">
        <v>0.4</v>
      </c>
      <c r="K15" s="36"/>
      <c r="L15" s="38"/>
      <c r="M15" s="39"/>
    </row>
    <row r="16" spans="1:13" ht="40" customHeight="1" thickBot="1" x14ac:dyDescent="0.4">
      <c r="A16" s="31" t="s">
        <v>196</v>
      </c>
      <c r="B16" s="30">
        <v>0.2</v>
      </c>
      <c r="C16" s="41"/>
      <c r="D16" s="42"/>
      <c r="E16" s="43"/>
      <c r="F16" s="44"/>
      <c r="G16" s="45"/>
      <c r="I16" s="31" t="s">
        <v>196</v>
      </c>
      <c r="J16" s="30">
        <v>0.2</v>
      </c>
      <c r="K16" s="47"/>
      <c r="L16" s="44"/>
      <c r="M16" s="45"/>
    </row>
    <row r="17" spans="1:13" ht="15.5" thickTop="1" thickBot="1" x14ac:dyDescent="0.4">
      <c r="A17" s="402" t="s">
        <v>24</v>
      </c>
      <c r="B17" s="19" t="s">
        <v>182</v>
      </c>
      <c r="C17" s="19" t="s">
        <v>198</v>
      </c>
      <c r="D17" s="19" t="s">
        <v>199</v>
      </c>
      <c r="E17" s="19" t="s">
        <v>191</v>
      </c>
      <c r="F17" s="19" t="s">
        <v>200</v>
      </c>
      <c r="G17" s="19" t="s">
        <v>201</v>
      </c>
      <c r="I17" s="397" t="s">
        <v>24</v>
      </c>
      <c r="J17" s="21" t="s">
        <v>182</v>
      </c>
      <c r="K17" s="19" t="s">
        <v>191</v>
      </c>
      <c r="L17" s="19" t="s">
        <v>200</v>
      </c>
      <c r="M17" s="19" t="s">
        <v>201</v>
      </c>
    </row>
    <row r="18" spans="1:13" ht="15" thickBot="1" x14ac:dyDescent="0.4">
      <c r="A18" s="403"/>
      <c r="B18" s="19" t="s">
        <v>183</v>
      </c>
      <c r="C18" s="29">
        <v>0.2</v>
      </c>
      <c r="D18" s="29">
        <v>0.4</v>
      </c>
      <c r="E18" s="29">
        <v>0.6</v>
      </c>
      <c r="F18" s="29">
        <v>0.8</v>
      </c>
      <c r="G18" s="29">
        <v>1</v>
      </c>
      <c r="I18" s="398"/>
      <c r="J18" s="21" t="s">
        <v>183</v>
      </c>
      <c r="K18" s="29">
        <v>0.6</v>
      </c>
      <c r="L18" s="29">
        <v>0.8</v>
      </c>
      <c r="M18" s="29">
        <v>1</v>
      </c>
    </row>
    <row r="20" spans="1:13" ht="15" thickBot="1" x14ac:dyDescent="0.4"/>
    <row r="21" spans="1:13" ht="25.5" customHeight="1" thickBot="1" x14ac:dyDescent="0.4">
      <c r="B21" s="406" t="s">
        <v>451</v>
      </c>
      <c r="C21" s="407" t="s">
        <v>452</v>
      </c>
      <c r="D21" s="407"/>
      <c r="E21" s="407"/>
      <c r="F21" s="407"/>
    </row>
    <row r="22" spans="1:13" ht="39" customHeight="1" thickBot="1" x14ac:dyDescent="0.4">
      <c r="B22" s="406"/>
      <c r="C22" s="407" t="s">
        <v>453</v>
      </c>
      <c r="D22" s="407"/>
      <c r="E22" s="407" t="s">
        <v>454</v>
      </c>
      <c r="F22" s="407"/>
    </row>
    <row r="23" spans="1:13" ht="43.5" customHeight="1" thickBot="1" x14ac:dyDescent="0.4">
      <c r="B23" s="110" t="s">
        <v>195</v>
      </c>
      <c r="C23" s="408" t="s">
        <v>455</v>
      </c>
      <c r="D23" s="408"/>
      <c r="E23" s="408" t="s">
        <v>456</v>
      </c>
      <c r="F23" s="408"/>
    </row>
    <row r="24" spans="1:13" ht="43.5" customHeight="1" thickBot="1" x14ac:dyDescent="0.4">
      <c r="B24" s="110" t="s">
        <v>191</v>
      </c>
      <c r="C24" s="395" t="s">
        <v>457</v>
      </c>
      <c r="D24" s="395"/>
      <c r="E24" s="408" t="s">
        <v>458</v>
      </c>
      <c r="F24" s="408"/>
    </row>
    <row r="25" spans="1:13" ht="43.5" customHeight="1" thickBot="1" x14ac:dyDescent="0.4">
      <c r="B25" s="407" t="s">
        <v>459</v>
      </c>
      <c r="C25" s="395" t="s">
        <v>460</v>
      </c>
      <c r="D25" s="395"/>
      <c r="E25" s="395" t="s">
        <v>460</v>
      </c>
      <c r="F25" s="395"/>
    </row>
    <row r="26" spans="1:13" ht="43.5" customHeight="1" thickBot="1" x14ac:dyDescent="0.4">
      <c r="B26" s="407"/>
      <c r="C26" s="396" t="s">
        <v>461</v>
      </c>
      <c r="D26" s="396"/>
      <c r="E26" s="396" t="s">
        <v>461</v>
      </c>
      <c r="F26" s="396"/>
    </row>
    <row r="27" spans="1:13" ht="43.5" customHeight="1" thickBot="1" x14ac:dyDescent="0.4">
      <c r="B27" s="407" t="s">
        <v>186</v>
      </c>
      <c r="C27" s="395" t="s">
        <v>460</v>
      </c>
      <c r="D27" s="395"/>
      <c r="E27" s="395" t="s">
        <v>460</v>
      </c>
      <c r="F27" s="395"/>
    </row>
    <row r="28" spans="1:13" ht="43.5" customHeight="1" thickBot="1" x14ac:dyDescent="0.4">
      <c r="B28" s="407"/>
      <c r="C28" s="396" t="s">
        <v>461</v>
      </c>
      <c r="D28" s="396"/>
      <c r="E28" s="396" t="s">
        <v>461</v>
      </c>
      <c r="F28" s="396"/>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26" customWidth="1"/>
    <col min="3" max="3" width="45.7265625" customWidth="1"/>
  </cols>
  <sheetData>
    <row r="1" spans="2:3" x14ac:dyDescent="0.35">
      <c r="B1" s="324" t="s">
        <v>462</v>
      </c>
      <c r="C1" s="324"/>
    </row>
    <row r="3" spans="2:3" x14ac:dyDescent="0.35">
      <c r="B3" s="27" t="s">
        <v>463</v>
      </c>
      <c r="C3" s="1"/>
    </row>
    <row r="4" spans="2:3" x14ac:dyDescent="0.35">
      <c r="B4" s="27" t="s">
        <v>464</v>
      </c>
      <c r="C4" s="1"/>
    </row>
    <row r="5" spans="2:3" ht="43.5" x14ac:dyDescent="0.35">
      <c r="B5" s="27" t="s">
        <v>465</v>
      </c>
      <c r="C5" s="1"/>
    </row>
    <row r="6" spans="2:3" x14ac:dyDescent="0.35">
      <c r="B6" s="27" t="s">
        <v>466</v>
      </c>
      <c r="C6" s="2" t="s">
        <v>467</v>
      </c>
    </row>
    <row r="7" spans="2:3" x14ac:dyDescent="0.35">
      <c r="B7" s="27" t="s">
        <v>468</v>
      </c>
      <c r="C7" s="1"/>
    </row>
    <row r="8" spans="2:3" ht="29" x14ac:dyDescent="0.35">
      <c r="B8" s="27" t="s">
        <v>469</v>
      </c>
      <c r="C8" s="1"/>
    </row>
    <row r="9" spans="2:3" ht="29" x14ac:dyDescent="0.35">
      <c r="B9" s="27" t="s">
        <v>470</v>
      </c>
      <c r="C9" s="1"/>
    </row>
    <row r="10" spans="2:3" x14ac:dyDescent="0.35">
      <c r="B10" s="409" t="s">
        <v>471</v>
      </c>
      <c r="C10" s="1" t="s">
        <v>472</v>
      </c>
    </row>
    <row r="11" spans="2:3" x14ac:dyDescent="0.35">
      <c r="B11" s="410"/>
      <c r="C11" s="1" t="s">
        <v>473</v>
      </c>
    </row>
    <row r="12" spans="2:3" ht="29" x14ac:dyDescent="0.35">
      <c r="B12" s="27" t="s">
        <v>474</v>
      </c>
      <c r="C12" s="1"/>
    </row>
    <row r="13" spans="2:3" ht="29" x14ac:dyDescent="0.35">
      <c r="B13" s="27" t="s">
        <v>475</v>
      </c>
      <c r="C13" s="1"/>
    </row>
    <row r="14" spans="2:3" x14ac:dyDescent="0.35">
      <c r="B14" s="27" t="s">
        <v>476</v>
      </c>
      <c r="C14" s="1"/>
    </row>
    <row r="15" spans="2:3" x14ac:dyDescent="0.35">
      <c r="B15" s="27" t="s">
        <v>477</v>
      </c>
      <c r="C15" s="1"/>
    </row>
    <row r="16" spans="2:3" x14ac:dyDescent="0.35">
      <c r="B16" s="27" t="s">
        <v>478</v>
      </c>
      <c r="C16" s="1"/>
    </row>
    <row r="17" spans="2:3" x14ac:dyDescent="0.35">
      <c r="B17" s="27" t="s">
        <v>479</v>
      </c>
      <c r="C17" s="1"/>
    </row>
  </sheetData>
  <mergeCells count="2">
    <mergeCell ref="B1:C1"/>
    <mergeCell ref="B10:B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Fiscales</vt:lpstr>
      <vt:lpstr>Mapa Riesgo Residual </vt:lpstr>
      <vt:lpstr>Datos Validacion</vt:lpstr>
      <vt:lpstr>Tipos de riesgos</vt:lpstr>
      <vt:lpstr>Tablas Prob-Imp</vt:lpstr>
      <vt:lpstr>Eval Controles</vt:lpstr>
      <vt:lpstr>ZONAS DE RIESGO</vt:lpstr>
      <vt:lpstr>Plantilla Indicador R</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2025-08-04T22:21:21Z</dcterms:modified>
  <cp:category/>
  <cp:contentStatus/>
</cp:coreProperties>
</file>