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O21" i="1" l="1"/>
  <c r="U21" i="1" s="1"/>
  <c r="O19" i="1"/>
  <c r="X19" i="1" s="1"/>
  <c r="O17" i="1"/>
  <c r="O15" i="1"/>
  <c r="X15" i="1" s="1"/>
  <c r="O13" i="1"/>
  <c r="U13" i="1" s="1"/>
  <c r="O12" i="1"/>
  <c r="V12" i="1" s="1"/>
  <c r="O11" i="1"/>
  <c r="U11" i="1" s="1"/>
  <c r="O10" i="1"/>
  <c r="U10" i="1" s="1"/>
  <c r="T9" i="1"/>
  <c r="S9" i="1"/>
  <c r="R9" i="1"/>
  <c r="Q9" i="1"/>
  <c r="P9" i="1"/>
  <c r="N9" i="1"/>
  <c r="M9" i="1"/>
  <c r="L9" i="1"/>
  <c r="K9" i="1"/>
  <c r="J9" i="1"/>
  <c r="T14" i="1"/>
  <c r="S14" i="1"/>
  <c r="R14" i="1"/>
  <c r="Q14" i="1"/>
  <c r="P14" i="1"/>
  <c r="N14" i="1"/>
  <c r="M14" i="1"/>
  <c r="L14" i="1"/>
  <c r="K14" i="1"/>
  <c r="J14" i="1"/>
  <c r="T16" i="1"/>
  <c r="S16" i="1"/>
  <c r="R16" i="1"/>
  <c r="Q16" i="1"/>
  <c r="P16" i="1"/>
  <c r="N16" i="1"/>
  <c r="M16" i="1"/>
  <c r="L16" i="1"/>
  <c r="K16" i="1"/>
  <c r="J16" i="1"/>
  <c r="T18" i="1"/>
  <c r="S18" i="1"/>
  <c r="R18" i="1"/>
  <c r="Q18" i="1"/>
  <c r="P18" i="1"/>
  <c r="N18" i="1"/>
  <c r="M18" i="1"/>
  <c r="L18" i="1"/>
  <c r="K18" i="1"/>
  <c r="J18" i="1"/>
  <c r="T20" i="1"/>
  <c r="S20" i="1"/>
  <c r="R20" i="1"/>
  <c r="Q20" i="1"/>
  <c r="P20" i="1"/>
  <c r="N20" i="1"/>
  <c r="M20" i="1"/>
  <c r="O20" i="1" s="1"/>
  <c r="U20" i="1" s="1"/>
  <c r="L20" i="1"/>
  <c r="K20" i="1"/>
  <c r="J20" i="1"/>
  <c r="O16" i="1" l="1"/>
  <c r="O9" i="1"/>
  <c r="U9" i="1" s="1"/>
  <c r="O18" i="1"/>
  <c r="V18" i="1" s="1"/>
  <c r="O14" i="1"/>
  <c r="U14" i="1" s="1"/>
  <c r="U16" i="1"/>
  <c r="V11" i="1"/>
  <c r="V15" i="1"/>
  <c r="V10" i="1"/>
  <c r="U19" i="1"/>
  <c r="U15" i="1"/>
  <c r="W11" i="1"/>
  <c r="W10" i="1"/>
  <c r="V19" i="1"/>
  <c r="W9" i="1"/>
  <c r="V20" i="1"/>
  <c r="X17" i="1"/>
  <c r="V17" i="1"/>
  <c r="W17" i="1"/>
  <c r="W16" i="1"/>
  <c r="U17" i="1"/>
  <c r="X20" i="1"/>
  <c r="X16" i="1"/>
  <c r="X9" i="1"/>
  <c r="U18" i="1"/>
  <c r="V16" i="1"/>
  <c r="U12" i="1"/>
  <c r="X12" i="1"/>
  <c r="W20" i="1"/>
  <c r="X21" i="1"/>
  <c r="V21" i="1"/>
  <c r="W21" i="1"/>
  <c r="W12" i="1"/>
  <c r="X10" i="1"/>
  <c r="X11" i="1"/>
  <c r="W15" i="1"/>
  <c r="W19" i="1"/>
  <c r="N8" i="1"/>
  <c r="N22" i="1" s="1"/>
  <c r="K8" i="1"/>
  <c r="K22" i="1" s="1"/>
  <c r="S8" i="1"/>
  <c r="L8" i="1"/>
  <c r="L22" i="1" s="1"/>
  <c r="P8" i="1"/>
  <c r="P22" i="1" s="1"/>
  <c r="J8" i="1"/>
  <c r="J22" i="1" s="1"/>
  <c r="R8" i="1"/>
  <c r="M8" i="1"/>
  <c r="Q8" i="1"/>
  <c r="Q22" i="1" s="1"/>
  <c r="T8" i="1"/>
  <c r="W18" i="1" l="1"/>
  <c r="W14" i="1"/>
  <c r="X14" i="1"/>
  <c r="V14" i="1"/>
  <c r="V9" i="1"/>
  <c r="X18" i="1"/>
  <c r="M22" i="1"/>
  <c r="O22" i="1" s="1"/>
  <c r="O8" i="1"/>
  <c r="U8" i="1" s="1"/>
  <c r="R22" i="1"/>
  <c r="S22" i="1"/>
  <c r="T22" i="1"/>
  <c r="X8" i="1"/>
  <c r="X22" i="1" l="1"/>
  <c r="V22" i="1"/>
  <c r="W22" i="1"/>
  <c r="V8" i="1"/>
  <c r="W8" i="1"/>
  <c r="U22" i="1"/>
</calcChain>
</file>

<file path=xl/sharedStrings.xml><?xml version="1.0" encoding="utf-8"?>
<sst xmlns="http://schemas.openxmlformats.org/spreadsheetml/2006/main" count="107" uniqueCount="60">
  <si>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</si>
  <si>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</si>
  <si>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</si>
  <si>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</si>
  <si>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</si>
  <si>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</si>
  <si>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</si>
  <si>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</si>
  <si>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</si>
  <si>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</si>
  <si>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</si>
  <si>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</si>
  <si>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</si>
  <si>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</si>
  <si>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</si>
  <si>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</si>
  <si>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</si>
  <si>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</si>
  <si>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</si>
  <si>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</si>
  <si>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</si>
  <si>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</si>
  <si>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</si>
  <si>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</si>
  <si>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</si>
  <si>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</si>
  <si>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</si>
  <si>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</si>
  <si>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</si>
  <si>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</si>
  <si>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</si>
  <si>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</si>
  <si>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</si>
  <si>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</si>
  <si>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</si>
  <si>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</si>
  <si>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</si>
  <si>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</si>
  <si>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</si>
  <si>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</si>
  <si>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</si>
  <si>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APR. VIGENTE DESPUES DE BLOQUEOS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</si>
  <si>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</si>
  <si>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</si>
  <si>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</si>
  <si>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</si>
  <si>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</si>
  <si>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</si>
  <si>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APROPIACION SIN COMPROMETER</t>
  </si>
  <si>
    <t>MINISTERIO DE COMERCIO INDUSTRIA Y TURISMO</t>
  </si>
  <si>
    <t>EJECUCION PRESUPUESTAL ACUMULADA CON CORTE AL 30 DE SEPTIEMBRE DE 2020</t>
  </si>
  <si>
    <t>FECHA DE GENERACIÒN : OCTUBRE 01 DE 2020</t>
  </si>
  <si>
    <t>UNIDAD EJECUTORA 35-01-02 DIRECCIÒN DE COMERCIO EXTERIOR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</si>
  <si>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</si>
  <si>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</si>
  <si>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</si>
  <si>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TOTAL PRESUPUESTO A+C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</si>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</sst>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113886</xdr:colOff>
      <xdr:row>2</xdr:row>
      <xdr:rowOff>159440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4.7109375" customWidth="1"/>
    <col min="8" max="8" width="5" customWidth="1"/>
    <col min="9" max="9" width="27.5703125" customWidth="1"/>
    <col min="10" max="10" width="16.140625" customWidth="1"/>
    <col min="11" max="11" width="14.28515625" customWidth="1"/>
    <col min="12" max="12" width="14" customWidth="1"/>
    <col min="13" max="13" width="16" customWidth="1"/>
    <col min="14" max="14" width="14.28515625" customWidth="1"/>
    <col min="15" max="15" width="15.7109375" customWidth="1"/>
    <col min="16" max="16" width="16.5703125" customWidth="1"/>
    <col min="17" max="17" width="13.85546875" customWidth="1"/>
    <col min="18" max="18" width="16" customWidth="1"/>
    <col min="19" max="19" width="15.28515625" customWidth="1"/>
    <col min="20" max="20" width="15.7109375" customWidth="1"/>
    <col min="21" max="21" width="14" customWidth="1"/>
    <col min="22" max="22" width="7.28515625" customWidth="1"/>
    <col min="23" max="23" width="7.85546875" customWidth="1"/>
    <col min="24" max="24" width="8" customWidth="1"/>
  </cols>
  <sheetData>
    <row r="3" spans="1:24" ht="16.5" x14ac:dyDescent="0.25">
      <c r="A3" s="22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6.5" customHeight="1" x14ac:dyDescent="0.25">
      <c r="A4" s="22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7.25" customHeight="1" x14ac:dyDescent="0.25">
      <c r="A5" s="22" t="s">
        <v>52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6.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5" t="s">
        <v>51</v>
      </c>
      <c r="U6" s="26"/>
      <c r="V6" s="26"/>
      <c r="W6" s="26"/>
      <c r="X6" s="26"/>
    </row>
    <row r="7" spans="1:24" ht="35.1" customHeight="1" thickTop="1" thickBot="1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41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3" t="s">
        <v>48</v>
      </c>
      <c r="V7" s="27" t="s">
        <v>57</v>
      </c>
      <c r="W7" s="3" t="s">
        <v>58</v>
      </c>
      <c r="X7" s="3" t="s">
        <v>59</v>
      </c>
    </row>
    <row r="8" spans="1:24" ht="35.1" customHeight="1" thickBot="1" x14ac:dyDescent="0.3">
      <c r="A8" s="4" t="s">
        <v>19</v>
      </c>
      <c r="B8" s="4"/>
      <c r="C8" s="4"/>
      <c r="D8" s="4"/>
      <c r="E8" s="4"/>
      <c r="F8" s="4"/>
      <c r="G8" s="4"/>
      <c r="H8" s="4"/>
      <c r="I8" s="5" t="s">
        <v>43</v>
      </c>
      <c r="J8" s="6">
        <f>+J9+J14+J16+J18</f>
        <v>14991789000</v>
      </c>
      <c r="K8" s="6">
        <f t="shared" ref="K8:T8" si="0">+K9+K14+K16+K18</f>
        <v>0</v>
      </c>
      <c r="L8" s="6">
        <f t="shared" si="0"/>
        <v>0</v>
      </c>
      <c r="M8" s="6">
        <f t="shared" si="0"/>
        <v>14991789000</v>
      </c>
      <c r="N8" s="6">
        <f t="shared" si="0"/>
        <v>554555000</v>
      </c>
      <c r="O8" s="14">
        <f t="shared" ref="O8:O12" si="1">+M8-N8</f>
        <v>14437234000</v>
      </c>
      <c r="P8" s="6">
        <f t="shared" si="0"/>
        <v>14276461889</v>
      </c>
      <c r="Q8" s="6">
        <f t="shared" si="0"/>
        <v>160772111</v>
      </c>
      <c r="R8" s="6">
        <f t="shared" si="0"/>
        <v>9965119314.0900002</v>
      </c>
      <c r="S8" s="6">
        <f t="shared" si="0"/>
        <v>9432119806.9400005</v>
      </c>
      <c r="T8" s="6">
        <f t="shared" si="0"/>
        <v>9432119806.9400005</v>
      </c>
      <c r="U8" s="7">
        <f t="shared" ref="U8:U12" si="2">+O8-R8</f>
        <v>4472114685.9099998</v>
      </c>
      <c r="V8" s="8">
        <f t="shared" ref="V8:V12" si="3">+R8/O8</f>
        <v>0.69023743149761241</v>
      </c>
      <c r="W8" s="8">
        <f t="shared" ref="W8:W12" si="4">+S8/O8</f>
        <v>0.65331903652320111</v>
      </c>
      <c r="X8" s="8">
        <f t="shared" ref="X8:X12" si="5">+T8/O8</f>
        <v>0.65331903652320111</v>
      </c>
    </row>
    <row r="9" spans="1:24" ht="35.1" customHeight="1" thickBot="1" x14ac:dyDescent="0.3">
      <c r="A9" s="9" t="s">
        <v>19</v>
      </c>
      <c r="B9" s="9"/>
      <c r="C9" s="9"/>
      <c r="D9" s="9"/>
      <c r="E9" s="9"/>
      <c r="F9" s="9"/>
      <c r="G9" s="9"/>
      <c r="H9" s="9"/>
      <c r="I9" s="10" t="s">
        <v>42</v>
      </c>
      <c r="J9" s="11">
        <f>SUM(J10:J13)</f>
        <v>12940875000</v>
      </c>
      <c r="K9" s="11">
        <f t="shared" ref="K9:T9" si="6">SUM(K10:K13)</f>
        <v>0</v>
      </c>
      <c r="L9" s="11">
        <f t="shared" si="6"/>
        <v>0</v>
      </c>
      <c r="M9" s="11">
        <f t="shared" si="6"/>
        <v>12940875000</v>
      </c>
      <c r="N9" s="11">
        <f t="shared" si="6"/>
        <v>554555000</v>
      </c>
      <c r="O9" s="15">
        <f t="shared" si="1"/>
        <v>12386320000</v>
      </c>
      <c r="P9" s="11">
        <f t="shared" si="6"/>
        <v>12386320000</v>
      </c>
      <c r="Q9" s="11">
        <f t="shared" si="6"/>
        <v>0</v>
      </c>
      <c r="R9" s="11">
        <f t="shared" si="6"/>
        <v>8311717961.6499996</v>
      </c>
      <c r="S9" s="11">
        <f t="shared" si="6"/>
        <v>8311717961.6499996</v>
      </c>
      <c r="T9" s="11">
        <f t="shared" si="6"/>
        <v>8311717961.6499996</v>
      </c>
      <c r="U9" s="12">
        <f t="shared" si="2"/>
        <v>4074602038.3500004</v>
      </c>
      <c r="V9" s="13">
        <f t="shared" si="3"/>
        <v>0.67104014442142623</v>
      </c>
      <c r="W9" s="13">
        <f t="shared" si="4"/>
        <v>0.67104014442142623</v>
      </c>
      <c r="X9" s="13">
        <f t="shared" si="5"/>
        <v>0.67104014442142623</v>
      </c>
    </row>
    <row r="10" spans="1:24" ht="35.1" customHeight="1" thickBot="1" x14ac:dyDescent="0.3">
      <c r="A10" s="4" t="s">
        <v>19</v>
      </c>
      <c r="B10" s="4" t="s">
        <v>20</v>
      </c>
      <c r="C10" s="4" t="s">
        <v>20</v>
      </c>
      <c r="D10" s="4" t="s">
        <v>20</v>
      </c>
      <c r="E10" s="4"/>
      <c r="F10" s="4" t="s">
        <v>21</v>
      </c>
      <c r="G10" s="4" t="s">
        <v>38</v>
      </c>
      <c r="H10" s="4" t="s">
        <v>29</v>
      </c>
      <c r="I10" s="5" t="s">
        <v>22</v>
      </c>
      <c r="J10" s="6">
        <v>8291105000</v>
      </c>
      <c r="K10" s="6">
        <v>0</v>
      </c>
      <c r="L10" s="6">
        <v>0</v>
      </c>
      <c r="M10" s="6">
        <v>8291105000</v>
      </c>
      <c r="N10" s="6">
        <v>0</v>
      </c>
      <c r="O10" s="14">
        <f t="shared" si="1"/>
        <v>8291105000</v>
      </c>
      <c r="P10" s="6">
        <v>8291105000</v>
      </c>
      <c r="Q10" s="6">
        <v>0</v>
      </c>
      <c r="R10" s="6">
        <v>5734598956.5900002</v>
      </c>
      <c r="S10" s="6">
        <v>5734598956.5900002</v>
      </c>
      <c r="T10" s="6">
        <v>5734598956.5900002</v>
      </c>
      <c r="U10" s="7">
        <f t="shared" si="2"/>
        <v>2556506043.4099998</v>
      </c>
      <c r="V10" s="8">
        <f t="shared" si="3"/>
        <v>0.6916567763392214</v>
      </c>
      <c r="W10" s="8">
        <f t="shared" si="4"/>
        <v>0.6916567763392214</v>
      </c>
      <c r="X10" s="8">
        <f t="shared" si="5"/>
        <v>0.6916567763392214</v>
      </c>
    </row>
    <row r="11" spans="1:24" ht="35.1" customHeight="1" thickBot="1" x14ac:dyDescent="0.3">
      <c r="A11" s="4" t="s">
        <v>19</v>
      </c>
      <c r="B11" s="4" t="s">
        <v>20</v>
      </c>
      <c r="C11" s="4" t="s">
        <v>20</v>
      </c>
      <c r="D11" s="4" t="s">
        <v>23</v>
      </c>
      <c r="E11" s="4"/>
      <c r="F11" s="4" t="s">
        <v>21</v>
      </c>
      <c r="G11" s="4" t="s">
        <v>38</v>
      </c>
      <c r="H11" s="4" t="s">
        <v>29</v>
      </c>
      <c r="I11" s="5" t="s">
        <v>24</v>
      </c>
      <c r="J11" s="6">
        <v>3016486000</v>
      </c>
      <c r="K11" s="6">
        <v>0</v>
      </c>
      <c r="L11" s="6">
        <v>0</v>
      </c>
      <c r="M11" s="6">
        <v>3016486000</v>
      </c>
      <c r="N11" s="6">
        <v>0</v>
      </c>
      <c r="O11" s="14">
        <f t="shared" si="1"/>
        <v>3016486000</v>
      </c>
      <c r="P11" s="6">
        <v>3016486000</v>
      </c>
      <c r="Q11" s="6">
        <v>0</v>
      </c>
      <c r="R11" s="6">
        <v>2031936554</v>
      </c>
      <c r="S11" s="6">
        <v>2031936554</v>
      </c>
      <c r="T11" s="6">
        <v>2031936554</v>
      </c>
      <c r="U11" s="7">
        <f t="shared" si="2"/>
        <v>984549446</v>
      </c>
      <c r="V11" s="8">
        <f t="shared" si="3"/>
        <v>0.67361047059392953</v>
      </c>
      <c r="W11" s="8">
        <f t="shared" si="4"/>
        <v>0.67361047059392953</v>
      </c>
      <c r="X11" s="8">
        <f t="shared" si="5"/>
        <v>0.67361047059392953</v>
      </c>
    </row>
    <row r="12" spans="1:24" ht="35.1" customHeight="1" thickBot="1" x14ac:dyDescent="0.3">
      <c r="A12" s="4" t="s">
        <v>19</v>
      </c>
      <c r="B12" s="4" t="s">
        <v>20</v>
      </c>
      <c r="C12" s="4" t="s">
        <v>20</v>
      </c>
      <c r="D12" s="4" t="s">
        <v>25</v>
      </c>
      <c r="E12" s="4"/>
      <c r="F12" s="4" t="s">
        <v>21</v>
      </c>
      <c r="G12" s="4" t="s">
        <v>38</v>
      </c>
      <c r="H12" s="4" t="s">
        <v>29</v>
      </c>
      <c r="I12" s="5" t="s">
        <v>26</v>
      </c>
      <c r="J12" s="6">
        <v>1078729000</v>
      </c>
      <c r="K12" s="6">
        <v>0</v>
      </c>
      <c r="L12" s="6">
        <v>0</v>
      </c>
      <c r="M12" s="6">
        <v>1078729000</v>
      </c>
      <c r="N12" s="6">
        <v>0</v>
      </c>
      <c r="O12" s="14">
        <f t="shared" si="1"/>
        <v>1078729000</v>
      </c>
      <c r="P12" s="6">
        <v>1078729000</v>
      </c>
      <c r="Q12" s="6">
        <v>0</v>
      </c>
      <c r="R12" s="6">
        <v>545182451.05999994</v>
      </c>
      <c r="S12" s="6">
        <v>545182451.05999994</v>
      </c>
      <c r="T12" s="6">
        <v>545182451.05999994</v>
      </c>
      <c r="U12" s="7">
        <f t="shared" si="2"/>
        <v>533546548.94000006</v>
      </c>
      <c r="V12" s="8">
        <f t="shared" si="3"/>
        <v>0.50539333888307436</v>
      </c>
      <c r="W12" s="8">
        <f t="shared" si="4"/>
        <v>0.50539333888307436</v>
      </c>
      <c r="X12" s="8">
        <f t="shared" si="5"/>
        <v>0.50539333888307436</v>
      </c>
    </row>
    <row r="13" spans="1:24" ht="35.1" customHeight="1" thickBot="1" x14ac:dyDescent="0.3">
      <c r="A13" s="4" t="s">
        <v>19</v>
      </c>
      <c r="B13" s="4" t="s">
        <v>20</v>
      </c>
      <c r="C13" s="4" t="s">
        <v>20</v>
      </c>
      <c r="D13" s="4" t="s">
        <v>28</v>
      </c>
      <c r="E13" s="4"/>
      <c r="F13" s="4" t="s">
        <v>21</v>
      </c>
      <c r="G13" s="4" t="s">
        <v>38</v>
      </c>
      <c r="H13" s="4" t="s">
        <v>29</v>
      </c>
      <c r="I13" s="5" t="s">
        <v>39</v>
      </c>
      <c r="J13" s="6">
        <v>554555000</v>
      </c>
      <c r="K13" s="6">
        <v>0</v>
      </c>
      <c r="L13" s="6">
        <v>0</v>
      </c>
      <c r="M13" s="6">
        <v>554555000</v>
      </c>
      <c r="N13" s="6">
        <v>554555000</v>
      </c>
      <c r="O13" s="14">
        <f t="shared" ref="O13:O22" si="7">+M13-N13</f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7">
        <f t="shared" ref="U13:U22" si="8">+O13-R13</f>
        <v>0</v>
      </c>
      <c r="V13" s="8">
        <v>0</v>
      </c>
      <c r="W13" s="8">
        <v>0</v>
      </c>
      <c r="X13" s="8">
        <v>0</v>
      </c>
    </row>
    <row r="14" spans="1:24" ht="35.1" customHeight="1" thickBot="1" x14ac:dyDescent="0.3">
      <c r="A14" s="9" t="s">
        <v>19</v>
      </c>
      <c r="B14" s="9"/>
      <c r="C14" s="9"/>
      <c r="D14" s="9"/>
      <c r="E14" s="9"/>
      <c r="F14" s="9"/>
      <c r="G14" s="9"/>
      <c r="H14" s="9"/>
      <c r="I14" s="10" t="s">
        <v>44</v>
      </c>
      <c r="J14" s="11">
        <f>+J15</f>
        <v>1916845000</v>
      </c>
      <c r="K14" s="11">
        <f t="shared" ref="K14:T14" si="9">+K15</f>
        <v>0</v>
      </c>
      <c r="L14" s="11">
        <f t="shared" si="9"/>
        <v>0</v>
      </c>
      <c r="M14" s="11">
        <f t="shared" si="9"/>
        <v>1916845000</v>
      </c>
      <c r="N14" s="11">
        <f t="shared" si="9"/>
        <v>0</v>
      </c>
      <c r="O14" s="15">
        <f t="shared" si="7"/>
        <v>1916845000</v>
      </c>
      <c r="P14" s="11">
        <f t="shared" si="9"/>
        <v>1756868889</v>
      </c>
      <c r="Q14" s="11">
        <f t="shared" si="9"/>
        <v>159976111</v>
      </c>
      <c r="R14" s="11">
        <f t="shared" si="9"/>
        <v>1627988389.5699999</v>
      </c>
      <c r="S14" s="11">
        <f t="shared" si="9"/>
        <v>1094988882.4200001</v>
      </c>
      <c r="T14" s="11">
        <f t="shared" si="9"/>
        <v>1094988882.4200001</v>
      </c>
      <c r="U14" s="12">
        <f t="shared" si="8"/>
        <v>288856610.43000007</v>
      </c>
      <c r="V14" s="13">
        <f t="shared" ref="V14:V22" si="10">+R14/O14</f>
        <v>0.84930622432695391</v>
      </c>
      <c r="W14" s="13">
        <f t="shared" ref="W14:W22" si="11">+S14/O14</f>
        <v>0.57124539669091667</v>
      </c>
      <c r="X14" s="13">
        <f t="shared" ref="X14:X22" si="12">+T14/O14</f>
        <v>0.57124539669091667</v>
      </c>
    </row>
    <row r="15" spans="1:24" ht="35.1" customHeight="1" thickBot="1" x14ac:dyDescent="0.3">
      <c r="A15" s="4" t="s">
        <v>19</v>
      </c>
      <c r="B15" s="4" t="s">
        <v>23</v>
      </c>
      <c r="C15" s="4" t="s">
        <v>23</v>
      </c>
      <c r="D15" s="4"/>
      <c r="E15" s="4"/>
      <c r="F15" s="4" t="s">
        <v>21</v>
      </c>
      <c r="G15" s="4" t="s">
        <v>38</v>
      </c>
      <c r="H15" s="4" t="s">
        <v>29</v>
      </c>
      <c r="I15" s="5" t="s">
        <v>27</v>
      </c>
      <c r="J15" s="6">
        <v>1916845000</v>
      </c>
      <c r="K15" s="6">
        <v>0</v>
      </c>
      <c r="L15" s="6">
        <v>0</v>
      </c>
      <c r="M15" s="6">
        <v>1916845000</v>
      </c>
      <c r="N15" s="6">
        <v>0</v>
      </c>
      <c r="O15" s="14">
        <f t="shared" si="7"/>
        <v>1916845000</v>
      </c>
      <c r="P15" s="6">
        <v>1756868889</v>
      </c>
      <c r="Q15" s="6">
        <v>159976111</v>
      </c>
      <c r="R15" s="6">
        <v>1627988389.5699999</v>
      </c>
      <c r="S15" s="6">
        <v>1094988882.4200001</v>
      </c>
      <c r="T15" s="6">
        <v>1094988882.4200001</v>
      </c>
      <c r="U15" s="7">
        <f t="shared" si="8"/>
        <v>288856610.43000007</v>
      </c>
      <c r="V15" s="8">
        <f t="shared" si="10"/>
        <v>0.84930622432695391</v>
      </c>
      <c r="W15" s="8">
        <f t="shared" si="11"/>
        <v>0.57124539669091667</v>
      </c>
      <c r="X15" s="8">
        <f t="shared" si="12"/>
        <v>0.57124539669091667</v>
      </c>
    </row>
    <row r="16" spans="1:24" ht="35.1" customHeight="1" thickBot="1" x14ac:dyDescent="0.3">
      <c r="A16" s="9" t="s">
        <v>19</v>
      </c>
      <c r="B16" s="9"/>
      <c r="C16" s="9"/>
      <c r="D16" s="9"/>
      <c r="E16" s="9"/>
      <c r="F16" s="9"/>
      <c r="G16" s="9"/>
      <c r="H16" s="9"/>
      <c r="I16" s="10" t="s">
        <v>45</v>
      </c>
      <c r="J16" s="11">
        <f>+J17</f>
        <v>130249000</v>
      </c>
      <c r="K16" s="11">
        <f t="shared" ref="K16:T16" si="13">+K17</f>
        <v>0</v>
      </c>
      <c r="L16" s="11">
        <f t="shared" si="13"/>
        <v>0</v>
      </c>
      <c r="M16" s="11">
        <f t="shared" si="13"/>
        <v>130249000</v>
      </c>
      <c r="N16" s="11">
        <f t="shared" si="13"/>
        <v>0</v>
      </c>
      <c r="O16" s="15">
        <f t="shared" si="7"/>
        <v>130249000</v>
      </c>
      <c r="P16" s="11">
        <f t="shared" si="13"/>
        <v>130249000</v>
      </c>
      <c r="Q16" s="11">
        <f t="shared" si="13"/>
        <v>0</v>
      </c>
      <c r="R16" s="11">
        <f t="shared" si="13"/>
        <v>22388962.870000001</v>
      </c>
      <c r="S16" s="11">
        <f t="shared" si="13"/>
        <v>22388962.870000001</v>
      </c>
      <c r="T16" s="11">
        <f t="shared" si="13"/>
        <v>22388962.870000001</v>
      </c>
      <c r="U16" s="12">
        <f t="shared" si="8"/>
        <v>107860037.13</v>
      </c>
      <c r="V16" s="13">
        <f t="shared" si="10"/>
        <v>0.17189354904836121</v>
      </c>
      <c r="W16" s="13">
        <f t="shared" si="11"/>
        <v>0.17189354904836121</v>
      </c>
      <c r="X16" s="13">
        <f t="shared" si="12"/>
        <v>0.17189354904836121</v>
      </c>
    </row>
    <row r="17" spans="1:24" ht="39" customHeight="1" thickBot="1" x14ac:dyDescent="0.3">
      <c r="A17" s="4" t="s">
        <v>19</v>
      </c>
      <c r="B17" s="4" t="s">
        <v>25</v>
      </c>
      <c r="C17" s="4" t="s">
        <v>28</v>
      </c>
      <c r="D17" s="4" t="s">
        <v>23</v>
      </c>
      <c r="E17" s="4" t="s">
        <v>30</v>
      </c>
      <c r="F17" s="4" t="s">
        <v>21</v>
      </c>
      <c r="G17" s="4" t="s">
        <v>38</v>
      </c>
      <c r="H17" s="4" t="s">
        <v>29</v>
      </c>
      <c r="I17" s="5" t="s">
        <v>31</v>
      </c>
      <c r="J17" s="6">
        <v>130249000</v>
      </c>
      <c r="K17" s="6">
        <v>0</v>
      </c>
      <c r="L17" s="6">
        <v>0</v>
      </c>
      <c r="M17" s="6">
        <v>130249000</v>
      </c>
      <c r="N17" s="6">
        <v>0</v>
      </c>
      <c r="O17" s="14">
        <f t="shared" si="7"/>
        <v>130249000</v>
      </c>
      <c r="P17" s="6">
        <v>130249000</v>
      </c>
      <c r="Q17" s="6">
        <v>0</v>
      </c>
      <c r="R17" s="6">
        <v>22388962.870000001</v>
      </c>
      <c r="S17" s="6">
        <v>22388962.870000001</v>
      </c>
      <c r="T17" s="6">
        <v>22388962.870000001</v>
      </c>
      <c r="U17" s="7">
        <f t="shared" si="8"/>
        <v>107860037.13</v>
      </c>
      <c r="V17" s="8">
        <f t="shared" si="10"/>
        <v>0.17189354904836121</v>
      </c>
      <c r="W17" s="8">
        <f t="shared" si="11"/>
        <v>0.17189354904836121</v>
      </c>
      <c r="X17" s="8">
        <f t="shared" si="12"/>
        <v>0.17189354904836121</v>
      </c>
    </row>
    <row r="18" spans="1:24" ht="35.1" customHeight="1" thickBot="1" x14ac:dyDescent="0.3">
      <c r="A18" s="9" t="s">
        <v>19</v>
      </c>
      <c r="B18" s="9"/>
      <c r="C18" s="9"/>
      <c r="D18" s="9"/>
      <c r="E18" s="9"/>
      <c r="F18" s="9"/>
      <c r="G18" s="9"/>
      <c r="H18" s="9"/>
      <c r="I18" s="10" t="s">
        <v>46</v>
      </c>
      <c r="J18" s="11">
        <f>+J19</f>
        <v>3820000</v>
      </c>
      <c r="K18" s="11">
        <f t="shared" ref="K18:T18" si="14">+K19</f>
        <v>0</v>
      </c>
      <c r="L18" s="11">
        <f t="shared" si="14"/>
        <v>0</v>
      </c>
      <c r="M18" s="11">
        <f t="shared" si="14"/>
        <v>3820000</v>
      </c>
      <c r="N18" s="11">
        <f t="shared" si="14"/>
        <v>0</v>
      </c>
      <c r="O18" s="15">
        <f t="shared" si="7"/>
        <v>3820000</v>
      </c>
      <c r="P18" s="11">
        <f t="shared" si="14"/>
        <v>3024000</v>
      </c>
      <c r="Q18" s="11">
        <f t="shared" si="14"/>
        <v>796000</v>
      </c>
      <c r="R18" s="11">
        <f t="shared" si="14"/>
        <v>3024000</v>
      </c>
      <c r="S18" s="11">
        <f t="shared" si="14"/>
        <v>3024000</v>
      </c>
      <c r="T18" s="11">
        <f t="shared" si="14"/>
        <v>3024000</v>
      </c>
      <c r="U18" s="12">
        <f t="shared" si="8"/>
        <v>796000</v>
      </c>
      <c r="V18" s="13">
        <f t="shared" si="10"/>
        <v>0.79162303664921463</v>
      </c>
      <c r="W18" s="13">
        <f t="shared" si="11"/>
        <v>0.79162303664921463</v>
      </c>
      <c r="X18" s="13">
        <f t="shared" si="12"/>
        <v>0.79162303664921463</v>
      </c>
    </row>
    <row r="19" spans="1:24" ht="35.1" customHeight="1" thickBot="1" x14ac:dyDescent="0.3">
      <c r="A19" s="4" t="s">
        <v>19</v>
      </c>
      <c r="B19" s="4" t="s">
        <v>32</v>
      </c>
      <c r="C19" s="4" t="s">
        <v>20</v>
      </c>
      <c r="D19" s="4"/>
      <c r="E19" s="4"/>
      <c r="F19" s="4" t="s">
        <v>21</v>
      </c>
      <c r="G19" s="4" t="s">
        <v>38</v>
      </c>
      <c r="H19" s="4" t="s">
        <v>29</v>
      </c>
      <c r="I19" s="5" t="s">
        <v>33</v>
      </c>
      <c r="J19" s="6">
        <v>3820000</v>
      </c>
      <c r="K19" s="6">
        <v>0</v>
      </c>
      <c r="L19" s="6">
        <v>0</v>
      </c>
      <c r="M19" s="6">
        <v>3820000</v>
      </c>
      <c r="N19" s="6">
        <v>0</v>
      </c>
      <c r="O19" s="14">
        <f t="shared" si="7"/>
        <v>3820000</v>
      </c>
      <c r="P19" s="6">
        <v>3024000</v>
      </c>
      <c r="Q19" s="6">
        <v>796000</v>
      </c>
      <c r="R19" s="6">
        <v>3024000</v>
      </c>
      <c r="S19" s="6">
        <v>3024000</v>
      </c>
      <c r="T19" s="6">
        <v>3024000</v>
      </c>
      <c r="U19" s="7">
        <f t="shared" si="8"/>
        <v>796000</v>
      </c>
      <c r="V19" s="8">
        <f t="shared" si="10"/>
        <v>0.79162303664921463</v>
      </c>
      <c r="W19" s="8">
        <f t="shared" si="11"/>
        <v>0.79162303664921463</v>
      </c>
      <c r="X19" s="8">
        <f t="shared" si="12"/>
        <v>0.79162303664921463</v>
      </c>
    </row>
    <row r="20" spans="1:24" ht="35.1" customHeight="1" thickBot="1" x14ac:dyDescent="0.3">
      <c r="A20" s="9" t="s">
        <v>34</v>
      </c>
      <c r="B20" s="9"/>
      <c r="C20" s="9"/>
      <c r="D20" s="9"/>
      <c r="E20" s="9"/>
      <c r="F20" s="9"/>
      <c r="G20" s="9"/>
      <c r="H20" s="9"/>
      <c r="I20" s="10" t="s">
        <v>47</v>
      </c>
      <c r="J20" s="11">
        <f>+J21</f>
        <v>12220588000</v>
      </c>
      <c r="K20" s="11">
        <f t="shared" ref="K20:T20" si="15">+K21</f>
        <v>0</v>
      </c>
      <c r="L20" s="11">
        <f t="shared" si="15"/>
        <v>0</v>
      </c>
      <c r="M20" s="11">
        <f t="shared" si="15"/>
        <v>12220588000</v>
      </c>
      <c r="N20" s="11">
        <f t="shared" si="15"/>
        <v>0</v>
      </c>
      <c r="O20" s="15">
        <f t="shared" si="7"/>
        <v>12220588000</v>
      </c>
      <c r="P20" s="11">
        <f t="shared" si="15"/>
        <v>11643585972.870001</v>
      </c>
      <c r="Q20" s="11">
        <f t="shared" si="15"/>
        <v>577002027.13</v>
      </c>
      <c r="R20" s="11">
        <f t="shared" si="15"/>
        <v>10735394032.24</v>
      </c>
      <c r="S20" s="11">
        <f t="shared" si="15"/>
        <v>3130178250.3600001</v>
      </c>
      <c r="T20" s="11">
        <f t="shared" si="15"/>
        <v>3130178250.3600001</v>
      </c>
      <c r="U20" s="12">
        <f t="shared" si="8"/>
        <v>1485193967.7600002</v>
      </c>
      <c r="V20" s="13">
        <f t="shared" si="10"/>
        <v>0.87846787996125875</v>
      </c>
      <c r="W20" s="13">
        <f t="shared" si="11"/>
        <v>0.25613974142324414</v>
      </c>
      <c r="X20" s="13">
        <f t="shared" si="12"/>
        <v>0.25613974142324414</v>
      </c>
    </row>
    <row r="21" spans="1:24" ht="54" customHeight="1" thickBot="1" x14ac:dyDescent="0.3">
      <c r="A21" s="4" t="s">
        <v>34</v>
      </c>
      <c r="B21" s="4" t="s">
        <v>35</v>
      </c>
      <c r="C21" s="4" t="s">
        <v>36</v>
      </c>
      <c r="D21" s="4" t="s">
        <v>37</v>
      </c>
      <c r="E21" s="4"/>
      <c r="F21" s="4" t="s">
        <v>21</v>
      </c>
      <c r="G21" s="4" t="s">
        <v>38</v>
      </c>
      <c r="H21" s="4" t="s">
        <v>29</v>
      </c>
      <c r="I21" s="5" t="s">
        <v>40</v>
      </c>
      <c r="J21" s="6">
        <v>12220588000</v>
      </c>
      <c r="K21" s="6">
        <v>0</v>
      </c>
      <c r="L21" s="6">
        <v>0</v>
      </c>
      <c r="M21" s="6">
        <v>12220588000</v>
      </c>
      <c r="N21" s="6">
        <v>0</v>
      </c>
      <c r="O21" s="14">
        <f t="shared" si="7"/>
        <v>12220588000</v>
      </c>
      <c r="P21" s="6">
        <v>11643585972.870001</v>
      </c>
      <c r="Q21" s="6">
        <v>577002027.13</v>
      </c>
      <c r="R21" s="6">
        <v>10735394032.24</v>
      </c>
      <c r="S21" s="6">
        <v>3130178250.3600001</v>
      </c>
      <c r="T21" s="6">
        <v>3130178250.3600001</v>
      </c>
      <c r="U21" s="7">
        <f t="shared" si="8"/>
        <v>1485193967.7600002</v>
      </c>
      <c r="V21" s="8">
        <f t="shared" si="10"/>
        <v>0.87846787996125875</v>
      </c>
      <c r="W21" s="8">
        <f t="shared" si="11"/>
        <v>0.25613974142324414</v>
      </c>
      <c r="X21" s="8">
        <f t="shared" si="12"/>
        <v>0.25613974142324414</v>
      </c>
    </row>
    <row r="22" spans="1:24" ht="22.5" customHeight="1" thickBot="1" x14ac:dyDescent="0.3">
      <c r="A22" s="4"/>
      <c r="B22" s="4"/>
      <c r="C22" s="4"/>
      <c r="D22" s="4"/>
      <c r="E22" s="4"/>
      <c r="F22" s="4"/>
      <c r="G22" s="4"/>
      <c r="H22" s="4"/>
      <c r="I22" s="5" t="s">
        <v>56</v>
      </c>
      <c r="J22" s="6">
        <f>+J8+J20</f>
        <v>27212377000</v>
      </c>
      <c r="K22" s="6">
        <f t="shared" ref="K22:T22" si="16">+K8+K20</f>
        <v>0</v>
      </c>
      <c r="L22" s="6">
        <f t="shared" si="16"/>
        <v>0</v>
      </c>
      <c r="M22" s="6">
        <f t="shared" si="16"/>
        <v>27212377000</v>
      </c>
      <c r="N22" s="6">
        <f t="shared" si="16"/>
        <v>554555000</v>
      </c>
      <c r="O22" s="14">
        <f t="shared" si="7"/>
        <v>26657822000</v>
      </c>
      <c r="P22" s="6">
        <f t="shared" si="16"/>
        <v>25920047861.870003</v>
      </c>
      <c r="Q22" s="6">
        <f t="shared" si="16"/>
        <v>737774138.13</v>
      </c>
      <c r="R22" s="6">
        <f t="shared" si="16"/>
        <v>20700513346.330002</v>
      </c>
      <c r="S22" s="6">
        <f t="shared" si="16"/>
        <v>12562298057.300001</v>
      </c>
      <c r="T22" s="6">
        <f t="shared" si="16"/>
        <v>12562298057.300001</v>
      </c>
      <c r="U22" s="7">
        <f t="shared" si="8"/>
        <v>5957308653.6699982</v>
      </c>
      <c r="V22" s="8">
        <f t="shared" si="10"/>
        <v>0.77652680501542859</v>
      </c>
      <c r="W22" s="8">
        <f t="shared" si="11"/>
        <v>0.47124247649714224</v>
      </c>
      <c r="X22" s="8">
        <f t="shared" si="12"/>
        <v>0.47124247649714224</v>
      </c>
    </row>
    <row r="23" spans="1:24" x14ac:dyDescent="0.25">
      <c r="A23" s="16" t="s">
        <v>53</v>
      </c>
      <c r="B23" s="16"/>
      <c r="C23" s="16"/>
      <c r="D23" s="16"/>
      <c r="E23" s="16"/>
      <c r="F23" s="16"/>
      <c r="G23" s="17"/>
      <c r="H23" s="17"/>
      <c r="I23" s="17"/>
      <c r="J23" s="17"/>
      <c r="K23" s="18"/>
      <c r="L23" s="18"/>
      <c r="M23" s="19"/>
      <c r="N23" s="18"/>
      <c r="O23" s="18"/>
      <c r="P23" s="17"/>
      <c r="Q23" s="17"/>
    </row>
    <row r="24" spans="1:24" x14ac:dyDescent="0.25">
      <c r="A24" s="17" t="s">
        <v>54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19"/>
      <c r="N24" s="18"/>
      <c r="O24" s="18"/>
      <c r="P24" s="17"/>
      <c r="Q24" s="17"/>
      <c r="R24" s="20"/>
      <c r="S24" s="20"/>
      <c r="T24" s="21"/>
    </row>
    <row r="25" spans="1:24" x14ac:dyDescent="0.25">
      <c r="A25" s="17" t="s">
        <v>55</v>
      </c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9"/>
      <c r="N25" s="18"/>
      <c r="O25" s="18"/>
      <c r="P25" s="17"/>
      <c r="Q25" s="17"/>
      <c r="R25" s="20"/>
      <c r="S25" s="20"/>
      <c r="T25" s="21"/>
    </row>
    <row r="62" ht="30.75" customHeight="1" x14ac:dyDescent="0.25"/>
    <row r="63" ht="33.950000000000003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</sheetData>
  <mergeCells count="4">
    <mergeCell ref="A3:X3"/>
    <mergeCell ref="A4:X4"/>
    <mergeCell ref="A5:X5"/>
    <mergeCell ref="T6:X6"/>
  </mergeCells>
  <printOptions horizontalCentered="1"/>
  <pageMargins left="0.39370078740157483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2020-10-05T14:13:17Z</cp:lastPrinted>
  <dcterms:created xsi:type="dcterms:W3CDTF">2020-10-01T13:16:09Z</dcterms:created>
  <dcterms:modified xsi:type="dcterms:W3CDTF">2020-10-05T14:13:51Z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