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OCTUBRE 31 DE 2020\PDF\"/>
    </mc:Choice>
  </mc:AlternateContent>
  <bookViews>
    <workbookView xWindow="240" yWindow="120" windowWidth="18060" windowHeight="7050"/>
  </bookViews>
  <sheets>
    <sheet name="GASTOS DE INVERSION" sheetId="1" r:id="rId1"/>
  </sheets>
  <definedNames>
    <definedName name="_xlnm.Print_Titles" localSheetId="0">'GASTOS DE INVERSION'!$7:$7</definedName>
  </definedNames>
  <calcPr calcId="152511"/>
</workbook>
</file>

<file path=xl/calcChain.xml><?xml version="1.0" encoding="utf-8"?>
<calcChain xmlns="http://schemas.openxmlformats.org/spreadsheetml/2006/main">
  <c r="S31" i="1" l="1"/>
  <c r="R31" i="1"/>
  <c r="Q31" i="1"/>
  <c r="P31" i="1"/>
  <c r="O31" i="1"/>
  <c r="M31" i="1"/>
  <c r="L31" i="1"/>
  <c r="K31" i="1"/>
  <c r="J31" i="1"/>
  <c r="I31" i="1"/>
  <c r="S28" i="1"/>
  <c r="R28" i="1"/>
  <c r="Q28" i="1"/>
  <c r="P28" i="1"/>
  <c r="O28" i="1"/>
  <c r="M28" i="1"/>
  <c r="L28" i="1"/>
  <c r="K28" i="1"/>
  <c r="J28" i="1"/>
  <c r="I28" i="1"/>
  <c r="S25" i="1"/>
  <c r="R25" i="1"/>
  <c r="Q25" i="1"/>
  <c r="P25" i="1"/>
  <c r="O25" i="1"/>
  <c r="M25" i="1"/>
  <c r="L25" i="1"/>
  <c r="K25" i="1"/>
  <c r="J25" i="1"/>
  <c r="I25" i="1"/>
  <c r="S11" i="1"/>
  <c r="R11" i="1"/>
  <c r="Q11" i="1"/>
  <c r="P11" i="1"/>
  <c r="O11" i="1"/>
  <c r="M11" i="1"/>
  <c r="L11" i="1"/>
  <c r="K11" i="1"/>
  <c r="J11" i="1"/>
  <c r="I11" i="1"/>
  <c r="N10" i="1"/>
  <c r="W10" i="1" s="1"/>
  <c r="N27" i="1"/>
  <c r="W27" i="1" s="1"/>
  <c r="N26" i="1"/>
  <c r="W26" i="1" s="1"/>
  <c r="N24" i="1"/>
  <c r="W24" i="1" s="1"/>
  <c r="N23" i="1"/>
  <c r="W23" i="1" s="1"/>
  <c r="N22" i="1"/>
  <c r="W22" i="1" s="1"/>
  <c r="N21" i="1"/>
  <c r="W21" i="1" s="1"/>
  <c r="N20" i="1"/>
  <c r="W20" i="1" s="1"/>
  <c r="N19" i="1"/>
  <c r="W19" i="1" s="1"/>
  <c r="N30" i="1"/>
  <c r="W30" i="1" s="1"/>
  <c r="N18" i="1"/>
  <c r="W18" i="1" s="1"/>
  <c r="N17" i="1"/>
  <c r="W17" i="1" s="1"/>
  <c r="N16" i="1"/>
  <c r="W16" i="1" s="1"/>
  <c r="N15" i="1"/>
  <c r="W15" i="1" s="1"/>
  <c r="N14" i="1"/>
  <c r="W14" i="1" s="1"/>
  <c r="N29" i="1"/>
  <c r="W29" i="1" s="1"/>
  <c r="N13" i="1"/>
  <c r="W13" i="1" s="1"/>
  <c r="N12" i="1"/>
  <c r="W12" i="1" s="1"/>
  <c r="N9" i="1"/>
  <c r="W9" i="1" s="1"/>
  <c r="N8" i="1"/>
  <c r="W8" i="1" s="1"/>
  <c r="I32" i="1" l="1"/>
  <c r="M32" i="1"/>
  <c r="T12" i="1"/>
  <c r="J32" i="1"/>
  <c r="O32" i="1"/>
  <c r="S32" i="1"/>
  <c r="T23" i="1"/>
  <c r="T13" i="1"/>
  <c r="T19" i="1"/>
  <c r="T24" i="1"/>
  <c r="T17" i="1"/>
  <c r="T15" i="1"/>
  <c r="T20" i="1"/>
  <c r="T27" i="1"/>
  <c r="T10" i="1"/>
  <c r="T16" i="1"/>
  <c r="T22" i="1"/>
  <c r="T30" i="1"/>
  <c r="T9" i="1"/>
  <c r="T18" i="1"/>
  <c r="T21" i="1"/>
  <c r="K32" i="1"/>
  <c r="P32" i="1"/>
  <c r="U9" i="1"/>
  <c r="U10" i="1"/>
  <c r="U12" i="1"/>
  <c r="U13" i="1"/>
  <c r="U14" i="1"/>
  <c r="U15" i="1"/>
  <c r="U16" i="1"/>
  <c r="U17" i="1"/>
  <c r="U18" i="1"/>
  <c r="U19" i="1"/>
  <c r="U20" i="1"/>
  <c r="U21" i="1"/>
  <c r="U22" i="1"/>
  <c r="U23" i="1"/>
  <c r="U24" i="1"/>
  <c r="U26" i="1"/>
  <c r="U27" i="1"/>
  <c r="U29" i="1"/>
  <c r="U30" i="1"/>
  <c r="N28" i="1"/>
  <c r="T28" i="1" s="1"/>
  <c r="T26" i="1"/>
  <c r="T29" i="1"/>
  <c r="L32" i="1"/>
  <c r="Q32" i="1"/>
  <c r="V9" i="1"/>
  <c r="V10" i="1"/>
  <c r="V12" i="1"/>
  <c r="V13" i="1"/>
  <c r="V14" i="1"/>
  <c r="V15" i="1"/>
  <c r="V16" i="1"/>
  <c r="V17" i="1"/>
  <c r="V18" i="1"/>
  <c r="V19" i="1"/>
  <c r="V20" i="1"/>
  <c r="V21" i="1"/>
  <c r="V22" i="1"/>
  <c r="V23" i="1"/>
  <c r="V24" i="1"/>
  <c r="V26" i="1"/>
  <c r="V27" i="1"/>
  <c r="V29" i="1"/>
  <c r="V30" i="1"/>
  <c r="T14" i="1"/>
  <c r="R32" i="1"/>
  <c r="N25" i="1"/>
  <c r="T25" i="1" s="1"/>
  <c r="N11" i="1"/>
  <c r="T11" i="1" s="1"/>
  <c r="N31" i="1"/>
  <c r="T31" i="1" s="1"/>
  <c r="T8" i="1"/>
  <c r="U8" i="1"/>
  <c r="V8" i="1"/>
  <c r="U28" i="1" l="1"/>
  <c r="W11" i="1"/>
  <c r="V28" i="1"/>
  <c r="V11" i="1"/>
  <c r="W25" i="1"/>
  <c r="U31" i="1"/>
  <c r="U11" i="1"/>
  <c r="W28" i="1"/>
  <c r="V25" i="1"/>
  <c r="W31" i="1"/>
  <c r="V31" i="1"/>
  <c r="U25" i="1"/>
  <c r="N32" i="1"/>
  <c r="U32" i="1" s="1"/>
  <c r="T32" i="1" l="1"/>
  <c r="W32" i="1"/>
  <c r="V32" i="1"/>
</calcChain>
</file>

<file path=xl/sharedStrings.xml><?xml version="1.0" encoding="utf-8"?>
<sst xmlns="http://schemas.openxmlformats.org/spreadsheetml/2006/main" count="219" uniqueCount="83">
  <si>
    <t/>
  </si>
  <si>
    <t>TIPO</t>
  </si>
  <si>
    <t>CTA</t>
  </si>
  <si>
    <t>SUB
CTA</t>
  </si>
  <si>
    <t>OBJ</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</si>
  <si>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</si>
  <si>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</si>
  <si>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</si>
  <si>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</si>
  <si>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</si>
  <si>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</si>
  <si>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</si>
  <si>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</si>
  <si>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</si>
  <si>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</si>
  <si>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</si>
  <si>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</si>
  <si>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</si>
  <si>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</si>
  <si>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</si>
  <si>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</si>
  <si>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</si>
  <si>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</si>
  <si>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</si>
  <si>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</si>
  <si>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</si>
  <si>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</si>
  <si>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</si>
  <si>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</si>
  <si>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</si>
  <si>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</si>
  <si>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</si>
  <si>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</si>
  <si>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</si>
  <si>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</si>
  <si>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</si>
  <si>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</si>
  <si>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</si>
  <si>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</si>
  <si>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</si>
  <si>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</si>
  <si>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</si>
  <si>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</si>
  <si>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</si>
  <si>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</si>
  <si>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</si>
  <si>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</si>
  <si>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</si>
  <si>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</si>
  <si>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</si>
  <si>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</si>
  <si>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</si>
  <si>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</si>
  <si>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</si>
  <si>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</si>
  <si>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</si>
  <si>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</si>
  <si>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</si>
  <si>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</si>
  <si>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</si>
  <si>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</si>
  <si>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</si>
  <si>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</si>
  <si>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</si>
  <si>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</si>
  <si>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</si>
  <si>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</si>
  <si>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</si>
  <si>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t>APR. VIGENTE DESPUES DE BLOQUEOS</t>
  </si>
  <si>
    <t>APROPIACION SIN COMPROMETER</t>
  </si>
  <si>
    <t>MINISTERIO DE COMERCIO INDUSTRIA Y TURISMO</t>
  </si>
  <si>
    <t>EJECUCIÒN PRESUPUESTAL ACUMULADA CON CORTE AL 31 DE OCTUBRE DE 2020</t>
  </si>
  <si>
    <t>COMP/ APR</t>
  </si>
  <si>
    <t>OBLIG/ APR</t>
  </si>
  <si>
    <t>PAGO/ APR</t>
  </si>
  <si>
    <t>VICEMINISTERIO DE COMERCIO EXTERIOR</t>
  </si>
  <si>
    <t>VICEMINISTERIO DE DESARROLLO EMPRESARIAL</t>
  </si>
  <si>
    <t>SECRETARIA GENERAL</t>
  </si>
  <si>
    <t>VICEMNISTERIO DE TURISMO</t>
  </si>
  <si>
    <t xml:space="preserve">TOTAL GASTOS DE INVERSION </t>
  </si>
  <si>
    <t>GASTOS DE INVERSIÒN</t>
  </si>
  <si>
    <t>FECHA DE GENERACION : NOVIEMBRE 03 DE 2020</t>
  </si>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</sst>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1240A]&quot;$&quot;\ #,##0.00;\(&quot;$&quot;\ #,##0.00\)"/>
    <numFmt numFmtId="166" formatCode="#,##0.00_ ;\-#,##0.00\ "/>
  </numFmts>
  <fonts count="14" x14ac:knownFonts="1">
    <font>
      <sz val="11"/>
      <color rgb="FF000000"/>
      <name val="Calibri"/>
      <family val="2"/>
      <scheme val="minor"/>
    </font>
    <font>
      <sz val="11"/>
      <name val="Calibri"/>
      <family val="2"/>
    </font>
    <font>
      <b/>
      <sz val="9"/>
      <color rgb="FF000000"/>
      <name val="Times New Roman"/>
      <family val="1"/>
    </font>
    <font>
      <b/>
      <sz val="8"/>
      <color rgb="FF000000"/>
      <name val="Times New Roman"/>
      <family val="1"/>
    </font>
    <font>
      <sz val="8"/>
      <color rgb="FF000000"/>
      <name val="Arial"/>
      <family val="2"/>
    </font>
    <font>
      <b/>
      <sz val="8"/>
      <color rgb="FF000000"/>
      <name val="Arial"/>
      <family val="2"/>
    </font>
    <font>
      <sz val="8"/>
      <name val="Arial"/>
      <family val="2"/>
    </font>
    <font>
      <sz val="11"/>
      <name val="Calibri"/>
      <family val="2"/>
    </font>
    <font>
      <b/>
      <sz val="8"/>
      <name val="Arial"/>
      <family val="2"/>
    </font>
    <font>
      <sz val="11"/>
      <name val="Arial"/>
      <family val="2"/>
    </font>
    <font>
      <b/>
      <sz val="8"/>
      <color theme="0"/>
      <name val="Arial"/>
      <family val="2"/>
    </font>
    <font>
      <sz val="8"/>
      <color theme="0"/>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0">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xf numFmtId="0" fontId="6" fillId="0" borderId="0" xfId="0" applyFont="1" applyFill="1" applyBorder="1"/>
    <xf numFmtId="165"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7" fillId="0" borderId="0" xfId="0" applyFont="1" applyFill="1" applyBorder="1"/>
    <xf numFmtId="0" fontId="9" fillId="0" borderId="0" xfId="0" applyFont="1" applyFill="1" applyBorder="1"/>
    <xf numFmtId="0" fontId="4" fillId="2" borderId="1" xfId="0" applyNumberFormat="1" applyFont="1" applyFill="1" applyBorder="1" applyAlignment="1">
      <alignment horizontal="left" vertical="center" wrapText="1" readingOrder="1"/>
    </xf>
    <xf numFmtId="10" fontId="1" fillId="0" borderId="0" xfId="0" applyNumberFormat="1" applyFont="1" applyFill="1" applyBorder="1"/>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10" fillId="3" borderId="1" xfId="0" applyNumberFormat="1" applyFont="1" applyFill="1" applyBorder="1" applyAlignment="1">
      <alignment horizontal="center" vertical="center" wrapText="1" readingOrder="1"/>
    </xf>
    <xf numFmtId="0" fontId="11" fillId="3" borderId="1" xfId="0" applyFont="1" applyFill="1" applyBorder="1" applyAlignment="1">
      <alignment horizontal="centerContinuous" vertical="center" wrapText="1"/>
    </xf>
    <xf numFmtId="164" fontId="4" fillId="0" borderId="1" xfId="0" applyNumberFormat="1" applyFont="1" applyFill="1" applyBorder="1" applyAlignment="1">
      <alignment vertical="center" wrapText="1" readingOrder="1"/>
    </xf>
    <xf numFmtId="166" fontId="4" fillId="0" borderId="1" xfId="0" applyNumberFormat="1" applyFont="1" applyFill="1" applyBorder="1" applyAlignment="1">
      <alignment vertical="center" wrapText="1" readingOrder="1"/>
    </xf>
    <xf numFmtId="166" fontId="4" fillId="0" borderId="1" xfId="0" applyNumberFormat="1" applyFont="1" applyFill="1" applyBorder="1" applyAlignment="1">
      <alignment horizontal="right" vertical="center" wrapText="1" readingOrder="1"/>
    </xf>
    <xf numFmtId="166"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4" fillId="2" borderId="1" xfId="0" applyNumberFormat="1" applyFont="1" applyFill="1" applyBorder="1" applyAlignment="1">
      <alignment horizontal="center" vertical="center" wrapText="1" readingOrder="1"/>
    </xf>
    <xf numFmtId="164" fontId="4" fillId="2" borderId="1" xfId="0" applyNumberFormat="1" applyFont="1" applyFill="1" applyBorder="1" applyAlignment="1">
      <alignment vertical="center" wrapText="1" readingOrder="1"/>
    </xf>
    <xf numFmtId="164" fontId="4" fillId="2" borderId="1" xfId="0" applyNumberFormat="1" applyFont="1" applyFill="1" applyBorder="1" applyAlignment="1">
      <alignment horizontal="right" vertical="center" wrapText="1" readingOrder="1"/>
    </xf>
    <xf numFmtId="166" fontId="6" fillId="2" borderId="1" xfId="0" applyNumberFormat="1" applyFont="1" applyFill="1" applyBorder="1" applyAlignment="1">
      <alignment horizontal="right" vertical="center" wrapText="1"/>
    </xf>
    <xf numFmtId="10" fontId="6" fillId="2" borderId="1"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readingOrder="1"/>
    </xf>
    <xf numFmtId="0" fontId="6"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19049</xdr:rowOff>
    </xdr:from>
    <xdr:to>
      <xdr:col>7</xdr:col>
      <xdr:colOff>342486</xdr:colOff>
      <xdr:row>3</xdr:row>
      <xdr:rowOff>9524</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49"/>
          <a:ext cx="2666586"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tabSelected="1" topLeftCell="L27" workbookViewId="0">
      <selection activeCell="V38" sqref="V38"/>
    </sheetView>
  </sheetViews>
  <sheetFormatPr baseColWidth="10" defaultRowHeight="15" x14ac:dyDescent="0.25"/>
  <cols>
    <col min="1" max="1" width="4.28515625" customWidth="1"/>
    <col min="2" max="3" width="5.42578125" customWidth="1"/>
    <col min="4" max="4" width="5" customWidth="1"/>
    <col min="5" max="5" width="6.5703125" customWidth="1"/>
    <col min="6" max="7" width="4.140625" customWidth="1"/>
    <col min="8" max="8" width="27.5703125" customWidth="1"/>
    <col min="9" max="9" width="17.28515625" customWidth="1"/>
    <col min="10" max="10" width="17.85546875" customWidth="1"/>
    <col min="11" max="11" width="16.28515625" customWidth="1"/>
    <col min="12" max="12" width="16.5703125" customWidth="1"/>
    <col min="13" max="13" width="15.28515625" customWidth="1"/>
    <col min="14" max="14" width="16.28515625" customWidth="1"/>
    <col min="15" max="15" width="17.5703125" customWidth="1"/>
    <col min="16" max="16" width="14.85546875" customWidth="1"/>
    <col min="17" max="17" width="17.85546875" customWidth="1"/>
    <col min="18" max="18" width="15.85546875" customWidth="1"/>
    <col min="19" max="19" width="17.42578125" customWidth="1"/>
    <col min="20" max="20" width="15.85546875" customWidth="1"/>
    <col min="21" max="21" width="8.42578125" customWidth="1"/>
    <col min="22" max="22" width="8" customWidth="1"/>
    <col min="23" max="23" width="8.140625" customWidth="1"/>
  </cols>
  <sheetData>
    <row r="1" spans="1:23" x14ac:dyDescent="0.25">
      <c r="A1" s="1" t="s">
        <v>0</v>
      </c>
      <c r="B1" s="1" t="s">
        <v>0</v>
      </c>
      <c r="C1" s="1" t="s">
        <v>0</v>
      </c>
      <c r="D1" s="1" t="s">
        <v>0</v>
      </c>
      <c r="E1" s="1" t="s">
        <v>0</v>
      </c>
      <c r="F1" s="1" t="s">
        <v>0</v>
      </c>
      <c r="G1" s="1" t="s">
        <v>0</v>
      </c>
      <c r="H1" s="1" t="s">
        <v>0</v>
      </c>
      <c r="I1" s="1" t="s">
        <v>0</v>
      </c>
      <c r="J1" s="1" t="s">
        <v>0</v>
      </c>
      <c r="K1" s="1" t="s">
        <v>0</v>
      </c>
      <c r="L1" s="1" t="s">
        <v>0</v>
      </c>
      <c r="M1" s="1" t="s">
        <v>0</v>
      </c>
      <c r="N1" s="1"/>
      <c r="O1" s="1" t="s">
        <v>0</v>
      </c>
      <c r="P1" s="1" t="s">
        <v>0</v>
      </c>
      <c r="Q1" s="1" t="s">
        <v>0</v>
      </c>
      <c r="R1" s="1" t="s">
        <v>0</v>
      </c>
      <c r="S1" s="1" t="s">
        <v>0</v>
      </c>
    </row>
    <row r="2" spans="1:23" ht="15.75" x14ac:dyDescent="0.25">
      <c r="A2" s="26" t="s">
        <v>70</v>
      </c>
      <c r="B2" s="27"/>
      <c r="C2" s="27"/>
      <c r="D2" s="27"/>
      <c r="E2" s="27"/>
      <c r="F2" s="27"/>
      <c r="G2" s="27"/>
      <c r="H2" s="27"/>
      <c r="I2" s="27"/>
      <c r="J2" s="27"/>
      <c r="K2" s="27"/>
      <c r="L2" s="27"/>
      <c r="M2" s="27"/>
      <c r="N2" s="27"/>
      <c r="O2" s="27"/>
      <c r="P2" s="27"/>
      <c r="Q2" s="27"/>
      <c r="R2" s="27"/>
      <c r="S2" s="27"/>
      <c r="T2" s="27"/>
      <c r="U2" s="27"/>
      <c r="V2" s="27"/>
      <c r="W2" s="27"/>
    </row>
    <row r="3" spans="1:23" ht="15.75" x14ac:dyDescent="0.25">
      <c r="A3" s="26" t="s">
        <v>71</v>
      </c>
      <c r="B3" s="27"/>
      <c r="C3" s="27"/>
      <c r="D3" s="27"/>
      <c r="E3" s="27"/>
      <c r="F3" s="27"/>
      <c r="G3" s="27"/>
      <c r="H3" s="27"/>
      <c r="I3" s="27"/>
      <c r="J3" s="27"/>
      <c r="K3" s="27"/>
      <c r="L3" s="27"/>
      <c r="M3" s="27"/>
      <c r="N3" s="27"/>
      <c r="O3" s="27"/>
      <c r="P3" s="27"/>
      <c r="Q3" s="27"/>
      <c r="R3" s="27"/>
      <c r="S3" s="27"/>
      <c r="T3" s="27"/>
      <c r="U3" s="27"/>
      <c r="V3" s="27"/>
      <c r="W3" s="27"/>
    </row>
    <row r="4" spans="1:23" ht="15.75" x14ac:dyDescent="0.25">
      <c r="A4" s="26" t="s">
        <v>80</v>
      </c>
      <c r="B4" s="27"/>
      <c r="C4" s="27"/>
      <c r="D4" s="27"/>
      <c r="E4" s="27"/>
      <c r="F4" s="27"/>
      <c r="G4" s="27"/>
      <c r="H4" s="27"/>
      <c r="I4" s="27"/>
      <c r="J4" s="27"/>
      <c r="K4" s="27"/>
      <c r="L4" s="27"/>
      <c r="M4" s="27"/>
      <c r="N4" s="27"/>
      <c r="O4" s="27"/>
      <c r="P4" s="27"/>
      <c r="Q4" s="27"/>
      <c r="R4" s="27"/>
      <c r="S4" s="27"/>
      <c r="T4" s="27"/>
      <c r="U4" s="27"/>
      <c r="V4" s="27"/>
      <c r="W4" s="27"/>
    </row>
    <row r="5" spans="1:23" ht="10.5" customHeight="1" x14ac:dyDescent="0.25">
      <c r="A5" s="1"/>
      <c r="B5" s="1"/>
      <c r="C5" s="1"/>
      <c r="D5" s="1"/>
      <c r="E5" s="1"/>
      <c r="F5" s="1"/>
      <c r="G5" s="1"/>
      <c r="H5" s="1"/>
      <c r="I5" s="1"/>
      <c r="J5" s="1"/>
      <c r="K5" s="1"/>
      <c r="L5" s="1"/>
      <c r="M5" s="1"/>
      <c r="N5" s="1"/>
      <c r="O5" s="1"/>
      <c r="P5" s="1"/>
      <c r="Q5" s="1"/>
      <c r="R5" s="1"/>
      <c r="S5" s="1"/>
    </row>
    <row r="6" spans="1:23" ht="15.75" thickBot="1" x14ac:dyDescent="0.3">
      <c r="A6" s="1"/>
      <c r="B6" s="1"/>
      <c r="C6" s="1"/>
      <c r="D6" s="1"/>
      <c r="E6" s="1"/>
      <c r="F6" s="1"/>
      <c r="G6" s="1"/>
      <c r="H6" s="1"/>
      <c r="I6" s="1"/>
      <c r="J6" s="1"/>
      <c r="K6" s="1"/>
      <c r="L6" s="1"/>
      <c r="M6" s="1"/>
      <c r="N6" s="1"/>
      <c r="O6" s="1"/>
      <c r="P6" s="1"/>
      <c r="Q6" s="1"/>
      <c r="R6" s="1"/>
      <c r="S6" s="28" t="s">
        <v>81</v>
      </c>
      <c r="T6" s="29"/>
      <c r="U6" s="29"/>
      <c r="V6" s="29"/>
      <c r="W6" s="29"/>
    </row>
    <row r="7" spans="1:23" ht="34.5" customHeight="1" thickTop="1" thickBot="1" x14ac:dyDescent="0.3">
      <c r="A7" s="13" t="s">
        <v>1</v>
      </c>
      <c r="B7" s="13" t="s">
        <v>2</v>
      </c>
      <c r="C7" s="13" t="s">
        <v>3</v>
      </c>
      <c r="D7" s="13" t="s">
        <v>4</v>
      </c>
      <c r="E7" s="13" t="s">
        <v>5</v>
      </c>
      <c r="F7" s="13" t="s">
        <v>6</v>
      </c>
      <c r="G7" s="13" t="s">
        <v>7</v>
      </c>
      <c r="H7" s="13" t="s">
        <v>8</v>
      </c>
      <c r="I7" s="13" t="s">
        <v>9</v>
      </c>
      <c r="J7" s="13" t="s">
        <v>10</v>
      </c>
      <c r="K7" s="13" t="s">
        <v>11</v>
      </c>
      <c r="L7" s="13" t="s">
        <v>12</v>
      </c>
      <c r="M7" s="13" t="s">
        <v>13</v>
      </c>
      <c r="N7" s="13" t="s">
        <v>68</v>
      </c>
      <c r="O7" s="13" t="s">
        <v>14</v>
      </c>
      <c r="P7" s="13" t="s">
        <v>15</v>
      </c>
      <c r="Q7" s="13" t="s">
        <v>16</v>
      </c>
      <c r="R7" s="13" t="s">
        <v>17</v>
      </c>
      <c r="S7" s="13" t="s">
        <v>18</v>
      </c>
      <c r="T7" s="14" t="s">
        <v>69</v>
      </c>
      <c r="U7" s="14" t="s">
        <v>72</v>
      </c>
      <c r="V7" s="14" t="s">
        <v>73</v>
      </c>
      <c r="W7" s="14" t="s">
        <v>74</v>
      </c>
    </row>
    <row r="8" spans="1:23" ht="90" customHeight="1" thickTop="1" thickBot="1" x14ac:dyDescent="0.3">
      <c r="A8" s="10" t="s">
        <v>24</v>
      </c>
      <c r="B8" s="10" t="s">
        <v>25</v>
      </c>
      <c r="C8" s="10" t="s">
        <v>26</v>
      </c>
      <c r="D8" s="10" t="s">
        <v>27</v>
      </c>
      <c r="E8" s="10" t="s">
        <v>19</v>
      </c>
      <c r="F8" s="10" t="s">
        <v>22</v>
      </c>
      <c r="G8" s="10" t="s">
        <v>21</v>
      </c>
      <c r="H8" s="11" t="s">
        <v>28</v>
      </c>
      <c r="I8" s="12">
        <v>4000000000</v>
      </c>
      <c r="J8" s="12">
        <v>0</v>
      </c>
      <c r="K8" s="12">
        <v>0</v>
      </c>
      <c r="L8" s="12">
        <v>4000000000</v>
      </c>
      <c r="M8" s="12">
        <v>0</v>
      </c>
      <c r="N8" s="17">
        <f>+L8-M8</f>
        <v>4000000000</v>
      </c>
      <c r="O8" s="12">
        <v>3518074337.6999998</v>
      </c>
      <c r="P8" s="12">
        <v>481925662.30000001</v>
      </c>
      <c r="Q8" s="12">
        <v>2644799757.6999998</v>
      </c>
      <c r="R8" s="12">
        <v>1605314540.7</v>
      </c>
      <c r="S8" s="12">
        <v>1443064984.7</v>
      </c>
      <c r="T8" s="18">
        <f>+N8-Q8</f>
        <v>1355200242.3000002</v>
      </c>
      <c r="U8" s="19">
        <f>+Q8/N8</f>
        <v>0.66119993942499999</v>
      </c>
      <c r="V8" s="19">
        <f>+R8/N8</f>
        <v>0.401328635175</v>
      </c>
      <c r="W8" s="19">
        <f>+S8/N8</f>
        <v>0.36076624617500003</v>
      </c>
    </row>
    <row r="9" spans="1:23" ht="78" customHeight="1" thickTop="1" thickBot="1" x14ac:dyDescent="0.3">
      <c r="A9" s="10" t="s">
        <v>24</v>
      </c>
      <c r="B9" s="10" t="s">
        <v>25</v>
      </c>
      <c r="C9" s="10" t="s">
        <v>26</v>
      </c>
      <c r="D9" s="10" t="s">
        <v>27</v>
      </c>
      <c r="E9" s="10" t="s">
        <v>19</v>
      </c>
      <c r="F9" s="10" t="s">
        <v>29</v>
      </c>
      <c r="G9" s="10" t="s">
        <v>21</v>
      </c>
      <c r="H9" s="11" t="s">
        <v>28</v>
      </c>
      <c r="I9" s="12">
        <v>8570800000</v>
      </c>
      <c r="J9" s="12">
        <v>0</v>
      </c>
      <c r="K9" s="12">
        <v>0</v>
      </c>
      <c r="L9" s="12">
        <v>8570800000</v>
      </c>
      <c r="M9" s="12">
        <v>0</v>
      </c>
      <c r="N9" s="17">
        <f>+L9-M9</f>
        <v>8570800000</v>
      </c>
      <c r="O9" s="12">
        <v>8570800000</v>
      </c>
      <c r="P9" s="12">
        <v>0</v>
      </c>
      <c r="Q9" s="12">
        <v>8570800000</v>
      </c>
      <c r="R9" s="12">
        <v>1578435000</v>
      </c>
      <c r="S9" s="12">
        <v>1578435000</v>
      </c>
      <c r="T9" s="18">
        <f t="shared" ref="T9:T32" si="0">+N9-Q9</f>
        <v>0</v>
      </c>
      <c r="U9" s="19">
        <f t="shared" ref="U9:U32" si="1">+Q9/N9</f>
        <v>1</v>
      </c>
      <c r="V9" s="19">
        <f t="shared" ref="V9:V32" si="2">+R9/N9</f>
        <v>0.18416425537872777</v>
      </c>
      <c r="W9" s="19">
        <f t="shared" ref="W9:W32" si="3">+S9/N9</f>
        <v>0.18416425537872777</v>
      </c>
    </row>
    <row r="10" spans="1:23" ht="57" customHeight="1" thickTop="1" thickBot="1" x14ac:dyDescent="0.3">
      <c r="A10" s="10" t="s">
        <v>24</v>
      </c>
      <c r="B10" s="10" t="s">
        <v>25</v>
      </c>
      <c r="C10" s="10" t="s">
        <v>26</v>
      </c>
      <c r="D10" s="10" t="s">
        <v>27</v>
      </c>
      <c r="E10" s="10" t="s">
        <v>19</v>
      </c>
      <c r="F10" s="10" t="s">
        <v>35</v>
      </c>
      <c r="G10" s="10" t="s">
        <v>23</v>
      </c>
      <c r="H10" s="11" t="s">
        <v>64</v>
      </c>
      <c r="I10" s="15">
        <v>12220588000</v>
      </c>
      <c r="J10" s="15">
        <v>0</v>
      </c>
      <c r="K10" s="15">
        <v>0</v>
      </c>
      <c r="L10" s="15">
        <v>12220588000</v>
      </c>
      <c r="M10" s="15">
        <v>0</v>
      </c>
      <c r="N10" s="16">
        <f>+L10-M10</f>
        <v>12220588000</v>
      </c>
      <c r="O10" s="15">
        <v>12018937659.51</v>
      </c>
      <c r="P10" s="15">
        <v>201650340.49000001</v>
      </c>
      <c r="Q10" s="15">
        <v>11284071561.24</v>
      </c>
      <c r="R10" s="15">
        <v>4857644756.25</v>
      </c>
      <c r="S10" s="15">
        <v>4763538706.25</v>
      </c>
      <c r="T10" s="18">
        <f t="shared" si="0"/>
        <v>936516438.76000023</v>
      </c>
      <c r="U10" s="19">
        <f t="shared" si="1"/>
        <v>0.92336568103269656</v>
      </c>
      <c r="V10" s="19">
        <f t="shared" si="2"/>
        <v>0.39749681081221294</v>
      </c>
      <c r="W10" s="19">
        <f t="shared" si="3"/>
        <v>0.38979619526081721</v>
      </c>
    </row>
    <row r="11" spans="1:23" ht="35.1" customHeight="1" thickTop="1" thickBot="1" x14ac:dyDescent="0.3">
      <c r="A11" s="20" t="s">
        <v>24</v>
      </c>
      <c r="B11" s="20"/>
      <c r="C11" s="20"/>
      <c r="D11" s="20"/>
      <c r="E11" s="20"/>
      <c r="F11" s="20"/>
      <c r="G11" s="20"/>
      <c r="H11" s="8" t="s">
        <v>75</v>
      </c>
      <c r="I11" s="21">
        <f>SUM(I8:I10)</f>
        <v>24791388000</v>
      </c>
      <c r="J11" s="21">
        <f t="shared" ref="J11:S11" si="4">SUM(J8:J10)</f>
        <v>0</v>
      </c>
      <c r="K11" s="21">
        <f t="shared" si="4"/>
        <v>0</v>
      </c>
      <c r="L11" s="21">
        <f t="shared" si="4"/>
        <v>24791388000</v>
      </c>
      <c r="M11" s="21">
        <f t="shared" si="4"/>
        <v>0</v>
      </c>
      <c r="N11" s="21">
        <f t="shared" si="4"/>
        <v>24791388000</v>
      </c>
      <c r="O11" s="21">
        <f t="shared" si="4"/>
        <v>24107811997.209999</v>
      </c>
      <c r="P11" s="21">
        <f t="shared" si="4"/>
        <v>683576002.78999996</v>
      </c>
      <c r="Q11" s="21">
        <f t="shared" si="4"/>
        <v>22499671318.940002</v>
      </c>
      <c r="R11" s="21">
        <f t="shared" si="4"/>
        <v>8041394296.9499998</v>
      </c>
      <c r="S11" s="21">
        <f t="shared" si="4"/>
        <v>7785038690.9499998</v>
      </c>
      <c r="T11" s="23">
        <f t="shared" si="0"/>
        <v>2291716681.0599976</v>
      </c>
      <c r="U11" s="24">
        <f t="shared" si="1"/>
        <v>0.90755996876576661</v>
      </c>
      <c r="V11" s="24">
        <f t="shared" si="2"/>
        <v>0.32436240750013673</v>
      </c>
      <c r="W11" s="24">
        <f t="shared" si="3"/>
        <v>0.31402189707772715</v>
      </c>
    </row>
    <row r="12" spans="1:23" ht="51" customHeight="1" thickTop="1" thickBot="1" x14ac:dyDescent="0.3">
      <c r="A12" s="10" t="s">
        <v>24</v>
      </c>
      <c r="B12" s="10" t="s">
        <v>30</v>
      </c>
      <c r="C12" s="10" t="s">
        <v>26</v>
      </c>
      <c r="D12" s="10" t="s">
        <v>31</v>
      </c>
      <c r="E12" s="10" t="s">
        <v>19</v>
      </c>
      <c r="F12" s="10" t="s">
        <v>22</v>
      </c>
      <c r="G12" s="10" t="s">
        <v>21</v>
      </c>
      <c r="H12" s="11" t="s">
        <v>32</v>
      </c>
      <c r="I12" s="12">
        <v>131974742</v>
      </c>
      <c r="J12" s="12">
        <v>0</v>
      </c>
      <c r="K12" s="12">
        <v>0</v>
      </c>
      <c r="L12" s="12">
        <v>131974742</v>
      </c>
      <c r="M12" s="12">
        <v>0</v>
      </c>
      <c r="N12" s="17">
        <f t="shared" ref="N12:N24" si="5">+L12-M12</f>
        <v>131974742</v>
      </c>
      <c r="O12" s="12">
        <v>131974742</v>
      </c>
      <c r="P12" s="12">
        <v>0</v>
      </c>
      <c r="Q12" s="12">
        <v>131974742</v>
      </c>
      <c r="R12" s="12">
        <v>131974742</v>
      </c>
      <c r="S12" s="12">
        <v>131974742</v>
      </c>
      <c r="T12" s="18">
        <f t="shared" si="0"/>
        <v>0</v>
      </c>
      <c r="U12" s="19">
        <f t="shared" si="1"/>
        <v>1</v>
      </c>
      <c r="V12" s="19">
        <f t="shared" si="2"/>
        <v>1</v>
      </c>
      <c r="W12" s="19">
        <f t="shared" si="3"/>
        <v>1</v>
      </c>
    </row>
    <row r="13" spans="1:23" ht="63.75" customHeight="1" thickTop="1" thickBot="1" x14ac:dyDescent="0.3">
      <c r="A13" s="10" t="s">
        <v>24</v>
      </c>
      <c r="B13" s="10" t="s">
        <v>30</v>
      </c>
      <c r="C13" s="10" t="s">
        <v>26</v>
      </c>
      <c r="D13" s="10" t="s">
        <v>31</v>
      </c>
      <c r="E13" s="10" t="s">
        <v>19</v>
      </c>
      <c r="F13" s="10" t="s">
        <v>33</v>
      </c>
      <c r="G13" s="10" t="s">
        <v>21</v>
      </c>
      <c r="H13" s="11" t="s">
        <v>32</v>
      </c>
      <c r="I13" s="12">
        <v>0</v>
      </c>
      <c r="J13" s="12">
        <v>23780476336</v>
      </c>
      <c r="K13" s="12">
        <v>0</v>
      </c>
      <c r="L13" s="12">
        <v>23780476336</v>
      </c>
      <c r="M13" s="12">
        <v>0</v>
      </c>
      <c r="N13" s="17">
        <f t="shared" si="5"/>
        <v>23780476336</v>
      </c>
      <c r="O13" s="12">
        <v>23194766091</v>
      </c>
      <c r="P13" s="12">
        <v>585710245</v>
      </c>
      <c r="Q13" s="12">
        <v>23194766091</v>
      </c>
      <c r="R13" s="12">
        <v>12955147029</v>
      </c>
      <c r="S13" s="12">
        <v>12955147029</v>
      </c>
      <c r="T13" s="18">
        <f t="shared" si="0"/>
        <v>585710245</v>
      </c>
      <c r="U13" s="19">
        <f t="shared" si="1"/>
        <v>0.97537012140865642</v>
      </c>
      <c r="V13" s="19">
        <f t="shared" si="2"/>
        <v>0.54478080446975286</v>
      </c>
      <c r="W13" s="19">
        <f t="shared" si="3"/>
        <v>0.54478080446975286</v>
      </c>
    </row>
    <row r="14" spans="1:23" ht="59.25" customHeight="1" thickTop="1" thickBot="1" x14ac:dyDescent="0.3">
      <c r="A14" s="10" t="s">
        <v>24</v>
      </c>
      <c r="B14" s="10" t="s">
        <v>30</v>
      </c>
      <c r="C14" s="10" t="s">
        <v>26</v>
      </c>
      <c r="D14" s="10" t="s">
        <v>37</v>
      </c>
      <c r="E14" s="10" t="s">
        <v>19</v>
      </c>
      <c r="F14" s="10" t="s">
        <v>22</v>
      </c>
      <c r="G14" s="10" t="s">
        <v>21</v>
      </c>
      <c r="H14" s="11" t="s">
        <v>38</v>
      </c>
      <c r="I14" s="12">
        <v>5560170000</v>
      </c>
      <c r="J14" s="12">
        <v>0</v>
      </c>
      <c r="K14" s="12">
        <v>0</v>
      </c>
      <c r="L14" s="12">
        <v>5560170000</v>
      </c>
      <c r="M14" s="12">
        <v>0</v>
      </c>
      <c r="N14" s="17">
        <f t="shared" si="5"/>
        <v>5560170000</v>
      </c>
      <c r="O14" s="12">
        <v>4926252542</v>
      </c>
      <c r="P14" s="12">
        <v>633917458</v>
      </c>
      <c r="Q14" s="12">
        <v>4917245745</v>
      </c>
      <c r="R14" s="12">
        <v>924750860</v>
      </c>
      <c r="S14" s="12">
        <v>831215852</v>
      </c>
      <c r="T14" s="18">
        <f t="shared" si="0"/>
        <v>642924255</v>
      </c>
      <c r="U14" s="19">
        <f t="shared" si="1"/>
        <v>0.8843696766465774</v>
      </c>
      <c r="V14" s="19">
        <f t="shared" si="2"/>
        <v>0.16631701188992423</v>
      </c>
      <c r="W14" s="19">
        <f t="shared" si="3"/>
        <v>0.14949468307623687</v>
      </c>
    </row>
    <row r="15" spans="1:23" ht="90" customHeight="1" thickTop="1" thickBot="1" x14ac:dyDescent="0.3">
      <c r="A15" s="10" t="s">
        <v>24</v>
      </c>
      <c r="B15" s="10" t="s">
        <v>30</v>
      </c>
      <c r="C15" s="10" t="s">
        <v>26</v>
      </c>
      <c r="D15" s="10" t="s">
        <v>39</v>
      </c>
      <c r="E15" s="10" t="s">
        <v>19</v>
      </c>
      <c r="F15" s="10" t="s">
        <v>22</v>
      </c>
      <c r="G15" s="10" t="s">
        <v>21</v>
      </c>
      <c r="H15" s="11" t="s">
        <v>40</v>
      </c>
      <c r="I15" s="12">
        <v>25000000000</v>
      </c>
      <c r="J15" s="12">
        <v>0</v>
      </c>
      <c r="K15" s="12">
        <v>0</v>
      </c>
      <c r="L15" s="12">
        <v>25000000000</v>
      </c>
      <c r="M15" s="12">
        <v>0</v>
      </c>
      <c r="N15" s="17">
        <f t="shared" si="5"/>
        <v>25000000000</v>
      </c>
      <c r="O15" s="12">
        <v>25000000000</v>
      </c>
      <c r="P15" s="12">
        <v>0</v>
      </c>
      <c r="Q15" s="12">
        <v>25000000000</v>
      </c>
      <c r="R15" s="12">
        <v>642000000</v>
      </c>
      <c r="S15" s="12">
        <v>642000000</v>
      </c>
      <c r="T15" s="18">
        <f t="shared" si="0"/>
        <v>0</v>
      </c>
      <c r="U15" s="19">
        <f t="shared" si="1"/>
        <v>1</v>
      </c>
      <c r="V15" s="19">
        <f t="shared" si="2"/>
        <v>2.5680000000000001E-2</v>
      </c>
      <c r="W15" s="19">
        <f t="shared" si="3"/>
        <v>2.5680000000000001E-2</v>
      </c>
    </row>
    <row r="16" spans="1:23" ht="63" customHeight="1" thickTop="1" thickBot="1" x14ac:dyDescent="0.3">
      <c r="A16" s="10" t="s">
        <v>24</v>
      </c>
      <c r="B16" s="10" t="s">
        <v>30</v>
      </c>
      <c r="C16" s="10" t="s">
        <v>26</v>
      </c>
      <c r="D16" s="10" t="s">
        <v>41</v>
      </c>
      <c r="E16" s="10" t="s">
        <v>19</v>
      </c>
      <c r="F16" s="10" t="s">
        <v>22</v>
      </c>
      <c r="G16" s="10" t="s">
        <v>21</v>
      </c>
      <c r="H16" s="11" t="s">
        <v>42</v>
      </c>
      <c r="I16" s="12">
        <v>1030000000</v>
      </c>
      <c r="J16" s="12">
        <v>0</v>
      </c>
      <c r="K16" s="12">
        <v>0</v>
      </c>
      <c r="L16" s="12">
        <v>1030000000</v>
      </c>
      <c r="M16" s="12">
        <v>0</v>
      </c>
      <c r="N16" s="17">
        <f t="shared" si="5"/>
        <v>1030000000</v>
      </c>
      <c r="O16" s="12">
        <v>1030000000</v>
      </c>
      <c r="P16" s="12">
        <v>0</v>
      </c>
      <c r="Q16" s="12">
        <v>1030000000</v>
      </c>
      <c r="R16" s="12">
        <v>0</v>
      </c>
      <c r="S16" s="12">
        <v>0</v>
      </c>
      <c r="T16" s="18">
        <f t="shared" si="0"/>
        <v>0</v>
      </c>
      <c r="U16" s="19">
        <f t="shared" si="1"/>
        <v>1</v>
      </c>
      <c r="V16" s="19">
        <f t="shared" si="2"/>
        <v>0</v>
      </c>
      <c r="W16" s="19">
        <f t="shared" si="3"/>
        <v>0</v>
      </c>
    </row>
    <row r="17" spans="1:23" ht="46.5" thickTop="1" thickBot="1" x14ac:dyDescent="0.3">
      <c r="A17" s="10" t="s">
        <v>24</v>
      </c>
      <c r="B17" s="10" t="s">
        <v>30</v>
      </c>
      <c r="C17" s="10" t="s">
        <v>26</v>
      </c>
      <c r="D17" s="10" t="s">
        <v>43</v>
      </c>
      <c r="E17" s="10" t="s">
        <v>19</v>
      </c>
      <c r="F17" s="10" t="s">
        <v>22</v>
      </c>
      <c r="G17" s="10" t="s">
        <v>21</v>
      </c>
      <c r="H17" s="11" t="s">
        <v>44</v>
      </c>
      <c r="I17" s="12">
        <v>8858000000</v>
      </c>
      <c r="J17" s="12">
        <v>0</v>
      </c>
      <c r="K17" s="12">
        <v>0</v>
      </c>
      <c r="L17" s="12">
        <v>8858000000</v>
      </c>
      <c r="M17" s="12">
        <v>0</v>
      </c>
      <c r="N17" s="17">
        <f t="shared" si="5"/>
        <v>8858000000</v>
      </c>
      <c r="O17" s="12">
        <v>8385892151.5</v>
      </c>
      <c r="P17" s="12">
        <v>472107848.5</v>
      </c>
      <c r="Q17" s="12">
        <v>8364398126.5</v>
      </c>
      <c r="R17" s="12">
        <v>3982213374.5</v>
      </c>
      <c r="S17" s="12">
        <v>3944772223.5</v>
      </c>
      <c r="T17" s="18">
        <f t="shared" si="0"/>
        <v>493601873.5</v>
      </c>
      <c r="U17" s="19">
        <f t="shared" si="1"/>
        <v>0.94427614884849853</v>
      </c>
      <c r="V17" s="19">
        <f t="shared" si="2"/>
        <v>0.44956122990517045</v>
      </c>
      <c r="W17" s="19">
        <f t="shared" si="3"/>
        <v>0.44533441222623615</v>
      </c>
    </row>
    <row r="18" spans="1:23" ht="57.75" thickTop="1" thickBot="1" x14ac:dyDescent="0.3">
      <c r="A18" s="10" t="s">
        <v>24</v>
      </c>
      <c r="B18" s="10" t="s">
        <v>30</v>
      </c>
      <c r="C18" s="10" t="s">
        <v>26</v>
      </c>
      <c r="D18" s="10" t="s">
        <v>45</v>
      </c>
      <c r="E18" s="10" t="s">
        <v>19</v>
      </c>
      <c r="F18" s="10" t="s">
        <v>22</v>
      </c>
      <c r="G18" s="10" t="s">
        <v>21</v>
      </c>
      <c r="H18" s="11" t="s">
        <v>46</v>
      </c>
      <c r="I18" s="12">
        <v>15422556395</v>
      </c>
      <c r="J18" s="12">
        <v>0</v>
      </c>
      <c r="K18" s="12">
        <v>0</v>
      </c>
      <c r="L18" s="12">
        <v>15422556395</v>
      </c>
      <c r="M18" s="12">
        <v>0</v>
      </c>
      <c r="N18" s="17">
        <f t="shared" si="5"/>
        <v>15422556395</v>
      </c>
      <c r="O18" s="12">
        <v>15406766477.5</v>
      </c>
      <c r="P18" s="12">
        <v>15789917.5</v>
      </c>
      <c r="Q18" s="12">
        <v>13918965742.5</v>
      </c>
      <c r="R18" s="12">
        <v>518047041.5</v>
      </c>
      <c r="S18" s="12">
        <v>471285305.5</v>
      </c>
      <c r="T18" s="18">
        <f t="shared" si="0"/>
        <v>1503590652.5</v>
      </c>
      <c r="U18" s="19">
        <f t="shared" si="1"/>
        <v>0.90250704137561366</v>
      </c>
      <c r="V18" s="19">
        <f t="shared" si="2"/>
        <v>3.3590218653241632E-2</v>
      </c>
      <c r="W18" s="19">
        <f t="shared" si="3"/>
        <v>3.0558183314718882E-2</v>
      </c>
    </row>
    <row r="19" spans="1:23" ht="65.25" customHeight="1" thickTop="1" thickBot="1" x14ac:dyDescent="0.3">
      <c r="A19" s="10" t="s">
        <v>24</v>
      </c>
      <c r="B19" s="10" t="s">
        <v>30</v>
      </c>
      <c r="C19" s="10" t="s">
        <v>26</v>
      </c>
      <c r="D19" s="10" t="s">
        <v>49</v>
      </c>
      <c r="E19" s="10" t="s">
        <v>19</v>
      </c>
      <c r="F19" s="10" t="s">
        <v>22</v>
      </c>
      <c r="G19" s="10" t="s">
        <v>21</v>
      </c>
      <c r="H19" s="11" t="s">
        <v>50</v>
      </c>
      <c r="I19" s="12">
        <v>2163000000</v>
      </c>
      <c r="J19" s="12">
        <v>0</v>
      </c>
      <c r="K19" s="12">
        <v>0</v>
      </c>
      <c r="L19" s="12">
        <v>2163000000</v>
      </c>
      <c r="M19" s="12">
        <v>0</v>
      </c>
      <c r="N19" s="17">
        <f t="shared" si="5"/>
        <v>2163000000</v>
      </c>
      <c r="O19" s="12">
        <v>2163000000</v>
      </c>
      <c r="P19" s="12">
        <v>0</v>
      </c>
      <c r="Q19" s="12">
        <v>2163000000</v>
      </c>
      <c r="R19" s="12">
        <v>0</v>
      </c>
      <c r="S19" s="12">
        <v>0</v>
      </c>
      <c r="T19" s="18">
        <f t="shared" si="0"/>
        <v>0</v>
      </c>
      <c r="U19" s="19">
        <f t="shared" si="1"/>
        <v>1</v>
      </c>
      <c r="V19" s="19">
        <f t="shared" si="2"/>
        <v>0</v>
      </c>
      <c r="W19" s="19">
        <f t="shared" si="3"/>
        <v>0</v>
      </c>
    </row>
    <row r="20" spans="1:23" ht="91.5" thickTop="1" thickBot="1" x14ac:dyDescent="0.3">
      <c r="A20" s="10" t="s">
        <v>24</v>
      </c>
      <c r="B20" s="10" t="s">
        <v>30</v>
      </c>
      <c r="C20" s="10" t="s">
        <v>26</v>
      </c>
      <c r="D20" s="10" t="s">
        <v>51</v>
      </c>
      <c r="E20" s="10" t="s">
        <v>19</v>
      </c>
      <c r="F20" s="10" t="s">
        <v>22</v>
      </c>
      <c r="G20" s="10" t="s">
        <v>21</v>
      </c>
      <c r="H20" s="11" t="s">
        <v>52</v>
      </c>
      <c r="I20" s="12">
        <v>5181350000</v>
      </c>
      <c r="J20" s="12">
        <v>0</v>
      </c>
      <c r="K20" s="12">
        <v>0</v>
      </c>
      <c r="L20" s="12">
        <v>5181350000</v>
      </c>
      <c r="M20" s="12">
        <v>0</v>
      </c>
      <c r="N20" s="17">
        <f t="shared" si="5"/>
        <v>5181350000</v>
      </c>
      <c r="O20" s="12">
        <v>5081061580</v>
      </c>
      <c r="P20" s="12">
        <v>100288420</v>
      </c>
      <c r="Q20" s="12">
        <v>3963061580</v>
      </c>
      <c r="R20" s="12">
        <v>517306432</v>
      </c>
      <c r="S20" s="12">
        <v>515298048</v>
      </c>
      <c r="T20" s="18">
        <f t="shared" si="0"/>
        <v>1218288420</v>
      </c>
      <c r="U20" s="19">
        <f t="shared" si="1"/>
        <v>0.76487046426124461</v>
      </c>
      <c r="V20" s="19">
        <f t="shared" si="2"/>
        <v>9.984008646395244E-2</v>
      </c>
      <c r="W20" s="19">
        <f t="shared" si="3"/>
        <v>9.9452468565142282E-2</v>
      </c>
    </row>
    <row r="21" spans="1:23" ht="50.25" customHeight="1" thickTop="1" thickBot="1" x14ac:dyDescent="0.3">
      <c r="A21" s="10" t="s">
        <v>24</v>
      </c>
      <c r="B21" s="10" t="s">
        <v>30</v>
      </c>
      <c r="C21" s="10" t="s">
        <v>26</v>
      </c>
      <c r="D21" s="10" t="s">
        <v>34</v>
      </c>
      <c r="E21" s="10" t="s">
        <v>19</v>
      </c>
      <c r="F21" s="10" t="s">
        <v>22</v>
      </c>
      <c r="G21" s="10" t="s">
        <v>21</v>
      </c>
      <c r="H21" s="11" t="s">
        <v>53</v>
      </c>
      <c r="I21" s="12">
        <v>4948478237</v>
      </c>
      <c r="J21" s="12">
        <v>0</v>
      </c>
      <c r="K21" s="12">
        <v>0</v>
      </c>
      <c r="L21" s="12">
        <v>4948478237</v>
      </c>
      <c r="M21" s="12">
        <v>0</v>
      </c>
      <c r="N21" s="17">
        <f t="shared" si="5"/>
        <v>4948478237</v>
      </c>
      <c r="O21" s="12">
        <v>4939831765.5</v>
      </c>
      <c r="P21" s="12">
        <v>8646471.5</v>
      </c>
      <c r="Q21" s="12">
        <v>3358141375.5</v>
      </c>
      <c r="R21" s="12">
        <v>2142008883</v>
      </c>
      <c r="S21" s="12">
        <v>2099076454</v>
      </c>
      <c r="T21" s="18">
        <f t="shared" si="0"/>
        <v>1590336861.5</v>
      </c>
      <c r="U21" s="19">
        <f t="shared" si="1"/>
        <v>0.67862102542778147</v>
      </c>
      <c r="V21" s="19">
        <f t="shared" si="2"/>
        <v>0.4328621407252235</v>
      </c>
      <c r="W21" s="19">
        <f t="shared" si="3"/>
        <v>0.42418625554521155</v>
      </c>
    </row>
    <row r="22" spans="1:23" ht="51" customHeight="1" thickTop="1" thickBot="1" x14ac:dyDescent="0.3">
      <c r="A22" s="10" t="s">
        <v>24</v>
      </c>
      <c r="B22" s="10" t="s">
        <v>54</v>
      </c>
      <c r="C22" s="10" t="s">
        <v>26</v>
      </c>
      <c r="D22" s="10" t="s">
        <v>55</v>
      </c>
      <c r="E22" s="10" t="s">
        <v>19</v>
      </c>
      <c r="F22" s="10" t="s">
        <v>22</v>
      </c>
      <c r="G22" s="10" t="s">
        <v>21</v>
      </c>
      <c r="H22" s="11" t="s">
        <v>56</v>
      </c>
      <c r="I22" s="12">
        <v>163050000</v>
      </c>
      <c r="J22" s="12">
        <v>0</v>
      </c>
      <c r="K22" s="12">
        <v>0</v>
      </c>
      <c r="L22" s="12">
        <v>163050000</v>
      </c>
      <c r="M22" s="12">
        <v>0</v>
      </c>
      <c r="N22" s="17">
        <f t="shared" si="5"/>
        <v>163050000</v>
      </c>
      <c r="O22" s="12">
        <v>114007278</v>
      </c>
      <c r="P22" s="12">
        <v>49042722</v>
      </c>
      <c r="Q22" s="12">
        <v>114007278</v>
      </c>
      <c r="R22" s="12">
        <v>44874230</v>
      </c>
      <c r="S22" s="12">
        <v>44874230</v>
      </c>
      <c r="T22" s="18">
        <f t="shared" si="0"/>
        <v>49042722</v>
      </c>
      <c r="U22" s="19">
        <f t="shared" si="1"/>
        <v>0.69921666973321062</v>
      </c>
      <c r="V22" s="19">
        <f t="shared" si="2"/>
        <v>0.27521760196258815</v>
      </c>
      <c r="W22" s="19">
        <f t="shared" si="3"/>
        <v>0.27521760196258815</v>
      </c>
    </row>
    <row r="23" spans="1:23" ht="102.75" thickTop="1" thickBot="1" x14ac:dyDescent="0.3">
      <c r="A23" s="10" t="s">
        <v>24</v>
      </c>
      <c r="B23" s="10" t="s">
        <v>54</v>
      </c>
      <c r="C23" s="10" t="s">
        <v>26</v>
      </c>
      <c r="D23" s="10" t="s">
        <v>57</v>
      </c>
      <c r="E23" s="10" t="s">
        <v>19</v>
      </c>
      <c r="F23" s="10" t="s">
        <v>22</v>
      </c>
      <c r="G23" s="10" t="s">
        <v>21</v>
      </c>
      <c r="H23" s="11" t="s">
        <v>58</v>
      </c>
      <c r="I23" s="12">
        <v>300000000</v>
      </c>
      <c r="J23" s="12">
        <v>0</v>
      </c>
      <c r="K23" s="12">
        <v>0</v>
      </c>
      <c r="L23" s="12">
        <v>300000000</v>
      </c>
      <c r="M23" s="12">
        <v>0</v>
      </c>
      <c r="N23" s="17">
        <f t="shared" si="5"/>
        <v>300000000</v>
      </c>
      <c r="O23" s="12">
        <v>275819135</v>
      </c>
      <c r="P23" s="12">
        <v>24180865</v>
      </c>
      <c r="Q23" s="12">
        <v>170819135</v>
      </c>
      <c r="R23" s="12">
        <v>79697395</v>
      </c>
      <c r="S23" s="12">
        <v>71636525</v>
      </c>
      <c r="T23" s="18">
        <f t="shared" si="0"/>
        <v>129180865</v>
      </c>
      <c r="U23" s="19">
        <f t="shared" si="1"/>
        <v>0.5693971166666667</v>
      </c>
      <c r="V23" s="19">
        <f t="shared" si="2"/>
        <v>0.26565798333333335</v>
      </c>
      <c r="W23" s="19">
        <f t="shared" si="3"/>
        <v>0.23878841666666667</v>
      </c>
    </row>
    <row r="24" spans="1:23" ht="69" thickTop="1" thickBot="1" x14ac:dyDescent="0.3">
      <c r="A24" s="10" t="s">
        <v>24</v>
      </c>
      <c r="B24" s="10" t="s">
        <v>54</v>
      </c>
      <c r="C24" s="10" t="s">
        <v>26</v>
      </c>
      <c r="D24" s="10" t="s">
        <v>59</v>
      </c>
      <c r="E24" s="10" t="s">
        <v>19</v>
      </c>
      <c r="F24" s="10" t="s">
        <v>22</v>
      </c>
      <c r="G24" s="10" t="s">
        <v>21</v>
      </c>
      <c r="H24" s="11" t="s">
        <v>60</v>
      </c>
      <c r="I24" s="12">
        <v>144200574</v>
      </c>
      <c r="J24" s="12">
        <v>0</v>
      </c>
      <c r="K24" s="12">
        <v>0</v>
      </c>
      <c r="L24" s="12">
        <v>144200574</v>
      </c>
      <c r="M24" s="12">
        <v>0</v>
      </c>
      <c r="N24" s="17">
        <f t="shared" si="5"/>
        <v>144200574</v>
      </c>
      <c r="O24" s="12">
        <v>49520962.600000001</v>
      </c>
      <c r="P24" s="12">
        <v>94679611.400000006</v>
      </c>
      <c r="Q24" s="12">
        <v>49520962</v>
      </c>
      <c r="R24" s="12">
        <v>15000000</v>
      </c>
      <c r="S24" s="12">
        <v>15000000</v>
      </c>
      <c r="T24" s="18">
        <f t="shared" si="0"/>
        <v>94679612</v>
      </c>
      <c r="U24" s="19">
        <f t="shared" si="1"/>
        <v>0.34341723216718956</v>
      </c>
      <c r="V24" s="19">
        <f t="shared" si="2"/>
        <v>0.10402177733356319</v>
      </c>
      <c r="W24" s="19">
        <f t="shared" si="3"/>
        <v>0.10402177733356319</v>
      </c>
    </row>
    <row r="25" spans="1:23" ht="24" thickTop="1" thickBot="1" x14ac:dyDescent="0.3">
      <c r="A25" s="20" t="s">
        <v>24</v>
      </c>
      <c r="B25" s="20"/>
      <c r="C25" s="20"/>
      <c r="D25" s="20"/>
      <c r="E25" s="20"/>
      <c r="F25" s="20"/>
      <c r="G25" s="20"/>
      <c r="H25" s="8" t="s">
        <v>76</v>
      </c>
      <c r="I25" s="22">
        <f>SUM(I12:I24)</f>
        <v>68902779948</v>
      </c>
      <c r="J25" s="22">
        <f t="shared" ref="J25:S25" si="6">SUM(J12:J24)</f>
        <v>23780476336</v>
      </c>
      <c r="K25" s="22">
        <f t="shared" si="6"/>
        <v>0</v>
      </c>
      <c r="L25" s="22">
        <f t="shared" si="6"/>
        <v>92683256284</v>
      </c>
      <c r="M25" s="22">
        <f t="shared" si="6"/>
        <v>0</v>
      </c>
      <c r="N25" s="22">
        <f t="shared" si="6"/>
        <v>92683256284</v>
      </c>
      <c r="O25" s="22">
        <f t="shared" si="6"/>
        <v>90698892725.100006</v>
      </c>
      <c r="P25" s="22">
        <f t="shared" si="6"/>
        <v>1984363558.9000001</v>
      </c>
      <c r="Q25" s="22">
        <f t="shared" si="6"/>
        <v>86375900777.5</v>
      </c>
      <c r="R25" s="22">
        <f t="shared" si="6"/>
        <v>21953019987</v>
      </c>
      <c r="S25" s="22">
        <f t="shared" si="6"/>
        <v>21722280409</v>
      </c>
      <c r="T25" s="23">
        <f t="shared" si="0"/>
        <v>6307355506.5</v>
      </c>
      <c r="U25" s="24">
        <f t="shared" si="1"/>
        <v>0.93194719564909323</v>
      </c>
      <c r="V25" s="24">
        <f t="shared" si="2"/>
        <v>0.23686068948345496</v>
      </c>
      <c r="W25" s="24">
        <f t="shared" si="3"/>
        <v>0.23437113972817913</v>
      </c>
    </row>
    <row r="26" spans="1:23" ht="46.5" thickTop="1" thickBot="1" x14ac:dyDescent="0.3">
      <c r="A26" s="10" t="s">
        <v>24</v>
      </c>
      <c r="B26" s="10" t="s">
        <v>61</v>
      </c>
      <c r="C26" s="10" t="s">
        <v>26</v>
      </c>
      <c r="D26" s="10" t="s">
        <v>55</v>
      </c>
      <c r="E26" s="10" t="s">
        <v>19</v>
      </c>
      <c r="F26" s="10" t="s">
        <v>22</v>
      </c>
      <c r="G26" s="10" t="s">
        <v>21</v>
      </c>
      <c r="H26" s="11" t="s">
        <v>62</v>
      </c>
      <c r="I26" s="12">
        <v>2246121120</v>
      </c>
      <c r="J26" s="12">
        <v>0</v>
      </c>
      <c r="K26" s="12">
        <v>0</v>
      </c>
      <c r="L26" s="12">
        <v>2246121120</v>
      </c>
      <c r="M26" s="12">
        <v>0</v>
      </c>
      <c r="N26" s="17">
        <f>+L26-M26</f>
        <v>2246121120</v>
      </c>
      <c r="O26" s="12">
        <v>2245158798.1999998</v>
      </c>
      <c r="P26" s="12">
        <v>962321.8</v>
      </c>
      <c r="Q26" s="12">
        <v>2155608798.1999998</v>
      </c>
      <c r="R26" s="12">
        <v>948234568</v>
      </c>
      <c r="S26" s="12">
        <v>948234568</v>
      </c>
      <c r="T26" s="18">
        <f t="shared" si="0"/>
        <v>90512321.800000191</v>
      </c>
      <c r="U26" s="19">
        <f t="shared" si="1"/>
        <v>0.95970283125248379</v>
      </c>
      <c r="V26" s="19">
        <f t="shared" si="2"/>
        <v>0.42216537637115492</v>
      </c>
      <c r="W26" s="19">
        <f t="shared" si="3"/>
        <v>0.42216537637115492</v>
      </c>
    </row>
    <row r="27" spans="1:23" ht="57.75" thickTop="1" thickBot="1" x14ac:dyDescent="0.3">
      <c r="A27" s="10" t="s">
        <v>24</v>
      </c>
      <c r="B27" s="10" t="s">
        <v>61</v>
      </c>
      <c r="C27" s="10" t="s">
        <v>26</v>
      </c>
      <c r="D27" s="10" t="s">
        <v>57</v>
      </c>
      <c r="E27" s="10" t="s">
        <v>19</v>
      </c>
      <c r="F27" s="10" t="s">
        <v>22</v>
      </c>
      <c r="G27" s="10" t="s">
        <v>21</v>
      </c>
      <c r="H27" s="11" t="s">
        <v>63</v>
      </c>
      <c r="I27" s="12">
        <v>1278000000</v>
      </c>
      <c r="J27" s="12">
        <v>0</v>
      </c>
      <c r="K27" s="12">
        <v>0</v>
      </c>
      <c r="L27" s="12">
        <v>1278000000</v>
      </c>
      <c r="M27" s="12">
        <v>0</v>
      </c>
      <c r="N27" s="17">
        <f>+L27-M27</f>
        <v>1278000000</v>
      </c>
      <c r="O27" s="12">
        <v>1221810662.6500001</v>
      </c>
      <c r="P27" s="12">
        <v>56189337.350000001</v>
      </c>
      <c r="Q27" s="12">
        <v>1114460308.6500001</v>
      </c>
      <c r="R27" s="12">
        <v>541653303.64999998</v>
      </c>
      <c r="S27" s="12">
        <v>516162465.64999998</v>
      </c>
      <c r="T27" s="18">
        <f t="shared" si="0"/>
        <v>163539691.3499999</v>
      </c>
      <c r="U27" s="19">
        <f t="shared" si="1"/>
        <v>0.87203467030516435</v>
      </c>
      <c r="V27" s="19">
        <f t="shared" si="2"/>
        <v>0.42382887609546166</v>
      </c>
      <c r="W27" s="19">
        <f t="shared" si="3"/>
        <v>0.40388299346635365</v>
      </c>
    </row>
    <row r="28" spans="1:23" ht="34.5" customHeight="1" thickTop="1" thickBot="1" x14ac:dyDescent="0.3">
      <c r="A28" s="20" t="s">
        <v>24</v>
      </c>
      <c r="B28" s="20"/>
      <c r="C28" s="20"/>
      <c r="D28" s="20"/>
      <c r="E28" s="20"/>
      <c r="F28" s="20"/>
      <c r="G28" s="20"/>
      <c r="H28" s="8" t="s">
        <v>77</v>
      </c>
      <c r="I28" s="22">
        <f>+I26+I27</f>
        <v>3524121120</v>
      </c>
      <c r="J28" s="22">
        <f t="shared" ref="J28:S28" si="7">+J26+J27</f>
        <v>0</v>
      </c>
      <c r="K28" s="22">
        <f t="shared" si="7"/>
        <v>0</v>
      </c>
      <c r="L28" s="22">
        <f t="shared" si="7"/>
        <v>3524121120</v>
      </c>
      <c r="M28" s="22">
        <f t="shared" si="7"/>
        <v>0</v>
      </c>
      <c r="N28" s="22">
        <f t="shared" si="7"/>
        <v>3524121120</v>
      </c>
      <c r="O28" s="22">
        <f t="shared" si="7"/>
        <v>3466969460.8499999</v>
      </c>
      <c r="P28" s="22">
        <f t="shared" si="7"/>
        <v>57151659.149999999</v>
      </c>
      <c r="Q28" s="22">
        <f t="shared" si="7"/>
        <v>3270069106.8499999</v>
      </c>
      <c r="R28" s="22">
        <f t="shared" si="7"/>
        <v>1489887871.6500001</v>
      </c>
      <c r="S28" s="22">
        <f t="shared" si="7"/>
        <v>1464397033.6500001</v>
      </c>
      <c r="T28" s="23">
        <f t="shared" si="0"/>
        <v>254052013.1500001</v>
      </c>
      <c r="U28" s="24">
        <f t="shared" si="1"/>
        <v>0.92791053300971671</v>
      </c>
      <c r="V28" s="24">
        <f t="shared" si="2"/>
        <v>0.4227686339140353</v>
      </c>
      <c r="W28" s="24">
        <f t="shared" si="3"/>
        <v>0.41553538706127108</v>
      </c>
    </row>
    <row r="29" spans="1:23" ht="59.25" customHeight="1" thickTop="1" thickBot="1" x14ac:dyDescent="0.3">
      <c r="A29" s="10" t="s">
        <v>24</v>
      </c>
      <c r="B29" s="10" t="s">
        <v>30</v>
      </c>
      <c r="C29" s="10" t="s">
        <v>26</v>
      </c>
      <c r="D29" s="10" t="s">
        <v>35</v>
      </c>
      <c r="E29" s="10" t="s">
        <v>19</v>
      </c>
      <c r="F29" s="10" t="s">
        <v>22</v>
      </c>
      <c r="G29" s="10" t="s">
        <v>21</v>
      </c>
      <c r="H29" s="11" t="s">
        <v>36</v>
      </c>
      <c r="I29" s="12">
        <v>4500000000</v>
      </c>
      <c r="J29" s="12">
        <v>0</v>
      </c>
      <c r="K29" s="12">
        <v>0</v>
      </c>
      <c r="L29" s="12">
        <v>4500000000</v>
      </c>
      <c r="M29" s="12">
        <v>0</v>
      </c>
      <c r="N29" s="17">
        <f>+L29-M29</f>
        <v>4500000000</v>
      </c>
      <c r="O29" s="12">
        <v>3774273816.5</v>
      </c>
      <c r="P29" s="12">
        <v>725726183.5</v>
      </c>
      <c r="Q29" s="12">
        <v>2557042569.5</v>
      </c>
      <c r="R29" s="12">
        <v>1546853952.5</v>
      </c>
      <c r="S29" s="12">
        <v>1451742496.5</v>
      </c>
      <c r="T29" s="18">
        <f t="shared" si="0"/>
        <v>1942957430.5</v>
      </c>
      <c r="U29" s="19">
        <f t="shared" si="1"/>
        <v>0.56823168211111108</v>
      </c>
      <c r="V29" s="19">
        <f t="shared" si="2"/>
        <v>0.34374532277777775</v>
      </c>
      <c r="W29" s="19">
        <f t="shared" si="3"/>
        <v>0.32260944366666666</v>
      </c>
    </row>
    <row r="30" spans="1:23" ht="52.5" customHeight="1" thickTop="1" thickBot="1" x14ac:dyDescent="0.3">
      <c r="A30" s="10" t="s">
        <v>24</v>
      </c>
      <c r="B30" s="10" t="s">
        <v>30</v>
      </c>
      <c r="C30" s="10" t="s">
        <v>26</v>
      </c>
      <c r="D30" s="10" t="s">
        <v>47</v>
      </c>
      <c r="E30" s="10" t="s">
        <v>19</v>
      </c>
      <c r="F30" s="10" t="s">
        <v>20</v>
      </c>
      <c r="G30" s="10" t="s">
        <v>21</v>
      </c>
      <c r="H30" s="11" t="s">
        <v>48</v>
      </c>
      <c r="I30" s="12">
        <v>126948897025</v>
      </c>
      <c r="J30" s="12">
        <v>0</v>
      </c>
      <c r="K30" s="12">
        <v>0</v>
      </c>
      <c r="L30" s="12">
        <v>126948897025</v>
      </c>
      <c r="M30" s="12">
        <v>68191739968</v>
      </c>
      <c r="N30" s="17">
        <f>+L30-M30</f>
        <v>58757157057</v>
      </c>
      <c r="O30" s="12">
        <v>58757157057</v>
      </c>
      <c r="P30" s="12">
        <v>0</v>
      </c>
      <c r="Q30" s="12">
        <v>58757157057</v>
      </c>
      <c r="R30" s="12">
        <v>0</v>
      </c>
      <c r="S30" s="12">
        <v>0</v>
      </c>
      <c r="T30" s="18">
        <f t="shared" si="0"/>
        <v>0</v>
      </c>
      <c r="U30" s="19">
        <f t="shared" si="1"/>
        <v>1</v>
      </c>
      <c r="V30" s="19">
        <f t="shared" si="2"/>
        <v>0</v>
      </c>
      <c r="W30" s="19">
        <f t="shared" si="3"/>
        <v>0</v>
      </c>
    </row>
    <row r="31" spans="1:23" ht="25.5" customHeight="1" thickTop="1" thickBot="1" x14ac:dyDescent="0.3">
      <c r="A31" s="20" t="s">
        <v>24</v>
      </c>
      <c r="B31" s="20"/>
      <c r="C31" s="20"/>
      <c r="D31" s="20"/>
      <c r="E31" s="20"/>
      <c r="F31" s="20"/>
      <c r="G31" s="20"/>
      <c r="H31" s="8" t="s">
        <v>78</v>
      </c>
      <c r="I31" s="22">
        <f>+I29+I30</f>
        <v>131448897025</v>
      </c>
      <c r="J31" s="22">
        <f t="shared" ref="J31:S31" si="8">+J29+J30</f>
        <v>0</v>
      </c>
      <c r="K31" s="22">
        <f t="shared" si="8"/>
        <v>0</v>
      </c>
      <c r="L31" s="22">
        <f t="shared" si="8"/>
        <v>131448897025</v>
      </c>
      <c r="M31" s="22">
        <f t="shared" si="8"/>
        <v>68191739968</v>
      </c>
      <c r="N31" s="22">
        <f t="shared" si="8"/>
        <v>63257157057</v>
      </c>
      <c r="O31" s="22">
        <f t="shared" si="8"/>
        <v>62531430873.5</v>
      </c>
      <c r="P31" s="22">
        <f t="shared" si="8"/>
        <v>725726183.5</v>
      </c>
      <c r="Q31" s="22">
        <f t="shared" si="8"/>
        <v>61314199626.5</v>
      </c>
      <c r="R31" s="22">
        <f t="shared" si="8"/>
        <v>1546853952.5</v>
      </c>
      <c r="S31" s="22">
        <f t="shared" si="8"/>
        <v>1451742496.5</v>
      </c>
      <c r="T31" s="23">
        <f t="shared" si="0"/>
        <v>1942957430.5</v>
      </c>
      <c r="U31" s="24">
        <f t="shared" si="1"/>
        <v>0.96928478102882121</v>
      </c>
      <c r="V31" s="24">
        <f t="shared" si="2"/>
        <v>2.4453421944115431E-2</v>
      </c>
      <c r="W31" s="24">
        <f t="shared" si="3"/>
        <v>2.294985364568089E-2</v>
      </c>
    </row>
    <row r="32" spans="1:23" ht="26.25" customHeight="1" thickTop="1" thickBot="1" x14ac:dyDescent="0.3">
      <c r="A32" s="10"/>
      <c r="B32" s="10"/>
      <c r="C32" s="10"/>
      <c r="D32" s="10"/>
      <c r="E32" s="10"/>
      <c r="F32" s="10"/>
      <c r="G32" s="10"/>
      <c r="H32" s="11" t="s">
        <v>79</v>
      </c>
      <c r="I32" s="12">
        <f>+I11+I25+I28+I31</f>
        <v>228667186093</v>
      </c>
      <c r="J32" s="12">
        <f t="shared" ref="J32:S32" si="9">+J11+J25+J28+J31</f>
        <v>23780476336</v>
      </c>
      <c r="K32" s="12">
        <f t="shared" si="9"/>
        <v>0</v>
      </c>
      <c r="L32" s="12">
        <f t="shared" si="9"/>
        <v>252447662429</v>
      </c>
      <c r="M32" s="12">
        <f t="shared" si="9"/>
        <v>68191739968</v>
      </c>
      <c r="N32" s="12">
        <f t="shared" si="9"/>
        <v>184255922461</v>
      </c>
      <c r="O32" s="12">
        <f t="shared" si="9"/>
        <v>180805105056.66</v>
      </c>
      <c r="P32" s="12">
        <f t="shared" si="9"/>
        <v>3450817404.3400002</v>
      </c>
      <c r="Q32" s="12">
        <f t="shared" si="9"/>
        <v>173459840829.79001</v>
      </c>
      <c r="R32" s="12">
        <f t="shared" si="9"/>
        <v>33031156108.100002</v>
      </c>
      <c r="S32" s="12">
        <f t="shared" si="9"/>
        <v>32423458630.100002</v>
      </c>
      <c r="T32" s="18">
        <f t="shared" si="0"/>
        <v>10796081631.209991</v>
      </c>
      <c r="U32" s="19">
        <f t="shared" si="1"/>
        <v>0.94140713911925888</v>
      </c>
      <c r="V32" s="19">
        <f t="shared" si="2"/>
        <v>0.17926781221966662</v>
      </c>
      <c r="W32" s="19">
        <f t="shared" si="3"/>
        <v>0.17596969582870706</v>
      </c>
    </row>
    <row r="33" spans="1:23" ht="15.75" thickTop="1" x14ac:dyDescent="0.25">
      <c r="A33" s="2" t="s">
        <v>65</v>
      </c>
      <c r="B33" s="2"/>
      <c r="C33" s="2"/>
      <c r="D33" s="2"/>
      <c r="E33" s="3"/>
      <c r="F33" s="3"/>
      <c r="G33" s="3"/>
      <c r="H33" s="4"/>
      <c r="I33" s="4"/>
      <c r="J33" s="5"/>
      <c r="K33" s="4"/>
      <c r="L33" s="4"/>
      <c r="M33" s="3"/>
      <c r="N33" s="3"/>
      <c r="O33" s="3"/>
      <c r="P33" s="6"/>
      <c r="Q33" s="6"/>
      <c r="R33" s="6"/>
      <c r="S33" s="25" t="s">
        <v>0</v>
      </c>
      <c r="U33" s="9"/>
      <c r="V33" s="9"/>
      <c r="W33" s="9"/>
    </row>
    <row r="34" spans="1:23" x14ac:dyDescent="0.25">
      <c r="A34" s="3" t="s">
        <v>66</v>
      </c>
      <c r="B34" s="3"/>
      <c r="C34" s="3"/>
      <c r="D34" s="3"/>
      <c r="E34" s="3"/>
      <c r="F34" s="3"/>
      <c r="G34" s="3"/>
      <c r="H34" s="4"/>
      <c r="I34" s="4"/>
      <c r="J34" s="5"/>
      <c r="K34" s="4"/>
      <c r="L34" s="4"/>
      <c r="M34" s="3"/>
      <c r="N34" s="3"/>
      <c r="O34" s="3"/>
      <c r="P34" s="6"/>
      <c r="Q34" s="6"/>
      <c r="R34" s="6"/>
    </row>
    <row r="35" spans="1:23" x14ac:dyDescent="0.25">
      <c r="A35" s="3" t="s">
        <v>67</v>
      </c>
      <c r="B35" s="3"/>
      <c r="C35" s="3"/>
      <c r="D35" s="3"/>
      <c r="E35" s="3"/>
      <c r="F35" s="3"/>
      <c r="G35" s="3"/>
      <c r="H35" s="4"/>
      <c r="I35" s="4"/>
      <c r="J35" s="5"/>
      <c r="K35" s="4"/>
      <c r="L35" s="4"/>
      <c r="M35" s="3"/>
      <c r="N35" s="3"/>
      <c r="O35" s="3"/>
      <c r="P35" s="6"/>
      <c r="Q35" s="6"/>
      <c r="R35" s="6"/>
    </row>
    <row r="36" spans="1:23" x14ac:dyDescent="0.25">
      <c r="A36" s="3" t="s">
        <v>82</v>
      </c>
      <c r="B36" s="3"/>
      <c r="C36" s="3"/>
      <c r="D36" s="3"/>
      <c r="E36" s="3"/>
      <c r="F36" s="3"/>
      <c r="G36" s="3"/>
      <c r="H36" s="4"/>
      <c r="I36" s="4"/>
      <c r="J36" s="5"/>
      <c r="K36" s="4"/>
      <c r="L36" s="7"/>
      <c r="M36" s="3"/>
      <c r="N36" s="3"/>
      <c r="O36" s="3"/>
      <c r="P36" s="6"/>
      <c r="Q36" s="6"/>
      <c r="R36" s="6"/>
    </row>
    <row r="37" spans="1:23" ht="16.5" customHeight="1" x14ac:dyDescent="0.25"/>
    <row r="38" spans="1:23" ht="19.5" customHeight="1" x14ac:dyDescent="0.25"/>
    <row r="39" spans="1:23" ht="17.25" customHeight="1" x14ac:dyDescent="0.25"/>
    <row r="40" spans="1:23" ht="18" customHeight="1" x14ac:dyDescent="0.25">
      <c r="P40" s="6"/>
      <c r="Q40" s="6"/>
      <c r="R40" s="6"/>
    </row>
    <row r="60" ht="27" customHeight="1" x14ac:dyDescent="0.25"/>
    <row r="62" ht="21.75" customHeight="1" x14ac:dyDescent="0.25"/>
    <row r="63" ht="33.950000000000003"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35.1" customHeight="1" x14ac:dyDescent="0.25"/>
    <row r="79" ht="35.1" customHeight="1" x14ac:dyDescent="0.25"/>
  </sheetData>
  <mergeCells count="4">
    <mergeCell ref="A2:W2"/>
    <mergeCell ref="A3:W3"/>
    <mergeCell ref="A4:W4"/>
    <mergeCell ref="S6:W6"/>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vt:lpstr>
      <vt:lpstr>'GASTOS DE INVERSION'!Títulos_a_imprimir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2020-11-05T00:09:38Z</cp:lastPrinted>
  <dcterms:created xsi:type="dcterms:W3CDTF">2020-11-02T15:13:28Z</dcterms:created>
  <dcterms:modified xsi:type="dcterms:W3CDTF">2020-11-05T00:09:55Z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