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JULIO 31 DE 2020\PDF\"/>
    </mc:Choice>
  </mc:AlternateContent>
  <bookViews>
    <workbookView xWindow="240" yWindow="120" windowWidth="18060" windowHeight="7050"/>
  </bookViews>
  <sheets>
    <sheet name="DIRECCION DE COMERCIO EXTERIOR" sheetId="1" r:id="rId1"/>
  </sheets>
  <definedNames>
    <definedName name="_xlnm.Print_Titles" localSheetId="0">'DIRECCION DE COMERCIO EXTERIOR'!$6:$6</definedName>
  </definedNames>
  <calcPr calcId="152511"/>
</workbook>
</file>

<file path=xl/calcChain.xml><?xml version="1.0" encoding="utf-8"?>
<calcChain xmlns="http://schemas.openxmlformats.org/spreadsheetml/2006/main">
  <c r="T19" i="1" l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T15" i="1"/>
  <c r="S15" i="1"/>
  <c r="R15" i="1"/>
  <c r="Q15" i="1"/>
  <c r="P15" i="1"/>
  <c r="N15" i="1"/>
  <c r="M15" i="1"/>
  <c r="L15" i="1"/>
  <c r="K15" i="1"/>
  <c r="J15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K8" i="1"/>
  <c r="J8" i="1"/>
  <c r="O20" i="1"/>
  <c r="X20" i="1" s="1"/>
  <c r="O18" i="1"/>
  <c r="X18" i="1" s="1"/>
  <c r="O16" i="1"/>
  <c r="O14" i="1"/>
  <c r="U14" i="1" s="1"/>
  <c r="O12" i="1"/>
  <c r="O11" i="1"/>
  <c r="X11" i="1" s="1"/>
  <c r="O10" i="1"/>
  <c r="O9" i="1"/>
  <c r="U9" i="1" s="1"/>
  <c r="J7" i="1" l="1"/>
  <c r="J21" i="1" s="1"/>
  <c r="N7" i="1"/>
  <c r="N21" i="1" s="1"/>
  <c r="L7" i="1"/>
  <c r="L21" i="1" s="1"/>
  <c r="Q7" i="1"/>
  <c r="Q21" i="1" s="1"/>
  <c r="K7" i="1"/>
  <c r="K21" i="1" s="1"/>
  <c r="M7" i="1"/>
  <c r="M21" i="1" s="1"/>
  <c r="O19" i="1"/>
  <c r="U19" i="1" s="1"/>
  <c r="X19" i="1"/>
  <c r="U11" i="1"/>
  <c r="U20" i="1"/>
  <c r="V11" i="1"/>
  <c r="U18" i="1"/>
  <c r="V20" i="1"/>
  <c r="U12" i="1"/>
  <c r="V18" i="1"/>
  <c r="W20" i="1"/>
  <c r="X10" i="1"/>
  <c r="W10" i="1"/>
  <c r="V10" i="1"/>
  <c r="O15" i="1"/>
  <c r="X15" i="1" s="1"/>
  <c r="X16" i="1"/>
  <c r="W16" i="1"/>
  <c r="V16" i="1"/>
  <c r="U16" i="1"/>
  <c r="O8" i="1"/>
  <c r="W8" i="1" s="1"/>
  <c r="X9" i="1"/>
  <c r="W9" i="1"/>
  <c r="V9" i="1"/>
  <c r="O13" i="1"/>
  <c r="U13" i="1" s="1"/>
  <c r="X14" i="1"/>
  <c r="W14" i="1"/>
  <c r="V14" i="1"/>
  <c r="S7" i="1"/>
  <c r="U10" i="1"/>
  <c r="W11" i="1"/>
  <c r="W18" i="1"/>
  <c r="R7" i="1"/>
  <c r="P7" i="1"/>
  <c r="P21" i="1" s="1"/>
  <c r="T7" i="1"/>
  <c r="O17" i="1"/>
  <c r="X17" i="1" s="1"/>
  <c r="V19" i="1" l="1"/>
  <c r="X13" i="1"/>
  <c r="W19" i="1"/>
  <c r="W15" i="1"/>
  <c r="V13" i="1"/>
  <c r="T21" i="1"/>
  <c r="S21" i="1"/>
  <c r="O7" i="1"/>
  <c r="V7" i="1" s="1"/>
  <c r="V8" i="1"/>
  <c r="U8" i="1"/>
  <c r="X8" i="1"/>
  <c r="V15" i="1"/>
  <c r="U15" i="1"/>
  <c r="R21" i="1"/>
  <c r="W17" i="1"/>
  <c r="V17" i="1"/>
  <c r="U17" i="1"/>
  <c r="W13" i="1"/>
  <c r="W7" i="1" l="1"/>
  <c r="X7" i="1"/>
  <c r="O21" i="1"/>
  <c r="U21" i="1" s="1"/>
  <c r="U7" i="1"/>
  <c r="X21" i="1" l="1"/>
  <c r="V21" i="1"/>
  <c r="W21" i="1"/>
</calcChain>
</file>

<file path=xl/sharedStrings.xml><?xml version="1.0" encoding="utf-8"?>
<sst xmlns="http://schemas.openxmlformats.org/spreadsheetml/2006/main" count="126" uniqueCount="61">
  <si>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</si>
  <si>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</si>
  <si>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</si>
  <si>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</si>
  <si>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</si>
  <si>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</si>
  <si>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</si>
  <si>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</si>
  <si>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</si>
  <si>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</si>
  <si>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</si>
  <si>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</si>
  <si>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</si>
  <si>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</si>
  <si>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</si>
  <si>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</si>
  <si>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</si>
  <si>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</si>
  <si>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</si>
  <si>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</si>
  <si>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</si>
  <si>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</si>
  <si>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</si>
  <si>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</si>
  <si>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</si>
  <si>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</si>
  <si>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</si>
  <si>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</si>
  <si>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</si>
  <si>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</si>
  <si>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</si>
  <si>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</si>
  <si>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</si>
  <si>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</si>
  <si>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</si>
  <si>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</si>
  <si>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</si>
  <si>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</si>
  <si>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</si>
  <si>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</si>
  <si>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</si>
  <si>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</si>
  <si>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</si>
  <si>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</si>
  <si>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>TOTAL PRESUPUESTO A+C</t>
  </si>
  <si>
    <t>GASTOS POR TRIBUTOS, MULTAS, SANCIONES E INTERESES DE MORA</t>
  </si>
  <si>
    <t>APR. VIGENTE DESPUES DE BLOQUEOS</t>
  </si>
  <si>
    <t xml:space="preserve">ADQUISICION DE BIENES Y SERVICIOS </t>
  </si>
  <si>
    <t xml:space="preserve">GASTOS DE INVERSION </t>
  </si>
  <si>
    <t>APROPIACION SIN COMPROMETER</t>
  </si>
  <si>
    <t>MINISTERIO DE COMERCIO INDUSTRIA Y TURISMO</t>
  </si>
  <si>
    <t>INFORME PRESUPUESTAL ACUMULADO CON CORTE AL 31 DE JULIO DE 2020</t>
  </si>
  <si>
    <t>FECHA DE GENERACION : AGOSTO 3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</si>
  <si>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</si>
  <si>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</si>
  <si>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</si>
  <si>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UNIDAD EJECUTORA  350102  DIRECCIÒN DE COMERCIO EXTERIOR</t>
  </si>
  <si>
    <t>COMP/ APR</t>
  </si>
  <si>
    <t>OBLIG/ APR</t>
  </si>
  <si>
    <t>PAGO/ APR</t>
  </si>
  <si>
    <t>APR.  REDUCIDA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</si>
</sst>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/>
    <xf numFmtId="164" fontId="3" fillId="0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 readingOrder="1"/>
    </xf>
    <xf numFmtId="0" fontId="3" fillId="0" borderId="0" xfId="0" applyFont="1" applyFill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5" fontId="8" fillId="3" borderId="1" xfId="0" applyNumberFormat="1" applyFont="1" applyFill="1" applyBorder="1" applyAlignment="1">
      <alignment vertical="center" wrapText="1"/>
    </xf>
    <xf numFmtId="10" fontId="8" fillId="3" borderId="1" xfId="0" applyNumberFormat="1" applyFont="1" applyFill="1" applyBorder="1" applyAlignment="1">
      <alignment vertical="center" wrapText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19050</xdr:colOff>
      <xdr:row>2</xdr:row>
      <xdr:rowOff>128186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895600" cy="52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5"/>
  <sheetViews>
    <sheetView showGridLines="0" tabSelected="1" topLeftCell="A15" workbookViewId="0">
      <selection activeCell="A24" sqref="A24"/>
    </sheetView>
  </sheetViews>
  <sheetFormatPr baseColWidth="10" defaultRowHeight="15" x14ac:dyDescent="0.25"/>
  <cols>
    <col min="1" max="5" width="5.42578125" customWidth="1"/>
    <col min="6" max="6" width="6.7109375" customWidth="1"/>
    <col min="7" max="7" width="4" customWidth="1"/>
    <col min="8" max="8" width="5.5703125" customWidth="1"/>
    <col min="9" max="9" width="23.7109375" customWidth="1"/>
    <col min="10" max="10" width="16.28515625" customWidth="1"/>
    <col min="11" max="11" width="13.7109375" customWidth="1"/>
    <col min="12" max="12" width="11.85546875" customWidth="1"/>
    <col min="13" max="13" width="16.28515625" customWidth="1"/>
    <col min="14" max="14" width="14" customWidth="1"/>
    <col min="15" max="15" width="16.5703125" customWidth="1"/>
    <col min="16" max="16" width="16.28515625" customWidth="1"/>
    <col min="17" max="17" width="14.42578125" customWidth="1"/>
    <col min="18" max="18" width="15" customWidth="1"/>
    <col min="19" max="19" width="14.85546875" customWidth="1"/>
    <col min="20" max="20" width="15.42578125" customWidth="1"/>
    <col min="21" max="21" width="14.7109375" customWidth="1"/>
    <col min="22" max="22" width="7.5703125" customWidth="1"/>
    <col min="23" max="23" width="7.42578125" customWidth="1"/>
    <col min="24" max="24" width="6.7109375" customWidth="1"/>
  </cols>
  <sheetData>
    <row r="2" spans="1:25" ht="16.5" x14ac:dyDescent="0.25">
      <c r="A2" s="25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5" ht="16.5" x14ac:dyDescent="0.25">
      <c r="A3" s="25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5" ht="16.5" x14ac:dyDescent="0.25">
      <c r="A4" s="25" t="s">
        <v>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5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24" t="s">
        <v>52</v>
      </c>
    </row>
    <row r="6" spans="1:25" ht="34.5" customHeight="1" thickBot="1" x14ac:dyDescent="0.3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60</v>
      </c>
      <c r="M6" s="4" t="s">
        <v>12</v>
      </c>
      <c r="N6" s="4" t="s">
        <v>13</v>
      </c>
      <c r="O6" s="4" t="s">
        <v>46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5" t="s">
        <v>49</v>
      </c>
      <c r="V6" s="5" t="s">
        <v>57</v>
      </c>
      <c r="W6" s="5" t="s">
        <v>58</v>
      </c>
      <c r="X6" s="5" t="s">
        <v>59</v>
      </c>
      <c r="Y6" s="2"/>
    </row>
    <row r="7" spans="1:25" ht="35.1" customHeight="1" thickBot="1" x14ac:dyDescent="0.3">
      <c r="A7" s="6" t="s">
        <v>19</v>
      </c>
      <c r="B7" s="6"/>
      <c r="C7" s="6"/>
      <c r="D7" s="6"/>
      <c r="E7" s="6"/>
      <c r="F7" s="6"/>
      <c r="G7" s="6"/>
      <c r="H7" s="6"/>
      <c r="I7" s="7" t="s">
        <v>42</v>
      </c>
      <c r="J7" s="9">
        <f t="shared" ref="J7:T7" si="0">+J8+J13+J15+J17</f>
        <v>14991789000</v>
      </c>
      <c r="K7" s="9">
        <f t="shared" si="0"/>
        <v>0</v>
      </c>
      <c r="L7" s="9">
        <f t="shared" si="0"/>
        <v>0</v>
      </c>
      <c r="M7" s="9">
        <f t="shared" si="0"/>
        <v>14991789000</v>
      </c>
      <c r="N7" s="9">
        <f t="shared" si="0"/>
        <v>554555000</v>
      </c>
      <c r="O7" s="9">
        <f t="shared" si="0"/>
        <v>14437234000</v>
      </c>
      <c r="P7" s="9">
        <f t="shared" si="0"/>
        <v>14366416889</v>
      </c>
      <c r="Q7" s="9">
        <f t="shared" si="0"/>
        <v>70817111</v>
      </c>
      <c r="R7" s="9">
        <f t="shared" si="0"/>
        <v>8162889868.1400003</v>
      </c>
      <c r="S7" s="9">
        <f t="shared" si="0"/>
        <v>7283335126.5</v>
      </c>
      <c r="T7" s="9">
        <f t="shared" si="0"/>
        <v>7280157304.5</v>
      </c>
      <c r="U7" s="10">
        <f t="shared" ref="U7:U14" si="1">+O7-R7</f>
        <v>6274344131.8599997</v>
      </c>
      <c r="V7" s="11">
        <f t="shared" ref="V7:V14" si="2">+R7/O7</f>
        <v>0.56540538638772497</v>
      </c>
      <c r="W7" s="11">
        <f t="shared" ref="W7:W14" si="3">+S7/O7</f>
        <v>0.50448272338731925</v>
      </c>
      <c r="X7" s="11">
        <f t="shared" ref="X7:X14" si="4">+T7/O7</f>
        <v>0.50426261044878817</v>
      </c>
      <c r="Y7" s="2"/>
    </row>
    <row r="8" spans="1:25" ht="35.1" customHeight="1" thickBot="1" x14ac:dyDescent="0.3">
      <c r="A8" s="19" t="s">
        <v>19</v>
      </c>
      <c r="B8" s="19"/>
      <c r="C8" s="19"/>
      <c r="D8" s="19"/>
      <c r="E8" s="19"/>
      <c r="F8" s="19"/>
      <c r="G8" s="19"/>
      <c r="H8" s="19"/>
      <c r="I8" s="20" t="s">
        <v>41</v>
      </c>
      <c r="J8" s="21">
        <f>SUM(J9:J12)</f>
        <v>12940875000</v>
      </c>
      <c r="K8" s="21">
        <f t="shared" ref="K8:T8" si="5">SUM(K9:K12)</f>
        <v>0</v>
      </c>
      <c r="L8" s="21">
        <f t="shared" si="5"/>
        <v>0</v>
      </c>
      <c r="M8" s="21">
        <f t="shared" si="5"/>
        <v>12940875000</v>
      </c>
      <c r="N8" s="21">
        <f t="shared" si="5"/>
        <v>554555000</v>
      </c>
      <c r="O8" s="21">
        <f t="shared" si="5"/>
        <v>12386320000</v>
      </c>
      <c r="P8" s="21">
        <f t="shared" si="5"/>
        <v>12386320000</v>
      </c>
      <c r="Q8" s="21">
        <f t="shared" si="5"/>
        <v>0</v>
      </c>
      <c r="R8" s="21">
        <f t="shared" si="5"/>
        <v>6473242440.1000004</v>
      </c>
      <c r="S8" s="21">
        <f t="shared" si="5"/>
        <v>6453766326.1000004</v>
      </c>
      <c r="T8" s="21">
        <f t="shared" si="5"/>
        <v>6453766326.1000004</v>
      </c>
      <c r="U8" s="22">
        <f t="shared" si="1"/>
        <v>5913077559.8999996</v>
      </c>
      <c r="V8" s="23">
        <f t="shared" si="2"/>
        <v>0.52261223996312067</v>
      </c>
      <c r="W8" s="23">
        <f t="shared" si="3"/>
        <v>0.52103985090809868</v>
      </c>
      <c r="X8" s="23">
        <f t="shared" si="4"/>
        <v>0.52103985090809868</v>
      </c>
      <c r="Y8" s="2"/>
    </row>
    <row r="9" spans="1:25" ht="35.1" customHeight="1" thickBot="1" x14ac:dyDescent="0.3">
      <c r="A9" s="6" t="s">
        <v>19</v>
      </c>
      <c r="B9" s="6" t="s">
        <v>20</v>
      </c>
      <c r="C9" s="6" t="s">
        <v>20</v>
      </c>
      <c r="D9" s="6" t="s">
        <v>20</v>
      </c>
      <c r="E9" s="6"/>
      <c r="F9" s="6" t="s">
        <v>21</v>
      </c>
      <c r="G9" s="6" t="s">
        <v>38</v>
      </c>
      <c r="H9" s="6" t="s">
        <v>29</v>
      </c>
      <c r="I9" s="7" t="s">
        <v>22</v>
      </c>
      <c r="J9" s="9">
        <v>8291105000</v>
      </c>
      <c r="K9" s="9">
        <v>0</v>
      </c>
      <c r="L9" s="9">
        <v>0</v>
      </c>
      <c r="M9" s="9">
        <v>8291105000</v>
      </c>
      <c r="N9" s="9">
        <v>0</v>
      </c>
      <c r="O9" s="12">
        <f t="shared" ref="O9:O14" si="6">+M9-N9</f>
        <v>8291105000</v>
      </c>
      <c r="P9" s="9">
        <v>8291105000</v>
      </c>
      <c r="Q9" s="9">
        <v>0</v>
      </c>
      <c r="R9" s="9">
        <v>4487957661.9300003</v>
      </c>
      <c r="S9" s="9">
        <v>4487957661.9300003</v>
      </c>
      <c r="T9" s="9">
        <v>4487957661.9300003</v>
      </c>
      <c r="U9" s="10">
        <f t="shared" si="1"/>
        <v>3803147338.0699997</v>
      </c>
      <c r="V9" s="11">
        <f t="shared" si="2"/>
        <v>0.54129789237140291</v>
      </c>
      <c r="W9" s="11">
        <f t="shared" si="3"/>
        <v>0.54129789237140291</v>
      </c>
      <c r="X9" s="11">
        <f t="shared" si="4"/>
        <v>0.54129789237140291</v>
      </c>
      <c r="Y9" s="2"/>
    </row>
    <row r="10" spans="1:25" ht="35.1" customHeight="1" thickBot="1" x14ac:dyDescent="0.3">
      <c r="A10" s="6" t="s">
        <v>19</v>
      </c>
      <c r="B10" s="6" t="s">
        <v>20</v>
      </c>
      <c r="C10" s="6" t="s">
        <v>20</v>
      </c>
      <c r="D10" s="6" t="s">
        <v>23</v>
      </c>
      <c r="E10" s="6"/>
      <c r="F10" s="6" t="s">
        <v>21</v>
      </c>
      <c r="G10" s="6" t="s">
        <v>38</v>
      </c>
      <c r="H10" s="6" t="s">
        <v>29</v>
      </c>
      <c r="I10" s="7" t="s">
        <v>24</v>
      </c>
      <c r="J10" s="9">
        <v>3016486000</v>
      </c>
      <c r="K10" s="9">
        <v>0</v>
      </c>
      <c r="L10" s="9">
        <v>0</v>
      </c>
      <c r="M10" s="9">
        <v>3016486000</v>
      </c>
      <c r="N10" s="9">
        <v>0</v>
      </c>
      <c r="O10" s="12">
        <f t="shared" si="6"/>
        <v>3016486000</v>
      </c>
      <c r="P10" s="9">
        <v>3016486000</v>
      </c>
      <c r="Q10" s="9">
        <v>0</v>
      </c>
      <c r="R10" s="9">
        <v>1536633825</v>
      </c>
      <c r="S10" s="9">
        <v>1517157711</v>
      </c>
      <c r="T10" s="9">
        <v>1517157711</v>
      </c>
      <c r="U10" s="10">
        <f t="shared" si="1"/>
        <v>1479852175</v>
      </c>
      <c r="V10" s="11">
        <f t="shared" si="2"/>
        <v>0.50941188687764505</v>
      </c>
      <c r="W10" s="11">
        <f t="shared" si="3"/>
        <v>0.5029553298109124</v>
      </c>
      <c r="X10" s="11">
        <f t="shared" si="4"/>
        <v>0.5029553298109124</v>
      </c>
      <c r="Y10" s="2"/>
    </row>
    <row r="11" spans="1:25" ht="35.1" customHeight="1" thickBot="1" x14ac:dyDescent="0.3">
      <c r="A11" s="6" t="s">
        <v>19</v>
      </c>
      <c r="B11" s="6" t="s">
        <v>20</v>
      </c>
      <c r="C11" s="6" t="s">
        <v>20</v>
      </c>
      <c r="D11" s="6" t="s">
        <v>25</v>
      </c>
      <c r="E11" s="6"/>
      <c r="F11" s="6" t="s">
        <v>21</v>
      </c>
      <c r="G11" s="6" t="s">
        <v>38</v>
      </c>
      <c r="H11" s="6" t="s">
        <v>29</v>
      </c>
      <c r="I11" s="7" t="s">
        <v>26</v>
      </c>
      <c r="J11" s="9">
        <v>1078729000</v>
      </c>
      <c r="K11" s="9">
        <v>0</v>
      </c>
      <c r="L11" s="9">
        <v>0</v>
      </c>
      <c r="M11" s="9">
        <v>1078729000</v>
      </c>
      <c r="N11" s="9">
        <v>0</v>
      </c>
      <c r="O11" s="12">
        <f t="shared" si="6"/>
        <v>1078729000</v>
      </c>
      <c r="P11" s="9">
        <v>1078729000</v>
      </c>
      <c r="Q11" s="9">
        <v>0</v>
      </c>
      <c r="R11" s="9">
        <v>448650953.17000002</v>
      </c>
      <c r="S11" s="9">
        <v>448650953.17000002</v>
      </c>
      <c r="T11" s="9">
        <v>448650953.17000002</v>
      </c>
      <c r="U11" s="10">
        <f t="shared" si="1"/>
        <v>630078046.82999992</v>
      </c>
      <c r="V11" s="11">
        <f t="shared" si="2"/>
        <v>0.4159070101665942</v>
      </c>
      <c r="W11" s="11">
        <f t="shared" si="3"/>
        <v>0.4159070101665942</v>
      </c>
      <c r="X11" s="11">
        <f t="shared" si="4"/>
        <v>0.4159070101665942</v>
      </c>
      <c r="Y11" s="2"/>
    </row>
    <row r="12" spans="1:25" ht="35.1" customHeight="1" thickBot="1" x14ac:dyDescent="0.3">
      <c r="A12" s="6" t="s">
        <v>19</v>
      </c>
      <c r="B12" s="6" t="s">
        <v>20</v>
      </c>
      <c r="C12" s="6" t="s">
        <v>20</v>
      </c>
      <c r="D12" s="6" t="s">
        <v>28</v>
      </c>
      <c r="E12" s="6"/>
      <c r="F12" s="6" t="s">
        <v>21</v>
      </c>
      <c r="G12" s="6" t="s">
        <v>38</v>
      </c>
      <c r="H12" s="6" t="s">
        <v>29</v>
      </c>
      <c r="I12" s="7" t="s">
        <v>39</v>
      </c>
      <c r="J12" s="9">
        <v>554555000</v>
      </c>
      <c r="K12" s="9">
        <v>0</v>
      </c>
      <c r="L12" s="9">
        <v>0</v>
      </c>
      <c r="M12" s="9">
        <v>554555000</v>
      </c>
      <c r="N12" s="9">
        <v>554555000</v>
      </c>
      <c r="O12" s="12">
        <f t="shared" si="6"/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0">
        <f t="shared" si="1"/>
        <v>0</v>
      </c>
      <c r="V12" s="11">
        <v>0</v>
      </c>
      <c r="W12" s="11">
        <v>0</v>
      </c>
      <c r="X12" s="11">
        <v>0</v>
      </c>
      <c r="Y12" s="2"/>
    </row>
    <row r="13" spans="1:25" ht="35.1" customHeight="1" thickBot="1" x14ac:dyDescent="0.3">
      <c r="A13" s="19" t="s">
        <v>19</v>
      </c>
      <c r="B13" s="19"/>
      <c r="C13" s="19"/>
      <c r="D13" s="19"/>
      <c r="E13" s="19"/>
      <c r="F13" s="19"/>
      <c r="G13" s="19"/>
      <c r="H13" s="19"/>
      <c r="I13" s="20" t="s">
        <v>47</v>
      </c>
      <c r="J13" s="21">
        <f>+J14</f>
        <v>1916845000</v>
      </c>
      <c r="K13" s="21">
        <f t="shared" ref="K13:T13" si="7">+K14</f>
        <v>0</v>
      </c>
      <c r="L13" s="21">
        <f t="shared" si="7"/>
        <v>0</v>
      </c>
      <c r="M13" s="21">
        <f t="shared" si="7"/>
        <v>1916845000</v>
      </c>
      <c r="N13" s="21">
        <f t="shared" si="7"/>
        <v>0</v>
      </c>
      <c r="O13" s="21">
        <f t="shared" si="7"/>
        <v>1916845000</v>
      </c>
      <c r="P13" s="21">
        <f t="shared" si="7"/>
        <v>1846823889</v>
      </c>
      <c r="Q13" s="21">
        <f t="shared" si="7"/>
        <v>70021111</v>
      </c>
      <c r="R13" s="21">
        <f t="shared" si="7"/>
        <v>1668761615.1700001</v>
      </c>
      <c r="S13" s="21">
        <f t="shared" si="7"/>
        <v>808682987.52999997</v>
      </c>
      <c r="T13" s="21">
        <f t="shared" si="7"/>
        <v>805505165.52999997</v>
      </c>
      <c r="U13" s="22">
        <f t="shared" si="1"/>
        <v>248083384.82999992</v>
      </c>
      <c r="V13" s="23">
        <f t="shared" si="2"/>
        <v>0.87057723246793561</v>
      </c>
      <c r="W13" s="23">
        <f t="shared" si="3"/>
        <v>0.42188230531420118</v>
      </c>
      <c r="X13" s="23">
        <f t="shared" si="4"/>
        <v>0.4202244654784294</v>
      </c>
      <c r="Y13" s="2"/>
    </row>
    <row r="14" spans="1:25" ht="35.1" customHeight="1" thickBot="1" x14ac:dyDescent="0.3">
      <c r="A14" s="6" t="s">
        <v>19</v>
      </c>
      <c r="B14" s="6" t="s">
        <v>23</v>
      </c>
      <c r="C14" s="6" t="s">
        <v>23</v>
      </c>
      <c r="D14" s="6"/>
      <c r="E14" s="6"/>
      <c r="F14" s="6" t="s">
        <v>21</v>
      </c>
      <c r="G14" s="6" t="s">
        <v>38</v>
      </c>
      <c r="H14" s="6" t="s">
        <v>29</v>
      </c>
      <c r="I14" s="7" t="s">
        <v>27</v>
      </c>
      <c r="J14" s="9">
        <v>1916845000</v>
      </c>
      <c r="K14" s="9">
        <v>0</v>
      </c>
      <c r="L14" s="9">
        <v>0</v>
      </c>
      <c r="M14" s="9">
        <v>1916845000</v>
      </c>
      <c r="N14" s="9">
        <v>0</v>
      </c>
      <c r="O14" s="12">
        <f t="shared" si="6"/>
        <v>1916845000</v>
      </c>
      <c r="P14" s="9">
        <v>1846823889</v>
      </c>
      <c r="Q14" s="9">
        <v>70021111</v>
      </c>
      <c r="R14" s="9">
        <v>1668761615.1700001</v>
      </c>
      <c r="S14" s="9">
        <v>808682987.52999997</v>
      </c>
      <c r="T14" s="9">
        <v>805505165.52999997</v>
      </c>
      <c r="U14" s="10">
        <f t="shared" si="1"/>
        <v>248083384.82999992</v>
      </c>
      <c r="V14" s="11">
        <f t="shared" si="2"/>
        <v>0.87057723246793561</v>
      </c>
      <c r="W14" s="11">
        <f t="shared" si="3"/>
        <v>0.42188230531420118</v>
      </c>
      <c r="X14" s="11">
        <f t="shared" si="4"/>
        <v>0.4202244654784294</v>
      </c>
      <c r="Y14" s="2"/>
    </row>
    <row r="15" spans="1:25" ht="35.1" customHeight="1" thickBot="1" x14ac:dyDescent="0.3">
      <c r="A15" s="19" t="s">
        <v>19</v>
      </c>
      <c r="B15" s="19"/>
      <c r="C15" s="19"/>
      <c r="D15" s="19"/>
      <c r="E15" s="19"/>
      <c r="F15" s="19"/>
      <c r="G15" s="19"/>
      <c r="H15" s="19"/>
      <c r="I15" s="20" t="s">
        <v>43</v>
      </c>
      <c r="J15" s="21">
        <f>+J16</f>
        <v>130249000</v>
      </c>
      <c r="K15" s="21">
        <f t="shared" ref="K15:T15" si="8">+K16</f>
        <v>0</v>
      </c>
      <c r="L15" s="21">
        <f t="shared" si="8"/>
        <v>0</v>
      </c>
      <c r="M15" s="21">
        <f t="shared" si="8"/>
        <v>130249000</v>
      </c>
      <c r="N15" s="21">
        <f t="shared" si="8"/>
        <v>0</v>
      </c>
      <c r="O15" s="21">
        <f t="shared" si="8"/>
        <v>130249000</v>
      </c>
      <c r="P15" s="21">
        <f t="shared" si="8"/>
        <v>130249000</v>
      </c>
      <c r="Q15" s="21">
        <f t="shared" si="8"/>
        <v>0</v>
      </c>
      <c r="R15" s="21">
        <f t="shared" si="8"/>
        <v>17861812.870000001</v>
      </c>
      <c r="S15" s="21">
        <f t="shared" si="8"/>
        <v>17861812.870000001</v>
      </c>
      <c r="T15" s="21">
        <f t="shared" si="8"/>
        <v>17861812.870000001</v>
      </c>
      <c r="U15" s="22">
        <f t="shared" ref="U15:U21" si="9">+O15-R15</f>
        <v>112387187.13</v>
      </c>
      <c r="V15" s="23">
        <f t="shared" ref="V15:V21" si="10">+R15/O15</f>
        <v>0.13713589255963579</v>
      </c>
      <c r="W15" s="23">
        <f t="shared" ref="W15:W21" si="11">+S15/O15</f>
        <v>0.13713589255963579</v>
      </c>
      <c r="X15" s="23">
        <f t="shared" ref="X15:X21" si="12">+T15/O15</f>
        <v>0.13713589255963579</v>
      </c>
      <c r="Y15" s="2"/>
    </row>
    <row r="16" spans="1:25" ht="46.5" customHeight="1" thickBot="1" x14ac:dyDescent="0.3">
      <c r="A16" s="6" t="s">
        <v>19</v>
      </c>
      <c r="B16" s="6" t="s">
        <v>25</v>
      </c>
      <c r="C16" s="6" t="s">
        <v>28</v>
      </c>
      <c r="D16" s="6" t="s">
        <v>23</v>
      </c>
      <c r="E16" s="6" t="s">
        <v>30</v>
      </c>
      <c r="F16" s="6" t="s">
        <v>21</v>
      </c>
      <c r="G16" s="6" t="s">
        <v>38</v>
      </c>
      <c r="H16" s="6" t="s">
        <v>29</v>
      </c>
      <c r="I16" s="7" t="s">
        <v>31</v>
      </c>
      <c r="J16" s="9">
        <v>130249000</v>
      </c>
      <c r="K16" s="9">
        <v>0</v>
      </c>
      <c r="L16" s="9">
        <v>0</v>
      </c>
      <c r="M16" s="9">
        <v>130249000</v>
      </c>
      <c r="N16" s="9">
        <v>0</v>
      </c>
      <c r="O16" s="12">
        <f t="shared" ref="O16:O20" si="13">+M16-N16</f>
        <v>130249000</v>
      </c>
      <c r="P16" s="9">
        <v>130249000</v>
      </c>
      <c r="Q16" s="9">
        <v>0</v>
      </c>
      <c r="R16" s="9">
        <v>17861812.870000001</v>
      </c>
      <c r="S16" s="9">
        <v>17861812.870000001</v>
      </c>
      <c r="T16" s="9">
        <v>17861812.870000001</v>
      </c>
      <c r="U16" s="10">
        <f t="shared" si="9"/>
        <v>112387187.13</v>
      </c>
      <c r="V16" s="11">
        <f t="shared" si="10"/>
        <v>0.13713589255963579</v>
      </c>
      <c r="W16" s="11">
        <f t="shared" si="11"/>
        <v>0.13713589255963579</v>
      </c>
      <c r="X16" s="11">
        <f t="shared" si="12"/>
        <v>0.13713589255963579</v>
      </c>
      <c r="Y16" s="2"/>
    </row>
    <row r="17" spans="1:25" ht="35.1" customHeight="1" thickBot="1" x14ac:dyDescent="0.3">
      <c r="A17" s="19" t="s">
        <v>19</v>
      </c>
      <c r="B17" s="19"/>
      <c r="C17" s="19"/>
      <c r="D17" s="19"/>
      <c r="E17" s="19"/>
      <c r="F17" s="19"/>
      <c r="G17" s="19"/>
      <c r="H17" s="19"/>
      <c r="I17" s="20" t="s">
        <v>45</v>
      </c>
      <c r="J17" s="21">
        <f>+J18</f>
        <v>3820000</v>
      </c>
      <c r="K17" s="21">
        <f t="shared" ref="K17:T17" si="14">+K18</f>
        <v>0</v>
      </c>
      <c r="L17" s="21">
        <f t="shared" si="14"/>
        <v>0</v>
      </c>
      <c r="M17" s="21">
        <f t="shared" si="14"/>
        <v>3820000</v>
      </c>
      <c r="N17" s="21">
        <f t="shared" si="14"/>
        <v>0</v>
      </c>
      <c r="O17" s="21">
        <f t="shared" si="14"/>
        <v>3820000</v>
      </c>
      <c r="P17" s="21">
        <f t="shared" si="14"/>
        <v>3024000</v>
      </c>
      <c r="Q17" s="21">
        <f t="shared" si="14"/>
        <v>796000</v>
      </c>
      <c r="R17" s="21">
        <f t="shared" si="14"/>
        <v>3024000</v>
      </c>
      <c r="S17" s="21">
        <f t="shared" si="14"/>
        <v>3024000</v>
      </c>
      <c r="T17" s="21">
        <f t="shared" si="14"/>
        <v>3024000</v>
      </c>
      <c r="U17" s="22">
        <f t="shared" si="9"/>
        <v>796000</v>
      </c>
      <c r="V17" s="23">
        <f t="shared" si="10"/>
        <v>0.79162303664921463</v>
      </c>
      <c r="W17" s="23">
        <f t="shared" si="11"/>
        <v>0.79162303664921463</v>
      </c>
      <c r="X17" s="23">
        <f t="shared" si="12"/>
        <v>0.79162303664921463</v>
      </c>
      <c r="Y17" s="2"/>
    </row>
    <row r="18" spans="1:25" ht="35.1" customHeight="1" thickBot="1" x14ac:dyDescent="0.3">
      <c r="A18" s="6" t="s">
        <v>19</v>
      </c>
      <c r="B18" s="6" t="s">
        <v>32</v>
      </c>
      <c r="C18" s="6" t="s">
        <v>20</v>
      </c>
      <c r="D18" s="6"/>
      <c r="E18" s="6"/>
      <c r="F18" s="6" t="s">
        <v>21</v>
      </c>
      <c r="G18" s="6" t="s">
        <v>38</v>
      </c>
      <c r="H18" s="6" t="s">
        <v>29</v>
      </c>
      <c r="I18" s="7" t="s">
        <v>33</v>
      </c>
      <c r="J18" s="9">
        <v>3820000</v>
      </c>
      <c r="K18" s="9">
        <v>0</v>
      </c>
      <c r="L18" s="9">
        <v>0</v>
      </c>
      <c r="M18" s="9">
        <v>3820000</v>
      </c>
      <c r="N18" s="9">
        <v>0</v>
      </c>
      <c r="O18" s="12">
        <f t="shared" si="13"/>
        <v>3820000</v>
      </c>
      <c r="P18" s="9">
        <v>3024000</v>
      </c>
      <c r="Q18" s="9">
        <v>796000</v>
      </c>
      <c r="R18" s="9">
        <v>3024000</v>
      </c>
      <c r="S18" s="9">
        <v>3024000</v>
      </c>
      <c r="T18" s="9">
        <v>3024000</v>
      </c>
      <c r="U18" s="10">
        <f t="shared" si="9"/>
        <v>796000</v>
      </c>
      <c r="V18" s="11">
        <f t="shared" si="10"/>
        <v>0.79162303664921463</v>
      </c>
      <c r="W18" s="11">
        <f t="shared" si="11"/>
        <v>0.79162303664921463</v>
      </c>
      <c r="X18" s="11">
        <f t="shared" si="12"/>
        <v>0.79162303664921463</v>
      </c>
      <c r="Y18" s="2"/>
    </row>
    <row r="19" spans="1:25" ht="35.1" customHeight="1" thickBot="1" x14ac:dyDescent="0.3">
      <c r="A19" s="19" t="s">
        <v>34</v>
      </c>
      <c r="B19" s="19"/>
      <c r="C19" s="19"/>
      <c r="D19" s="19"/>
      <c r="E19" s="19"/>
      <c r="F19" s="19"/>
      <c r="G19" s="19"/>
      <c r="H19" s="19"/>
      <c r="I19" s="20" t="s">
        <v>48</v>
      </c>
      <c r="J19" s="21">
        <f>+J20</f>
        <v>12220588000</v>
      </c>
      <c r="K19" s="21">
        <f t="shared" ref="K19:T19" si="15">+K20</f>
        <v>0</v>
      </c>
      <c r="L19" s="21">
        <f t="shared" si="15"/>
        <v>0</v>
      </c>
      <c r="M19" s="21">
        <f t="shared" si="15"/>
        <v>12220588000</v>
      </c>
      <c r="N19" s="21">
        <f t="shared" si="15"/>
        <v>0</v>
      </c>
      <c r="O19" s="21">
        <f t="shared" si="15"/>
        <v>12220588000</v>
      </c>
      <c r="P19" s="21">
        <f t="shared" si="15"/>
        <v>12172266749.719999</v>
      </c>
      <c r="Q19" s="21">
        <f t="shared" si="15"/>
        <v>48321250.280000001</v>
      </c>
      <c r="R19" s="21">
        <f t="shared" si="15"/>
        <v>7332046391.8699999</v>
      </c>
      <c r="S19" s="21">
        <f t="shared" si="15"/>
        <v>1995209777.95</v>
      </c>
      <c r="T19" s="21">
        <f t="shared" si="15"/>
        <v>1873485249.95</v>
      </c>
      <c r="U19" s="22">
        <f t="shared" si="9"/>
        <v>4888541608.1300001</v>
      </c>
      <c r="V19" s="23">
        <f t="shared" si="10"/>
        <v>0.59997492689140652</v>
      </c>
      <c r="W19" s="23">
        <f t="shared" si="11"/>
        <v>0.16326626656180537</v>
      </c>
      <c r="X19" s="23">
        <f t="shared" si="12"/>
        <v>0.15330565517387543</v>
      </c>
      <c r="Y19" s="2"/>
    </row>
    <row r="20" spans="1:25" ht="44.25" customHeight="1" thickBot="1" x14ac:dyDescent="0.3">
      <c r="A20" s="6" t="s">
        <v>34</v>
      </c>
      <c r="B20" s="6" t="s">
        <v>35</v>
      </c>
      <c r="C20" s="6" t="s">
        <v>36</v>
      </c>
      <c r="D20" s="6" t="s">
        <v>37</v>
      </c>
      <c r="E20" s="6"/>
      <c r="F20" s="6" t="s">
        <v>21</v>
      </c>
      <c r="G20" s="6" t="s">
        <v>38</v>
      </c>
      <c r="H20" s="6" t="s">
        <v>29</v>
      </c>
      <c r="I20" s="7" t="s">
        <v>40</v>
      </c>
      <c r="J20" s="9">
        <v>12220588000</v>
      </c>
      <c r="K20" s="9">
        <v>0</v>
      </c>
      <c r="L20" s="9">
        <v>0</v>
      </c>
      <c r="M20" s="9">
        <v>12220588000</v>
      </c>
      <c r="N20" s="9">
        <v>0</v>
      </c>
      <c r="O20" s="12">
        <f t="shared" si="13"/>
        <v>12220588000</v>
      </c>
      <c r="P20" s="9">
        <v>12172266749.719999</v>
      </c>
      <c r="Q20" s="9">
        <v>48321250.280000001</v>
      </c>
      <c r="R20" s="9">
        <v>7332046391.8699999</v>
      </c>
      <c r="S20" s="9">
        <v>1995209777.95</v>
      </c>
      <c r="T20" s="9">
        <v>1873485249.95</v>
      </c>
      <c r="U20" s="10">
        <f t="shared" si="9"/>
        <v>4888541608.1300001</v>
      </c>
      <c r="V20" s="11">
        <f t="shared" si="10"/>
        <v>0.59997492689140652</v>
      </c>
      <c r="W20" s="11">
        <f t="shared" si="11"/>
        <v>0.16326626656180537</v>
      </c>
      <c r="X20" s="11">
        <f t="shared" si="12"/>
        <v>0.15330565517387543</v>
      </c>
      <c r="Y20" s="2"/>
    </row>
    <row r="21" spans="1:25" ht="35.1" customHeight="1" thickBot="1" x14ac:dyDescent="0.3">
      <c r="A21" s="6"/>
      <c r="B21" s="6"/>
      <c r="C21" s="6"/>
      <c r="D21" s="6"/>
      <c r="E21" s="6"/>
      <c r="F21" s="6"/>
      <c r="G21" s="6"/>
      <c r="H21" s="6"/>
      <c r="I21" s="7" t="s">
        <v>44</v>
      </c>
      <c r="J21" s="9">
        <f t="shared" ref="J21:T21" si="16">+J7+J19</f>
        <v>27212377000</v>
      </c>
      <c r="K21" s="9">
        <f t="shared" si="16"/>
        <v>0</v>
      </c>
      <c r="L21" s="9">
        <f t="shared" si="16"/>
        <v>0</v>
      </c>
      <c r="M21" s="9">
        <f t="shared" si="16"/>
        <v>27212377000</v>
      </c>
      <c r="N21" s="9">
        <f t="shared" si="16"/>
        <v>554555000</v>
      </c>
      <c r="O21" s="9">
        <f t="shared" si="16"/>
        <v>26657822000</v>
      </c>
      <c r="P21" s="9">
        <f t="shared" si="16"/>
        <v>26538683638.720001</v>
      </c>
      <c r="Q21" s="9">
        <f t="shared" si="16"/>
        <v>119138361.28</v>
      </c>
      <c r="R21" s="9">
        <f t="shared" si="16"/>
        <v>15494936260.01</v>
      </c>
      <c r="S21" s="9">
        <f t="shared" si="16"/>
        <v>9278544904.4500008</v>
      </c>
      <c r="T21" s="9">
        <f t="shared" si="16"/>
        <v>9153642554.4500008</v>
      </c>
      <c r="U21" s="10">
        <f t="shared" si="9"/>
        <v>11162885739.99</v>
      </c>
      <c r="V21" s="11">
        <f t="shared" si="10"/>
        <v>0.58125289680492276</v>
      </c>
      <c r="W21" s="11">
        <f t="shared" si="11"/>
        <v>0.34806087700825672</v>
      </c>
      <c r="X21" s="11">
        <f t="shared" si="12"/>
        <v>0.34337548485581459</v>
      </c>
      <c r="Y21" s="2"/>
    </row>
    <row r="22" spans="1:25" x14ac:dyDescent="0.25">
      <c r="A22" s="13" t="s">
        <v>53</v>
      </c>
      <c r="B22" s="13"/>
      <c r="C22" s="13"/>
      <c r="D22" s="13"/>
      <c r="E22" s="13"/>
      <c r="F22" s="13"/>
      <c r="G22" s="8"/>
      <c r="H22" s="8"/>
      <c r="I22" s="8"/>
      <c r="J22" s="8"/>
      <c r="K22" s="14"/>
      <c r="L22" s="14"/>
      <c r="M22" s="15"/>
      <c r="N22" s="14"/>
      <c r="O22" s="14"/>
      <c r="P22" s="8"/>
      <c r="Q22" s="8"/>
    </row>
    <row r="23" spans="1:25" x14ac:dyDescent="0.25">
      <c r="A23" s="8" t="s">
        <v>54</v>
      </c>
      <c r="B23" s="8"/>
      <c r="C23" s="8"/>
      <c r="D23" s="8"/>
      <c r="E23" s="8"/>
      <c r="F23" s="8"/>
      <c r="G23" s="8"/>
      <c r="H23" s="8"/>
      <c r="I23" s="8"/>
      <c r="J23" s="8"/>
      <c r="K23" s="14"/>
      <c r="L23" s="14"/>
      <c r="M23" s="15"/>
      <c r="N23" s="14"/>
      <c r="O23" s="14"/>
      <c r="P23" s="8"/>
      <c r="Q23" s="8"/>
      <c r="R23" s="16"/>
      <c r="S23" s="16"/>
      <c r="T23" s="17"/>
      <c r="U23" s="18"/>
      <c r="V23" s="18"/>
      <c r="W23" s="3"/>
      <c r="X23" s="3"/>
      <c r="Y23" s="2"/>
    </row>
    <row r="24" spans="1:25" x14ac:dyDescent="0.25">
      <c r="A24" s="8" t="s">
        <v>55</v>
      </c>
      <c r="B24" s="8"/>
      <c r="C24" s="8"/>
      <c r="D24" s="8"/>
      <c r="E24" s="8"/>
      <c r="F24" s="8"/>
      <c r="G24" s="8"/>
      <c r="H24" s="8"/>
      <c r="I24" s="8"/>
      <c r="J24" s="8"/>
      <c r="K24" s="14"/>
      <c r="L24" s="14"/>
      <c r="M24" s="15"/>
      <c r="N24" s="14"/>
      <c r="O24" s="14"/>
      <c r="P24" s="8"/>
      <c r="Q24" s="8"/>
      <c r="R24" s="16"/>
      <c r="S24" s="16"/>
      <c r="T24" s="17"/>
      <c r="U24" s="18"/>
      <c r="V24" s="18"/>
      <c r="W24" s="3"/>
      <c r="X24" s="3"/>
      <c r="Y24" s="2"/>
    </row>
    <row r="25" spans="1:25" x14ac:dyDescent="0.25">
      <c r="A25" s="16"/>
      <c r="B25" s="17"/>
      <c r="C25" s="18"/>
      <c r="D25" s="18"/>
      <c r="E25" s="2"/>
      <c r="F25" s="2"/>
    </row>
    <row r="26" spans="1:25" x14ac:dyDescent="0.25">
      <c r="A26" s="16"/>
      <c r="B26" s="17"/>
      <c r="C26" s="18"/>
      <c r="D26" s="18"/>
      <c r="E26" s="2"/>
      <c r="F26" s="2"/>
    </row>
    <row r="27" spans="1:25" x14ac:dyDescent="0.25">
      <c r="A27" s="16"/>
      <c r="B27" s="17"/>
      <c r="C27" s="18"/>
      <c r="D27" s="18"/>
      <c r="E27" s="2"/>
      <c r="F27" s="2"/>
    </row>
    <row r="28" spans="1:25" x14ac:dyDescent="0.25">
      <c r="A28" s="16"/>
      <c r="B28" s="17"/>
      <c r="C28" s="18"/>
      <c r="D28" s="18"/>
      <c r="E28" s="2"/>
      <c r="F28" s="2"/>
    </row>
    <row r="29" spans="1:25" x14ac:dyDescent="0.25">
      <c r="D29" s="2"/>
      <c r="E29" s="2"/>
      <c r="F29" s="2"/>
    </row>
    <row r="30" spans="1:25" x14ac:dyDescent="0.25">
      <c r="D30" s="2"/>
      <c r="E30" s="2"/>
      <c r="F30" s="2"/>
    </row>
    <row r="31" spans="1:25" x14ac:dyDescent="0.25">
      <c r="V31" s="2"/>
      <c r="W31" s="2"/>
      <c r="X31" s="2"/>
      <c r="Y31" s="2"/>
    </row>
    <row r="32" spans="1:25" x14ac:dyDescent="0.25">
      <c r="V32" s="2"/>
      <c r="W32" s="2"/>
      <c r="X32" s="2"/>
      <c r="Y32" s="2"/>
    </row>
    <row r="33" spans="22:25" x14ac:dyDescent="0.25">
      <c r="V33" s="2"/>
      <c r="W33" s="2"/>
      <c r="X33" s="2"/>
      <c r="Y33" s="2"/>
    </row>
    <row r="34" spans="22:25" x14ac:dyDescent="0.25">
      <c r="V34" s="2"/>
      <c r="W34" s="2"/>
      <c r="X34" s="2"/>
      <c r="Y34" s="2"/>
    </row>
    <row r="35" spans="22:25" ht="21" customHeight="1" x14ac:dyDescent="0.25">
      <c r="V35" s="2"/>
      <c r="W35" s="2"/>
      <c r="X35" s="2"/>
      <c r="Y35" s="2"/>
    </row>
    <row r="36" spans="22:25" ht="23.25" customHeight="1" x14ac:dyDescent="0.25">
      <c r="V36" s="2"/>
      <c r="W36" s="2"/>
      <c r="X36" s="2"/>
      <c r="Y36" s="2"/>
    </row>
    <row r="37" spans="22:25" ht="29.25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</sheetData>
  <mergeCells count="3">
    <mergeCell ref="A2:X2"/>
    <mergeCell ref="A3:X3"/>
    <mergeCell ref="A4:X4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</vt:lpstr>
      <vt:lpstr>'DIRECCION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2020-08-05T19:14:24Z</cp:lastPrinted>
  <dcterms:created xsi:type="dcterms:W3CDTF">2020-08-02T22:55:43Z</dcterms:created>
  <dcterms:modified xsi:type="dcterms:W3CDTF">2020-08-05T19:14:29Z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