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<sst xmlns="http://schemas.openxmlformats.org/spreadsheetml/2006/main" count="74" uniqueCount="36">
  <si>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</si>
  <si>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</si>
  <si>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</si>
  <si>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</si>
  <si>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</si>
  <si>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</si>
  <si>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</si>
  <si>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</si>
  <si>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</si>
  <si>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</si>
  <si>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</si>
  <si>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</si>
  <si>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</si>
  <si>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</si>
  <si>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</si>
  <si>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</si>
  <si>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</si>
  <si>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</si>
  <si>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</si>
  <si>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</si>
  <si>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</si>
  <si>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</si>
  <si>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</si>
  <si>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</si>
  <si>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</si>
  <si>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</si>
  <si>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</si>
  <si>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</si>
  <si>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</si>
  <si>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INFORME DE EJECUCIÓN PRESUPUESTAL ACUMULADA ENERO 31 DE 2021</t>
  </si>
  <si>
    <t>INFORME DE EJECUCIÓN PRESUPUESTAL ACUMULADA ENERO  31 DE 2021</t>
  </si>
  <si>
    <t xml:space="preserve">   PAGOS             ($)</t>
  </si>
  <si>
    <t>OBL /  APR   (%)</t>
  </si>
  <si>
    <t>PAGO /  APR   (%)</t>
  </si>
  <si>
    <t>COM / APR     (%)</t>
  </si>
  <si>
    <t>FECHA DE GENERACIÒN : FEBRERO 01 DE 2021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</si>
</sst>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  <numFmt numFmtId="202" formatCode="#,##0.00_ ;\-#,##0.00\ 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theme="1" tint="0.04998999834060669"/>
      <name val="Arial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0"/>
      <name val="Arial Narrow"/>
      <family val="2"/>
    </font>
    <font>
      <b/>
      <sz val="9"/>
      <color rgb="FF000000"/>
      <name val="Arial"/>
      <family val="2"/>
    </font>
    <font>
      <b/>
      <sz val="10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6" fillId="33" borderId="14" xfId="0" applyFont="1" applyFill="1" applyBorder="1" applyAlignment="1">
      <alignment/>
    </xf>
    <xf numFmtId="0" fontId="57" fillId="33" borderId="15" xfId="0" applyFont="1" applyFill="1" applyBorder="1" applyAlignment="1">
      <alignment horizontal="center" vertical="center"/>
    </xf>
    <xf numFmtId="4" fontId="57" fillId="33" borderId="15" xfId="0" applyNumberFormat="1" applyFont="1" applyFill="1" applyBorder="1" applyAlignment="1">
      <alignment horizontal="center" vertical="justify" wrapText="1"/>
    </xf>
    <xf numFmtId="0" fontId="57" fillId="33" borderId="15" xfId="0" applyFont="1" applyFill="1" applyBorder="1" applyAlignment="1">
      <alignment horizontal="center" vertical="justify" wrapText="1"/>
    </xf>
    <xf numFmtId="200" fontId="0" fillId="0" borderId="0" xfId="0" applyNumberFormat="1" applyAlignment="1">
      <alignment/>
    </xf>
    <xf numFmtId="198" fontId="58" fillId="0" borderId="0" xfId="0" applyNumberFormat="1" applyFont="1" applyFill="1" applyBorder="1" applyAlignment="1">
      <alignment horizontal="right" vertical="center" wrapText="1" readingOrder="1"/>
    </xf>
    <xf numFmtId="0" fontId="59" fillId="34" borderId="15" xfId="0" applyFont="1" applyFill="1" applyBorder="1" applyAlignment="1">
      <alignment horizontal="center" vertical="justify" wrapText="1"/>
    </xf>
    <xf numFmtId="0" fontId="59" fillId="34" borderId="15" xfId="0" applyFont="1" applyFill="1" applyBorder="1" applyAlignment="1">
      <alignment horizontal="center" vertical="justify"/>
    </xf>
    <xf numFmtId="0" fontId="59" fillId="34" borderId="16" xfId="0" applyFont="1" applyFill="1" applyBorder="1" applyAlignment="1">
      <alignment horizontal="center" vertical="justify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10" fontId="6" fillId="35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60" fillId="36" borderId="0" xfId="0" applyNumberFormat="1" applyFont="1" applyFill="1" applyBorder="1" applyAlignment="1">
      <alignment horizontal="right" vertical="center" wrapText="1"/>
    </xf>
    <xf numFmtId="10" fontId="5" fillId="36" borderId="1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1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2" fillId="36" borderId="0" xfId="0" applyNumberFormat="1" applyFont="1" applyFill="1" applyBorder="1" applyAlignment="1">
      <alignment horizontal="right" vertical="center" wrapText="1"/>
    </xf>
    <xf numFmtId="10" fontId="6" fillId="36" borderId="17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10" fontId="6" fillId="35" borderId="17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/>
    </xf>
    <xf numFmtId="0" fontId="9" fillId="36" borderId="0" xfId="0" applyFont="1" applyFill="1" applyBorder="1" applyAlignment="1">
      <alignment horizontal="left"/>
    </xf>
    <xf numFmtId="4" fontId="8" fillId="36" borderId="0" xfId="0" applyNumberFormat="1" applyFont="1" applyFill="1" applyBorder="1" applyAlignment="1">
      <alignment horizontal="right" vertical="center" wrapText="1"/>
    </xf>
    <xf numFmtId="10" fontId="6" fillId="36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0" fontId="6" fillId="5" borderId="19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3" fillId="34" borderId="14" xfId="0" applyFont="1" applyFill="1" applyBorder="1" applyAlignment="1">
      <alignment horizontal="center" vertical="justify" wrapText="1"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5" borderId="12" xfId="0" applyNumberFormat="1" applyFont="1" applyFill="1" applyBorder="1" applyAlignment="1">
      <alignment horizontal="right" vertical="center" wrapText="1"/>
    </xf>
    <xf numFmtId="4" fontId="6" fillId="5" borderId="18" xfId="0" applyNumberFormat="1" applyFont="1" applyFill="1" applyBorder="1" applyAlignment="1">
      <alignment horizontal="right" vertical="center" wrapText="1"/>
    </xf>
    <xf numFmtId="10" fontId="6" fillId="5" borderId="20" xfId="0" applyNumberFormat="1" applyFont="1" applyFill="1" applyBorder="1" applyAlignment="1">
      <alignment horizontal="right" vertical="center" wrapText="1"/>
    </xf>
    <xf numFmtId="4" fontId="61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 wrapText="1"/>
    </xf>
    <xf numFmtId="4" fontId="64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left" vertical="center"/>
    </xf>
    <xf numFmtId="4" fontId="6" fillId="35" borderId="22" xfId="0" applyNumberFormat="1" applyFont="1" applyFill="1" applyBorder="1" applyAlignment="1">
      <alignment horizontal="right" vertical="center" wrapText="1"/>
    </xf>
    <xf numFmtId="10" fontId="6" fillId="35" borderId="22" xfId="0" applyNumberFormat="1" applyFont="1" applyFill="1" applyBorder="1" applyAlignment="1">
      <alignment horizontal="right" vertical="center" wrapText="1"/>
    </xf>
    <xf numFmtId="10" fontId="6" fillId="35" borderId="23" xfId="0" applyNumberFormat="1" applyFont="1" applyFill="1" applyBorder="1" applyAlignment="1">
      <alignment horizontal="right" vertical="center" wrapText="1"/>
    </xf>
    <xf numFmtId="10" fontId="62" fillId="35" borderId="0" xfId="0" applyNumberFormat="1" applyFont="1" applyFill="1" applyBorder="1" applyAlignment="1">
      <alignment horizontal="right" vertical="center" wrapText="1"/>
    </xf>
    <xf numFmtId="10" fontId="62" fillId="35" borderId="22" xfId="0" applyNumberFormat="1" applyFont="1" applyFill="1" applyBorder="1" applyAlignment="1">
      <alignment horizontal="right" vertical="center" wrapText="1"/>
    </xf>
    <xf numFmtId="4" fontId="6" fillId="36" borderId="12" xfId="0" applyNumberFormat="1" applyFont="1" applyFill="1" applyBorder="1" applyAlignment="1">
      <alignment horizontal="right" vertical="center" wrapText="1"/>
    </xf>
    <xf numFmtId="4" fontId="6" fillId="35" borderId="21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6" fillId="35" borderId="0" xfId="0" applyNumberFormat="1" applyFont="1" applyFill="1" applyBorder="1" applyAlignment="1">
      <alignment vertical="center" wrapText="1"/>
    </xf>
    <xf numFmtId="10" fontId="62" fillId="35" borderId="17" xfId="0" applyNumberFormat="1" applyFont="1" applyFill="1" applyBorder="1" applyAlignment="1">
      <alignment horizontal="right" vertical="center" wrapText="1"/>
    </xf>
    <xf numFmtId="4" fontId="5" fillId="36" borderId="1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8" fillId="36" borderId="0" xfId="0" applyNumberFormat="1" applyFont="1" applyFill="1" applyBorder="1" applyAlignment="1">
      <alignment vertical="center" wrapText="1"/>
    </xf>
    <xf numFmtId="4" fontId="6" fillId="35" borderId="22" xfId="0" applyNumberFormat="1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vertical="center" wrapText="1"/>
    </xf>
    <xf numFmtId="4" fontId="6" fillId="5" borderId="19" xfId="0" applyNumberFormat="1" applyFont="1" applyFill="1" applyBorder="1" applyAlignment="1">
      <alignment vertical="center" wrapText="1"/>
    </xf>
    <xf numFmtId="4" fontId="64" fillId="5" borderId="19" xfId="0" applyNumberFormat="1" applyFont="1" applyFill="1" applyBorder="1" applyAlignment="1">
      <alignment vertical="center" wrapText="1"/>
    </xf>
    <xf numFmtId="4" fontId="6" fillId="5" borderId="24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4" fontId="6" fillId="35" borderId="0" xfId="0" applyNumberFormat="1" applyFont="1" applyFill="1" applyAlignment="1">
      <alignment vertical="center" wrapText="1"/>
    </xf>
    <xf numFmtId="4" fontId="62" fillId="35" borderId="0" xfId="0" applyNumberFormat="1" applyFont="1" applyFill="1" applyBorder="1" applyAlignment="1">
      <alignment vertical="center" wrapText="1"/>
    </xf>
    <xf numFmtId="4" fontId="6" fillId="35" borderId="0" xfId="0" applyNumberFormat="1" applyFont="1" applyFill="1" applyAlignment="1">
      <alignment horizontal="right" vertical="center" wrapText="1"/>
    </xf>
    <xf numFmtId="4" fontId="62" fillId="35" borderId="12" xfId="0" applyNumberFormat="1" applyFont="1" applyFill="1" applyBorder="1" applyAlignment="1">
      <alignment horizontal="right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5" fillId="35" borderId="0" xfId="0" applyFont="1" applyFill="1" applyBorder="1" applyAlignment="1">
      <alignment horizontal="left" vertical="center"/>
    </xf>
    <xf numFmtId="4" fontId="64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="115" zoomScaleNormal="115" zoomScalePageLayoutView="0" workbookViewId="0" topLeftCell="D28">
      <selection activeCell="N42" sqref="N42"/>
    </sheetView>
  </sheetViews>
  <sheetFormatPr defaultColWidth="11.421875" defaultRowHeight="12.75"/>
  <cols>
    <col min="1" max="1" width="2.57421875" style="0" customWidth="1"/>
    <col min="2" max="2" width="21.28125" style="0" customWidth="1"/>
    <col min="3" max="3" width="19.7109375" style="0" customWidth="1"/>
    <col min="4" max="4" width="19.00390625" style="0" customWidth="1"/>
    <col min="5" max="5" width="15.8515625" style="0" customWidth="1"/>
    <col min="6" max="6" width="19.28125" style="0" customWidth="1"/>
    <col min="7" max="7" width="17.28125" style="0" customWidth="1"/>
    <col min="8" max="8" width="18.28125" style="0" customWidth="1"/>
    <col min="9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11" t="s">
        <v>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1" customHeight="1">
      <c r="A3" s="111" t="s">
        <v>29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35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15</v>
      </c>
      <c r="D5" s="23" t="s">
        <v>10</v>
      </c>
      <c r="E5" s="22" t="s">
        <v>22</v>
      </c>
      <c r="F5" s="22" t="s">
        <v>23</v>
      </c>
      <c r="G5" s="23" t="s">
        <v>20</v>
      </c>
      <c r="H5" s="23" t="s">
        <v>27</v>
      </c>
      <c r="I5" s="23" t="s">
        <v>31</v>
      </c>
      <c r="J5" s="64" t="s">
        <v>11</v>
      </c>
      <c r="K5" s="26" t="s">
        <v>34</v>
      </c>
      <c r="L5" s="27" t="s">
        <v>32</v>
      </c>
      <c r="M5" s="28" t="s">
        <v>33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62" t="s">
        <v>3</v>
      </c>
      <c r="B7" s="61" t="s">
        <v>0</v>
      </c>
      <c r="C7" s="31">
        <f>SUM(C8:C11)</f>
        <v>438463554000</v>
      </c>
      <c r="D7" s="31">
        <f aca="true" t="shared" si="0" ref="D7:I7">SUM(D8:D11)</f>
        <v>438463554000</v>
      </c>
      <c r="E7" s="31">
        <f t="shared" si="0"/>
        <v>307683000</v>
      </c>
      <c r="F7" s="31">
        <f t="shared" si="0"/>
        <v>438155871000</v>
      </c>
      <c r="G7" s="31">
        <f t="shared" si="0"/>
        <v>182773277994.21002</v>
      </c>
      <c r="H7" s="31">
        <f t="shared" si="0"/>
        <v>13349981974.029999</v>
      </c>
      <c r="I7" s="31">
        <f t="shared" si="0"/>
        <v>13349900950.18</v>
      </c>
      <c r="J7" s="67">
        <f aca="true" t="shared" si="1" ref="J7:J12">+F7-G7</f>
        <v>255382593005.78998</v>
      </c>
      <c r="K7" s="80">
        <f aca="true" t="shared" si="2" ref="K7:K12">+G7/F7</f>
        <v>0.41714214071140454</v>
      </c>
      <c r="L7" s="80">
        <f aca="true" t="shared" si="3" ref="L7:L12">+H7/F7</f>
        <v>0.030468568054472102</v>
      </c>
      <c r="M7" s="49">
        <f aca="true" t="shared" si="4" ref="M7:M12">+I7/F7</f>
        <v>0.03046838313432071</v>
      </c>
    </row>
    <row r="8" spans="1:13" ht="29.25" customHeight="1">
      <c r="A8" s="34"/>
      <c r="B8" s="35" t="s">
        <v>1</v>
      </c>
      <c r="C8" s="30">
        <f aca="true" t="shared" si="5" ref="C8:E9">+C22+C36</f>
        <v>54355998000</v>
      </c>
      <c r="D8" s="30">
        <f t="shared" si="5"/>
        <v>54355998000</v>
      </c>
      <c r="E8" s="30">
        <f t="shared" si="5"/>
        <v>307683000</v>
      </c>
      <c r="F8" s="30">
        <f>+D8-E8</f>
        <v>54048315000</v>
      </c>
      <c r="G8" s="30">
        <f aca="true" t="shared" si="6" ref="G8:I9">+G22+G36</f>
        <v>3621405516</v>
      </c>
      <c r="H8" s="30">
        <f t="shared" si="6"/>
        <v>3315175868</v>
      </c>
      <c r="I8" s="30">
        <f t="shared" si="6"/>
        <v>3315175868</v>
      </c>
      <c r="J8" s="90">
        <f t="shared" si="1"/>
        <v>50426909484</v>
      </c>
      <c r="K8" s="36">
        <f t="shared" si="2"/>
        <v>0.06700311593432653</v>
      </c>
      <c r="L8" s="36">
        <f t="shared" si="3"/>
        <v>0.06133726588886258</v>
      </c>
      <c r="M8" s="37">
        <f t="shared" si="4"/>
        <v>0.06133726588886258</v>
      </c>
    </row>
    <row r="9" spans="1:13" ht="25.5" customHeight="1">
      <c r="A9" s="34"/>
      <c r="B9" s="39" t="s">
        <v>19</v>
      </c>
      <c r="C9" s="30">
        <f t="shared" si="5"/>
        <v>21345099000</v>
      </c>
      <c r="D9" s="30">
        <f t="shared" si="5"/>
        <v>21345099000</v>
      </c>
      <c r="E9" s="30">
        <f t="shared" si="5"/>
        <v>0</v>
      </c>
      <c r="F9" s="30">
        <f>+D9-E9</f>
        <v>21345099000</v>
      </c>
      <c r="G9" s="30">
        <f t="shared" si="6"/>
        <v>12640214831.48</v>
      </c>
      <c r="H9" s="30">
        <f t="shared" si="6"/>
        <v>558841642.3</v>
      </c>
      <c r="I9" s="30">
        <f t="shared" si="6"/>
        <v>558760618.4499999</v>
      </c>
      <c r="J9" s="90">
        <f t="shared" si="1"/>
        <v>8704884168.52</v>
      </c>
      <c r="K9" s="36">
        <f t="shared" si="2"/>
        <v>0.5921834717880671</v>
      </c>
      <c r="L9" s="36">
        <f t="shared" si="3"/>
        <v>0.02618126260740229</v>
      </c>
      <c r="M9" s="37">
        <f t="shared" si="4"/>
        <v>0.026177466707931404</v>
      </c>
    </row>
    <row r="10" spans="1:13" ht="26.25" customHeight="1">
      <c r="A10" s="34"/>
      <c r="B10" s="35" t="s">
        <v>8</v>
      </c>
      <c r="C10" s="30">
        <f>+C24+C38</f>
        <v>349927742000</v>
      </c>
      <c r="D10" s="30">
        <f aca="true" t="shared" si="7" ref="D10:I10">+D24+D38</f>
        <v>349927742000</v>
      </c>
      <c r="E10" s="30">
        <f t="shared" si="7"/>
        <v>0</v>
      </c>
      <c r="F10" s="30">
        <f t="shared" si="7"/>
        <v>349927742000</v>
      </c>
      <c r="G10" s="30">
        <f t="shared" si="7"/>
        <v>166509657646.73</v>
      </c>
      <c r="H10" s="30">
        <f t="shared" si="7"/>
        <v>9473964463.73</v>
      </c>
      <c r="I10" s="30">
        <f t="shared" si="7"/>
        <v>9473964463.73</v>
      </c>
      <c r="J10" s="90">
        <f t="shared" si="1"/>
        <v>183418084353.27</v>
      </c>
      <c r="K10" s="36">
        <f t="shared" si="2"/>
        <v>0.47584011686255506</v>
      </c>
      <c r="L10" s="36">
        <f t="shared" si="3"/>
        <v>0.02707405937460654</v>
      </c>
      <c r="M10" s="37">
        <f t="shared" si="4"/>
        <v>0.02707405937460654</v>
      </c>
    </row>
    <row r="11" spans="1:13" ht="37.5" customHeight="1">
      <c r="A11" s="34"/>
      <c r="B11" s="40" t="s">
        <v>26</v>
      </c>
      <c r="C11" s="30">
        <f aca="true" t="shared" si="8" ref="C11:I12">+C25+C39</f>
        <v>12834715000</v>
      </c>
      <c r="D11" s="30">
        <f>+D25+D39</f>
        <v>12834715000</v>
      </c>
      <c r="E11" s="30">
        <f t="shared" si="8"/>
        <v>0</v>
      </c>
      <c r="F11" s="30">
        <f>+D11-E11</f>
        <v>12834715000</v>
      </c>
      <c r="G11" s="30">
        <f>+G25+G39</f>
        <v>2000000</v>
      </c>
      <c r="H11" s="30">
        <f>+H25+H39</f>
        <v>2000000</v>
      </c>
      <c r="I11" s="30">
        <f>+I25+I39</f>
        <v>2000000</v>
      </c>
      <c r="J11" s="90">
        <f t="shared" si="1"/>
        <v>12832715000</v>
      </c>
      <c r="K11" s="36">
        <f t="shared" si="2"/>
        <v>0.00015582737910424969</v>
      </c>
      <c r="L11" s="36">
        <f t="shared" si="3"/>
        <v>0.00015582737910424969</v>
      </c>
      <c r="M11" s="37">
        <f t="shared" si="4"/>
        <v>0.00015582737910424969</v>
      </c>
    </row>
    <row r="12" spans="1:13" ht="18.75" customHeight="1">
      <c r="A12" s="47" t="s">
        <v>4</v>
      </c>
      <c r="B12" s="61" t="s">
        <v>2</v>
      </c>
      <c r="C12" s="31">
        <f t="shared" si="8"/>
        <v>251446291660</v>
      </c>
      <c r="D12" s="31">
        <f t="shared" si="8"/>
        <v>251446291660</v>
      </c>
      <c r="E12" s="31">
        <f t="shared" si="8"/>
        <v>37950000000</v>
      </c>
      <c r="F12" s="31">
        <f t="shared" si="8"/>
        <v>213496291660</v>
      </c>
      <c r="G12" s="31">
        <f t="shared" si="8"/>
        <v>29797903103.32</v>
      </c>
      <c r="H12" s="31">
        <f t="shared" si="8"/>
        <v>9216000000</v>
      </c>
      <c r="I12" s="31">
        <f t="shared" si="8"/>
        <v>9216000000</v>
      </c>
      <c r="J12" s="67">
        <f t="shared" si="1"/>
        <v>183698388556.68</v>
      </c>
      <c r="K12" s="80">
        <f t="shared" si="2"/>
        <v>0.13957105705036862</v>
      </c>
      <c r="L12" s="80">
        <f t="shared" si="3"/>
        <v>0.043167026126508974</v>
      </c>
      <c r="M12" s="49">
        <f t="shared" si="4"/>
        <v>0.043167026126508974</v>
      </c>
    </row>
    <row r="13" spans="1:13" ht="8.25" customHeight="1">
      <c r="A13" s="41"/>
      <c r="B13" s="42"/>
      <c r="C13" s="43"/>
      <c r="D13" s="33"/>
      <c r="E13" s="33"/>
      <c r="F13" s="33"/>
      <c r="G13" s="33"/>
      <c r="H13" s="33"/>
      <c r="I13" s="33"/>
      <c r="J13" s="82"/>
      <c r="K13" s="44"/>
      <c r="L13" s="44"/>
      <c r="M13" s="45"/>
    </row>
    <row r="14" spans="1:13" ht="15.75" customHeight="1" thickBot="1">
      <c r="A14" s="75" t="s">
        <v>5</v>
      </c>
      <c r="B14" s="76" t="s">
        <v>6</v>
      </c>
      <c r="C14" s="77">
        <f>+C28+C42</f>
        <v>689909845660</v>
      </c>
      <c r="D14" s="77">
        <f aca="true" t="shared" si="9" ref="D14:I14">+D28+D42</f>
        <v>689909845660</v>
      </c>
      <c r="E14" s="77">
        <f t="shared" si="9"/>
        <v>38257683000</v>
      </c>
      <c r="F14" s="77">
        <f t="shared" si="9"/>
        <v>651652162660</v>
      </c>
      <c r="G14" s="77">
        <f t="shared" si="9"/>
        <v>212571181097.53</v>
      </c>
      <c r="H14" s="77">
        <f t="shared" si="9"/>
        <v>22565981974.03</v>
      </c>
      <c r="I14" s="77">
        <f t="shared" si="9"/>
        <v>22565900950.18</v>
      </c>
      <c r="J14" s="83">
        <f>+F14-G14</f>
        <v>439080981562.47</v>
      </c>
      <c r="K14" s="81">
        <f>+G14/F14</f>
        <v>0.3262034460682657</v>
      </c>
      <c r="L14" s="81">
        <f>+H14/F14</f>
        <v>0.034628876058535873</v>
      </c>
      <c r="M14" s="79">
        <f>+I14/F14</f>
        <v>0.034628751722494897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09" t="s">
        <v>17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16.5" customHeight="1">
      <c r="A17" s="109" t="s">
        <v>29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15</v>
      </c>
      <c r="D19" s="22" t="s">
        <v>10</v>
      </c>
      <c r="E19" s="22" t="s">
        <v>22</v>
      </c>
      <c r="F19" s="22" t="s">
        <v>23</v>
      </c>
      <c r="G19" s="22" t="s">
        <v>25</v>
      </c>
      <c r="H19" s="22" t="s">
        <v>14</v>
      </c>
      <c r="I19" s="22" t="s">
        <v>24</v>
      </c>
      <c r="J19" s="64" t="s">
        <v>11</v>
      </c>
      <c r="K19" s="26" t="s">
        <v>13</v>
      </c>
      <c r="L19" s="27" t="s">
        <v>28</v>
      </c>
      <c r="M19" s="28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84"/>
      <c r="K20" s="85"/>
      <c r="L20" s="85"/>
      <c r="M20" s="86"/>
    </row>
    <row r="21" spans="1:13" ht="25.5" customHeight="1">
      <c r="A21" s="62" t="s">
        <v>3</v>
      </c>
      <c r="B21" s="63" t="s">
        <v>0</v>
      </c>
      <c r="C21" s="88">
        <f>SUM(C22:C25)</f>
        <v>423160702000</v>
      </c>
      <c r="D21" s="88">
        <f aca="true" t="shared" si="10" ref="D21:I21">SUM(D22:D25)</f>
        <v>423160702000</v>
      </c>
      <c r="E21" s="88">
        <f t="shared" si="10"/>
        <v>0</v>
      </c>
      <c r="F21" s="88">
        <f t="shared" si="10"/>
        <v>423160702000</v>
      </c>
      <c r="G21" s="88">
        <f t="shared" si="10"/>
        <v>180515064081.16</v>
      </c>
      <c r="H21" s="88">
        <f t="shared" si="10"/>
        <v>12470359863</v>
      </c>
      <c r="I21" s="88">
        <f t="shared" si="10"/>
        <v>12470278839.15</v>
      </c>
      <c r="J21" s="67">
        <f aca="true" t="shared" si="11" ref="J21:J26">+F21-G21</f>
        <v>242645637918.84</v>
      </c>
      <c r="K21" s="32">
        <f aca="true" t="shared" si="12" ref="K21:K26">+G21/F21</f>
        <v>0.4265874955495277</v>
      </c>
      <c r="L21" s="32">
        <f aca="true" t="shared" si="13" ref="L21:L26">+H21/F21</f>
        <v>0.02946956039173978</v>
      </c>
      <c r="M21" s="49">
        <f aca="true" t="shared" si="14" ref="M21:M26">+I21/F21</f>
        <v>0.029469368918737637</v>
      </c>
    </row>
    <row r="22" spans="1:13" ht="24.75" customHeight="1">
      <c r="A22" s="34"/>
      <c r="B22" s="39" t="s">
        <v>1</v>
      </c>
      <c r="C22" s="91">
        <v>41107301000</v>
      </c>
      <c r="D22" s="91">
        <v>41107301000</v>
      </c>
      <c r="E22" s="94">
        <v>0</v>
      </c>
      <c r="F22" s="91">
        <v>41107301000</v>
      </c>
      <c r="G22" s="99">
        <v>2765874589</v>
      </c>
      <c r="H22" s="99">
        <v>2459644941</v>
      </c>
      <c r="I22" s="99">
        <v>2459644941</v>
      </c>
      <c r="J22" s="74">
        <f t="shared" si="11"/>
        <v>38341426411</v>
      </c>
      <c r="K22" s="29">
        <f t="shared" si="12"/>
        <v>0.067284266339938</v>
      </c>
      <c r="L22" s="29">
        <f t="shared" si="13"/>
        <v>0.059834746654858224</v>
      </c>
      <c r="M22" s="38">
        <f t="shared" si="14"/>
        <v>0.059834746654858224</v>
      </c>
    </row>
    <row r="23" spans="1:13" ht="21" customHeight="1">
      <c r="A23" s="34"/>
      <c r="B23" s="39" t="s">
        <v>19</v>
      </c>
      <c r="C23" s="91">
        <v>19428254000</v>
      </c>
      <c r="D23" s="91">
        <v>19428254000</v>
      </c>
      <c r="E23" s="94">
        <v>0</v>
      </c>
      <c r="F23" s="91">
        <v>19428254000</v>
      </c>
      <c r="G23" s="91">
        <v>11241754825.43</v>
      </c>
      <c r="H23" s="87">
        <v>538973438.27</v>
      </c>
      <c r="I23" s="87">
        <v>538892414.42</v>
      </c>
      <c r="J23" s="74">
        <f t="shared" si="11"/>
        <v>8186499174.57</v>
      </c>
      <c r="K23" s="29">
        <f t="shared" si="12"/>
        <v>0.5786291874416507</v>
      </c>
      <c r="L23" s="29">
        <f t="shared" si="13"/>
        <v>0.027741733161919746</v>
      </c>
      <c r="M23" s="38">
        <f t="shared" si="14"/>
        <v>0.027737562748561963</v>
      </c>
    </row>
    <row r="24" spans="1:13" ht="39" customHeight="1">
      <c r="A24" s="34"/>
      <c r="B24" s="39" t="s">
        <v>8</v>
      </c>
      <c r="C24" s="91">
        <v>349794367000</v>
      </c>
      <c r="D24" s="91">
        <v>349794367000</v>
      </c>
      <c r="E24" s="91">
        <v>0</v>
      </c>
      <c r="F24" s="91">
        <f>+D24-E24</f>
        <v>349794367000</v>
      </c>
      <c r="G24" s="99">
        <v>166505434666.73</v>
      </c>
      <c r="H24" s="99">
        <v>9469741483.73</v>
      </c>
      <c r="I24" s="99">
        <v>9469741483.73</v>
      </c>
      <c r="J24" s="74">
        <f t="shared" si="11"/>
        <v>183288932333.27</v>
      </c>
      <c r="K24" s="29">
        <f t="shared" si="12"/>
        <v>0.4760094797831036</v>
      </c>
      <c r="L24" s="29">
        <f t="shared" si="13"/>
        <v>0.027072309840055257</v>
      </c>
      <c r="M24" s="38">
        <f t="shared" si="14"/>
        <v>0.027072309840055257</v>
      </c>
    </row>
    <row r="25" spans="1:13" ht="19.5" customHeight="1">
      <c r="A25" s="34"/>
      <c r="B25" s="40" t="s">
        <v>26</v>
      </c>
      <c r="C25" s="91">
        <v>12830780000</v>
      </c>
      <c r="D25" s="91">
        <v>12830780000</v>
      </c>
      <c r="E25" s="91">
        <v>0</v>
      </c>
      <c r="F25" s="91">
        <v>12830780000</v>
      </c>
      <c r="G25" s="99">
        <v>2000000</v>
      </c>
      <c r="H25" s="99">
        <v>2000000</v>
      </c>
      <c r="I25" s="99">
        <v>2000000</v>
      </c>
      <c r="J25" s="74">
        <f t="shared" si="11"/>
        <v>12828780000</v>
      </c>
      <c r="K25" s="29">
        <f t="shared" si="12"/>
        <v>0.00015587516892971433</v>
      </c>
      <c r="L25" s="29">
        <f t="shared" si="13"/>
        <v>0.00015587516892971433</v>
      </c>
      <c r="M25" s="38">
        <f t="shared" si="14"/>
        <v>0.00015587516892971433</v>
      </c>
    </row>
    <row r="26" spans="1:13" ht="24.75" customHeight="1">
      <c r="A26" s="47" t="s">
        <v>4</v>
      </c>
      <c r="B26" s="48" t="s">
        <v>2</v>
      </c>
      <c r="C26" s="88">
        <v>241952330660</v>
      </c>
      <c r="D26" s="88">
        <v>241952330660</v>
      </c>
      <c r="E26" s="88">
        <v>37950000000</v>
      </c>
      <c r="F26" s="88">
        <v>204002330660</v>
      </c>
      <c r="G26" s="100">
        <v>27354376200</v>
      </c>
      <c r="H26" s="100">
        <v>9216000000</v>
      </c>
      <c r="I26" s="100">
        <v>9216000000</v>
      </c>
      <c r="J26" s="67">
        <f t="shared" si="11"/>
        <v>176647954460</v>
      </c>
      <c r="K26" s="32">
        <f t="shared" si="12"/>
        <v>0.13408854747640167</v>
      </c>
      <c r="L26" s="32">
        <f t="shared" si="13"/>
        <v>0.0451759544618136</v>
      </c>
      <c r="M26" s="49">
        <f t="shared" si="14"/>
        <v>0.0451759544618136</v>
      </c>
    </row>
    <row r="27" spans="1:13" ht="10.5" customHeight="1">
      <c r="A27" s="50"/>
      <c r="B27" s="51"/>
      <c r="C27" s="107"/>
      <c r="D27" s="108"/>
      <c r="E27" s="107"/>
      <c r="F27" s="106"/>
      <c r="G27" s="107"/>
      <c r="H27" s="107"/>
      <c r="I27" s="107"/>
      <c r="J27" s="72"/>
      <c r="K27" s="4"/>
      <c r="L27" s="4"/>
      <c r="M27" s="46"/>
    </row>
    <row r="28" spans="1:13" ht="13.5" thickBot="1">
      <c r="A28" s="52" t="s">
        <v>5</v>
      </c>
      <c r="B28" s="53" t="s">
        <v>6</v>
      </c>
      <c r="C28" s="95">
        <f>+C21+C26</f>
        <v>665113032660</v>
      </c>
      <c r="D28" s="95">
        <f>+D21+D26</f>
        <v>665113032660</v>
      </c>
      <c r="E28" s="95">
        <f>+E21+E26</f>
        <v>37950000000</v>
      </c>
      <c r="F28" s="96">
        <f>+D28-E28</f>
        <v>627163032660</v>
      </c>
      <c r="G28" s="95">
        <f>+G21+G26</f>
        <v>207869440281.16</v>
      </c>
      <c r="H28" s="95">
        <f>+H21+H26</f>
        <v>21686359863</v>
      </c>
      <c r="I28" s="97">
        <f>+I21+I26</f>
        <v>21686278839.15</v>
      </c>
      <c r="J28" s="68">
        <f>+F28-G28</f>
        <v>419293592378.83997</v>
      </c>
      <c r="K28" s="60">
        <f>+G28/F28</f>
        <v>0.3314440256459615</v>
      </c>
      <c r="L28" s="60">
        <f>+H28/F28</f>
        <v>0.034578504684852324</v>
      </c>
      <c r="M28" s="69">
        <f>+I28/F28</f>
        <v>0.03457837549380346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09" t="s">
        <v>18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18.75" customHeight="1">
      <c r="A31" s="109" t="s">
        <v>30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3" ht="22.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15</v>
      </c>
      <c r="D33" s="22" t="s">
        <v>10</v>
      </c>
      <c r="E33" s="22" t="s">
        <v>22</v>
      </c>
      <c r="F33" s="22" t="s">
        <v>23</v>
      </c>
      <c r="G33" s="22" t="s">
        <v>20</v>
      </c>
      <c r="H33" s="22" t="s">
        <v>21</v>
      </c>
      <c r="I33" s="22" t="s">
        <v>24</v>
      </c>
      <c r="J33" s="64" t="s">
        <v>11</v>
      </c>
      <c r="K33" s="26" t="s">
        <v>13</v>
      </c>
      <c r="L33" s="27" t="s">
        <v>28</v>
      </c>
      <c r="M33" s="28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65"/>
      <c r="K34" s="9"/>
      <c r="L34" s="9"/>
      <c r="M34" s="66"/>
    </row>
    <row r="35" spans="1:13" ht="24" customHeight="1">
      <c r="A35" s="47" t="s">
        <v>3</v>
      </c>
      <c r="B35" s="48" t="s">
        <v>0</v>
      </c>
      <c r="C35" s="88">
        <f aca="true" t="shared" si="15" ref="C35:I35">SUM(C36:C39)</f>
        <v>15302852000</v>
      </c>
      <c r="D35" s="88">
        <f t="shared" si="15"/>
        <v>15302852000</v>
      </c>
      <c r="E35" s="88">
        <f t="shared" si="15"/>
        <v>307683000</v>
      </c>
      <c r="F35" s="88">
        <f t="shared" si="15"/>
        <v>14995169000</v>
      </c>
      <c r="G35" s="31">
        <f t="shared" si="15"/>
        <v>2258213913.05</v>
      </c>
      <c r="H35" s="31">
        <f t="shared" si="15"/>
        <v>879622111.03</v>
      </c>
      <c r="I35" s="31">
        <f t="shared" si="15"/>
        <v>879622111.03</v>
      </c>
      <c r="J35" s="67">
        <f aca="true" t="shared" si="16" ref="J35:J40">+F35-G35</f>
        <v>12736955086.95</v>
      </c>
      <c r="K35" s="32">
        <f aca="true" t="shared" si="17" ref="K35:K40">+G35/F35</f>
        <v>0.150596096186045</v>
      </c>
      <c r="L35" s="32">
        <f aca="true" t="shared" si="18" ref="L35:L40">+H35/F35</f>
        <v>0.05866036661740858</v>
      </c>
      <c r="M35" s="49">
        <f aca="true" t="shared" si="19" ref="M35:M40">+I35/F35</f>
        <v>0.05866036661740858</v>
      </c>
    </row>
    <row r="36" spans="1:13" ht="19.5" customHeight="1">
      <c r="A36" s="54"/>
      <c r="B36" s="35" t="s">
        <v>1</v>
      </c>
      <c r="C36" s="87">
        <v>13248697000</v>
      </c>
      <c r="D36" s="87">
        <v>13248697000</v>
      </c>
      <c r="E36" s="87">
        <v>307683000</v>
      </c>
      <c r="F36" s="87">
        <v>12941014000</v>
      </c>
      <c r="G36" s="98">
        <v>855530927</v>
      </c>
      <c r="H36" s="98">
        <v>855530927</v>
      </c>
      <c r="I36" s="98">
        <v>855530927</v>
      </c>
      <c r="J36" s="74">
        <f t="shared" si="16"/>
        <v>12085483073</v>
      </c>
      <c r="K36" s="29">
        <f t="shared" si="17"/>
        <v>0.06611003797693132</v>
      </c>
      <c r="L36" s="29">
        <f t="shared" si="18"/>
        <v>0.06611003797693132</v>
      </c>
      <c r="M36" s="38">
        <f t="shared" si="19"/>
        <v>0.06611003797693132</v>
      </c>
    </row>
    <row r="37" spans="1:13" ht="19.5" customHeight="1">
      <c r="A37" s="54"/>
      <c r="B37" s="39" t="s">
        <v>19</v>
      </c>
      <c r="C37" s="87">
        <v>1916845000</v>
      </c>
      <c r="D37" s="87">
        <v>1916845000</v>
      </c>
      <c r="E37" s="87"/>
      <c r="F37" s="87">
        <v>1916845000</v>
      </c>
      <c r="G37" s="98">
        <v>1398460006.05</v>
      </c>
      <c r="H37" s="98">
        <v>19868204.03</v>
      </c>
      <c r="I37" s="98">
        <v>19868204.03</v>
      </c>
      <c r="J37" s="74">
        <f t="shared" si="16"/>
        <v>518384993.95000005</v>
      </c>
      <c r="K37" s="29">
        <f t="shared" si="17"/>
        <v>0.7295634263855449</v>
      </c>
      <c r="L37" s="29">
        <f t="shared" si="18"/>
        <v>0.010365055093134814</v>
      </c>
      <c r="M37" s="38">
        <f t="shared" si="19"/>
        <v>0.010365055093134814</v>
      </c>
    </row>
    <row r="38" spans="1:13" ht="31.5" customHeight="1">
      <c r="A38" s="54"/>
      <c r="B38" s="35" t="s">
        <v>8</v>
      </c>
      <c r="C38" s="87">
        <v>133375000</v>
      </c>
      <c r="D38" s="87">
        <v>133375000</v>
      </c>
      <c r="E38" s="87"/>
      <c r="F38" s="87">
        <v>133375000</v>
      </c>
      <c r="G38" s="98">
        <v>4222980</v>
      </c>
      <c r="H38" s="98">
        <v>4222980</v>
      </c>
      <c r="I38" s="98">
        <v>4222980</v>
      </c>
      <c r="J38" s="74">
        <f t="shared" si="16"/>
        <v>129152020</v>
      </c>
      <c r="K38" s="29">
        <f t="shared" si="17"/>
        <v>0.03166245548266167</v>
      </c>
      <c r="L38" s="29">
        <f t="shared" si="18"/>
        <v>0.03166245548266167</v>
      </c>
      <c r="M38" s="38">
        <f t="shared" si="19"/>
        <v>0.03166245548266167</v>
      </c>
    </row>
    <row r="39" spans="1:13" ht="19.5" customHeight="1">
      <c r="A39" s="34"/>
      <c r="B39" s="40" t="s">
        <v>26</v>
      </c>
      <c r="C39" s="87">
        <v>3935000</v>
      </c>
      <c r="D39" s="87">
        <v>3935000</v>
      </c>
      <c r="E39" s="87"/>
      <c r="F39" s="87">
        <v>3935000</v>
      </c>
      <c r="G39" s="98">
        <v>0</v>
      </c>
      <c r="H39" s="98">
        <v>0</v>
      </c>
      <c r="I39" s="98">
        <v>0</v>
      </c>
      <c r="J39" s="74">
        <f t="shared" si="16"/>
        <v>3935000</v>
      </c>
      <c r="K39" s="29">
        <f t="shared" si="17"/>
        <v>0</v>
      </c>
      <c r="L39" s="29">
        <f t="shared" si="18"/>
        <v>0</v>
      </c>
      <c r="M39" s="38">
        <f t="shared" si="19"/>
        <v>0</v>
      </c>
    </row>
    <row r="40" spans="1:13" ht="29.25" customHeight="1">
      <c r="A40" s="104" t="s">
        <v>4</v>
      </c>
      <c r="B40" s="105" t="s">
        <v>2</v>
      </c>
      <c r="C40" s="101">
        <v>9493961000</v>
      </c>
      <c r="D40" s="101">
        <v>9493961000</v>
      </c>
      <c r="E40" s="101"/>
      <c r="F40" s="101">
        <v>9493961000</v>
      </c>
      <c r="G40" s="102">
        <v>2443526903.32</v>
      </c>
      <c r="H40" s="102">
        <v>0</v>
      </c>
      <c r="I40" s="102">
        <v>0</v>
      </c>
      <c r="J40" s="103">
        <f t="shared" si="16"/>
        <v>7050434096.68</v>
      </c>
      <c r="K40" s="80">
        <f t="shared" si="17"/>
        <v>0.2573769687193786</v>
      </c>
      <c r="L40" s="80">
        <f t="shared" si="18"/>
        <v>0</v>
      </c>
      <c r="M40" s="89">
        <f t="shared" si="19"/>
        <v>0</v>
      </c>
    </row>
    <row r="41" spans="1:13" ht="6.75" customHeight="1">
      <c r="A41" s="55"/>
      <c r="B41" s="56"/>
      <c r="C41" s="92"/>
      <c r="D41" s="92"/>
      <c r="E41" s="92"/>
      <c r="F41" s="92"/>
      <c r="G41" s="57"/>
      <c r="H41" s="57"/>
      <c r="I41" s="57"/>
      <c r="J41" s="82"/>
      <c r="K41" s="58"/>
      <c r="L41" s="58"/>
      <c r="M41" s="45"/>
    </row>
    <row r="42" spans="1:13" ht="21.75" customHeight="1" thickBot="1">
      <c r="A42" s="75" t="s">
        <v>5</v>
      </c>
      <c r="B42" s="76" t="s">
        <v>6</v>
      </c>
      <c r="C42" s="93">
        <f>+C35+C40</f>
        <v>24796813000</v>
      </c>
      <c r="D42" s="93">
        <f aca="true" t="shared" si="20" ref="D42:I42">+D35+D40</f>
        <v>24796813000</v>
      </c>
      <c r="E42" s="93">
        <f t="shared" si="20"/>
        <v>307683000</v>
      </c>
      <c r="F42" s="93">
        <f t="shared" si="20"/>
        <v>24489130000</v>
      </c>
      <c r="G42" s="77">
        <f t="shared" si="20"/>
        <v>4701740816.370001</v>
      </c>
      <c r="H42" s="77">
        <f t="shared" si="20"/>
        <v>879622111.03</v>
      </c>
      <c r="I42" s="77">
        <f t="shared" si="20"/>
        <v>879622111.03</v>
      </c>
      <c r="J42" s="83">
        <f>+F42-G42</f>
        <v>19787389183.629997</v>
      </c>
      <c r="K42" s="78">
        <f>+G42/F42</f>
        <v>0.19199297061063422</v>
      </c>
      <c r="L42" s="78">
        <f>+H42/F42</f>
        <v>0.0359188795612584</v>
      </c>
      <c r="M42" s="79">
        <f>+I42/F42</f>
        <v>0.0359188795612584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</row>
    <row r="44" spans="1:13" ht="12.75">
      <c r="A44" s="11"/>
      <c r="B44" s="59" t="s">
        <v>16</v>
      </c>
      <c r="C44" s="14"/>
      <c r="D44" s="14"/>
      <c r="E44" s="14"/>
      <c r="F44" s="73"/>
      <c r="G44" s="70"/>
      <c r="H44" s="70"/>
      <c r="I44" s="70"/>
      <c r="J44" s="70"/>
      <c r="K44" s="71"/>
      <c r="L44" s="15"/>
      <c r="M44" s="15"/>
    </row>
    <row r="45" spans="6:7" ht="12.75">
      <c r="F45" s="25"/>
      <c r="G45" s="24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2021-02-08T15:23:52Z</cp:lastPrinted>
  <dcterms:created xsi:type="dcterms:W3CDTF">2011-02-09T13:24:23Z</dcterms:created>
  <dcterms:modified xsi:type="dcterms:W3CDTF">2021-02-08T15:28:53Z</dcterms:modified>
  <cp:category/>
  <cp:version/>
  <cp:contentType/>
  <cp:contentStatus/>
</cp:coreProperties>
</file>