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MARZO 2019\PDF\"/>
    </mc:Choice>
  </mc:AlternateContent>
  <bookViews>
    <workbookView xWindow="240" yWindow="120" windowWidth="18060" windowHeight="7050"/>
  </bookViews>
  <sheets>
    <sheet name="DIRECCION GRAL DE COMERCIO EXT" sheetId="1" r:id="rId1"/>
  </sheets>
  <definedNames>
    <definedName name="_xlnm.Print_Titles" localSheetId="0">'DIRECCION GRAL DE COMERCIO EXT'!$7:$7</definedName>
  </definedNames>
  <calcPr calcId="152511"/>
</workbook>
</file>

<file path=xl/calcChain.xml><?xml version="1.0" encoding="utf-8"?>
<calcChain xmlns="http://schemas.openxmlformats.org/spreadsheetml/2006/main">
  <c r="R9" i="1" l="1"/>
  <c r="R8" i="1" s="1"/>
  <c r="R23" i="1" s="1"/>
  <c r="T23" i="1"/>
  <c r="S23" i="1"/>
  <c r="Q23" i="1"/>
  <c r="P23" i="1"/>
  <c r="O23" i="1"/>
  <c r="N23" i="1"/>
  <c r="M23" i="1"/>
  <c r="L23" i="1"/>
  <c r="K23" i="1"/>
  <c r="J23" i="1"/>
  <c r="T8" i="1"/>
  <c r="S8" i="1"/>
  <c r="Q8" i="1"/>
  <c r="P8" i="1"/>
  <c r="O8" i="1"/>
  <c r="N8" i="1"/>
  <c r="M8" i="1"/>
  <c r="L8" i="1"/>
  <c r="K8" i="1"/>
  <c r="J8" i="1"/>
  <c r="O22" i="1" l="1"/>
  <c r="V22" i="1" s="1"/>
  <c r="O20" i="1"/>
  <c r="O18" i="1"/>
  <c r="V18" i="1" s="1"/>
  <c r="O16" i="1"/>
  <c r="O15" i="1"/>
  <c r="W15" i="1" s="1"/>
  <c r="O13" i="1"/>
  <c r="U13" i="1" s="1"/>
  <c r="O12" i="1"/>
  <c r="O11" i="1"/>
  <c r="X11" i="1" s="1"/>
  <c r="O10" i="1"/>
  <c r="W10" i="1" s="1"/>
  <c r="T21" i="1"/>
  <c r="S21" i="1"/>
  <c r="R21" i="1"/>
  <c r="Q21" i="1"/>
  <c r="P21" i="1"/>
  <c r="N21" i="1"/>
  <c r="M21" i="1"/>
  <c r="L21" i="1"/>
  <c r="K21" i="1"/>
  <c r="J21" i="1"/>
  <c r="T19" i="1"/>
  <c r="S19" i="1"/>
  <c r="R19" i="1"/>
  <c r="Q19" i="1"/>
  <c r="P19" i="1"/>
  <c r="N19" i="1"/>
  <c r="M19" i="1"/>
  <c r="L19" i="1"/>
  <c r="K19" i="1"/>
  <c r="J19" i="1"/>
  <c r="T17" i="1"/>
  <c r="S17" i="1"/>
  <c r="R17" i="1"/>
  <c r="Q17" i="1"/>
  <c r="P17" i="1"/>
  <c r="N17" i="1"/>
  <c r="M17" i="1"/>
  <c r="L17" i="1"/>
  <c r="K17" i="1"/>
  <c r="J17" i="1"/>
  <c r="J14" i="1"/>
  <c r="T14" i="1"/>
  <c r="S14" i="1"/>
  <c r="R14" i="1"/>
  <c r="Q14" i="1"/>
  <c r="P14" i="1"/>
  <c r="N14" i="1"/>
  <c r="M14" i="1"/>
  <c r="L14" i="1"/>
  <c r="K14" i="1"/>
  <c r="J9" i="1"/>
  <c r="T9" i="1"/>
  <c r="S9" i="1"/>
  <c r="Q9" i="1"/>
  <c r="P9" i="1"/>
  <c r="N9" i="1"/>
  <c r="M9" i="1"/>
  <c r="L9" i="1"/>
  <c r="K9" i="1"/>
  <c r="O14" i="1" l="1"/>
  <c r="U14" i="1" s="1"/>
  <c r="X10" i="1"/>
  <c r="O17" i="1"/>
  <c r="X17" i="1" s="1"/>
  <c r="O21" i="1"/>
  <c r="V21" i="1" s="1"/>
  <c r="U11" i="1"/>
  <c r="X15" i="1"/>
  <c r="U15" i="1"/>
  <c r="W18" i="1"/>
  <c r="O9" i="1"/>
  <c r="U9" i="1" s="1"/>
  <c r="O19" i="1"/>
  <c r="W19" i="1" s="1"/>
  <c r="W22" i="1"/>
  <c r="X16" i="1"/>
  <c r="W16" i="1"/>
  <c r="V16" i="1"/>
  <c r="U16" i="1"/>
  <c r="X12" i="1"/>
  <c r="W12" i="1"/>
  <c r="U12" i="1"/>
  <c r="V12" i="1"/>
  <c r="X20" i="1"/>
  <c r="W20" i="1"/>
  <c r="V20" i="1"/>
  <c r="U20" i="1"/>
  <c r="V11" i="1"/>
  <c r="X18" i="1"/>
  <c r="X22" i="1"/>
  <c r="V10" i="1"/>
  <c r="W11" i="1"/>
  <c r="V15" i="1"/>
  <c r="U10" i="1"/>
  <c r="U18" i="1"/>
  <c r="U22" i="1"/>
  <c r="X21" i="1" l="1"/>
  <c r="V17" i="1"/>
  <c r="X14" i="1"/>
  <c r="V14" i="1"/>
  <c r="W14" i="1"/>
  <c r="U21" i="1"/>
  <c r="W9" i="1"/>
  <c r="U17" i="1"/>
  <c r="W17" i="1"/>
  <c r="V19" i="1"/>
  <c r="X19" i="1"/>
  <c r="W21" i="1"/>
  <c r="U19" i="1"/>
  <c r="V9" i="1"/>
  <c r="X9" i="1"/>
  <c r="U8" i="1" l="1"/>
  <c r="V23" i="1"/>
  <c r="V8" i="1"/>
  <c r="X8" i="1"/>
  <c r="W8" i="1"/>
  <c r="U23" i="1" l="1"/>
  <c r="W23" i="1"/>
  <c r="X23" i="1"/>
</calcChain>
</file>

<file path=xl/sharedStrings.xml><?xml version="1.0" encoding="utf-8"?>
<sst xmlns="http://schemas.openxmlformats.org/spreadsheetml/2006/main" count="116" uniqueCount="63">
  <si>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</si>
  <si>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</si>
  <si>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</si>
  <si>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</si>
  <si>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</si>
  <si>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</si>
  <si>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</si>
  <si>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</si>
  <si>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</si>
  <si>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</si>
  <si>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</si>
  <si>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</si>
  <si>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</si>
  <si>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</si>
  <si>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</si>
  <si>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</si>
  <si>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</si>
  <si>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</si>
  <si>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</si>
  <si>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</si>
  <si>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</si>
  <si>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</si>
  <si>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</si>
  <si>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</si>
  <si>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</si>
  <si>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</si>
  <si>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</si>
  <si>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</si>
  <si>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</si>
  <si>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</si>
  <si>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</si>
  <si>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</si>
  <si>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</si>
  <si>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</si>
  <si>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</si>
  <si>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</si>
  <si>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</si>
  <si>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</si>
  <si>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</si>
  <si>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PREVIO CONCEPTO DGPPN</t>
  </si>
  <si>
    <t>FORTALECIMIENTO DE LOS SERVICIOS BRINDADOS A LOS USUARIOS DE COMERCIO EXTERIOR A NIVEL  NACIONAL</t>
  </si>
  <si>
    <t>GASTOS DE PERSONAL</t>
  </si>
  <si>
    <t>GASTOS DE FUNCIONAMIENTO</t>
  </si>
  <si>
    <t>TRANSFERENCIAS CORRIENTES</t>
  </si>
  <si>
    <t>GASTOS POR TRIBUTOS, MULTAS, SANCIONES E INTERESES DE MORA</t>
  </si>
  <si>
    <t xml:space="preserve">GASTOS  DE INVERSION </t>
  </si>
  <si>
    <t xml:space="preserve">ADQUISICION DE BIENES Y SERVICIOS </t>
  </si>
  <si>
    <t>TOTAL PRESUPUESTO A+C</t>
  </si>
  <si>
    <t>BLOQUEOS</t>
  </si>
  <si>
    <t>APR. VIGENTE DESPUES DE BLOQUEOS</t>
  </si>
  <si>
    <t>APR. SIN COMPROMETER</t>
  </si>
  <si>
    <t>OBLIG/ APR</t>
  </si>
  <si>
    <t>PAGO/ APR</t>
  </si>
  <si>
    <t>MINISTERIO DE COMERCIO INDUSTRIA Y TURISMO</t>
  </si>
  <si>
    <t>INFORME DE EJECUCIÓN PRESUPUESTAL ACUMULADO CON CORTE AL 31 DE MARZO DE 2019</t>
  </si>
  <si>
    <t>COMP/  APR</t>
  </si>
  <si>
    <t xml:space="preserve">UNIDAD EJECUTORA 3501-02 DIRECCIÓN GENERAL DE COMERCIO EXTERIOR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</si>
  <si>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</si>
  <si>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</si>
  <si>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</si>
  <si>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</si>
  <si>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</si>
  <si>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FECHA DE GENERACIÓN : ABRIL 01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</si>
</sst>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b/>
      <sz val="7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0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Continuous" vertical="center" wrapText="1"/>
    </xf>
    <xf numFmtId="0" fontId="10" fillId="0" borderId="0" xfId="0" applyFont="1" applyFill="1" applyBorder="1"/>
    <xf numFmtId="0" fontId="3" fillId="0" borderId="0" xfId="0" applyFont="1" applyFill="1" applyBorder="1"/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 applyAlignment="1">
      <alignment horizontal="right" vertical="center" wrapText="1"/>
    </xf>
    <xf numFmtId="10" fontId="10" fillId="0" borderId="0" xfId="0" applyNumberFormat="1" applyFont="1" applyFill="1" applyBorder="1"/>
    <xf numFmtId="164" fontId="5" fillId="0" borderId="1" xfId="0" applyNumberFormat="1" applyFont="1" applyFill="1" applyBorder="1" applyAlignment="1">
      <alignment vertical="center" wrapText="1" readingOrder="1"/>
    </xf>
    <xf numFmtId="165" fontId="5" fillId="0" borderId="1" xfId="0" applyNumberFormat="1" applyFont="1" applyFill="1" applyBorder="1" applyAlignment="1">
      <alignment vertical="center" wrapText="1" readingOrder="1"/>
    </xf>
    <xf numFmtId="165" fontId="10" fillId="0" borderId="1" xfId="0" applyNumberFormat="1" applyFont="1" applyFill="1" applyBorder="1" applyAlignment="1">
      <alignment vertical="center" wrapText="1"/>
    </xf>
    <xf numFmtId="10" fontId="10" fillId="0" borderId="1" xfId="0" applyNumberFormat="1" applyFont="1" applyFill="1" applyBorder="1" applyAlignment="1">
      <alignment vertical="center" wrapText="1"/>
    </xf>
    <xf numFmtId="10" fontId="10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 readingOrder="1"/>
    </xf>
    <xf numFmtId="165" fontId="4" fillId="3" borderId="1" xfId="0" applyNumberFormat="1" applyFont="1" applyFill="1" applyBorder="1" applyAlignment="1">
      <alignment vertical="center" wrapText="1" readingOrder="1"/>
    </xf>
    <xf numFmtId="165" fontId="12" fillId="3" borderId="1" xfId="0" applyNumberFormat="1" applyFont="1" applyFill="1" applyBorder="1" applyAlignment="1">
      <alignment vertical="center" wrapText="1"/>
    </xf>
    <xf numFmtId="10" fontId="12" fillId="3" borderId="1" xfId="0" applyNumberFormat="1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 readingOrder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190500</xdr:colOff>
      <xdr:row>3</xdr:row>
      <xdr:rowOff>9525</xdr:rowOff>
    </xdr:to>
    <xdr:pic>
      <xdr:nvPicPr>
        <xdr:cNvPr id="4" name="Imagen 3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57"/>
  <sheetViews>
    <sheetView showGridLines="0" tabSelected="1" topLeftCell="C14" workbookViewId="0">
      <selection activeCell="S31" sqref="S31"/>
    </sheetView>
  </sheetViews>
  <sheetFormatPr baseColWidth="10" defaultRowHeight="15" x14ac:dyDescent="0.25"/>
  <cols>
    <col min="1" max="1" width="5.140625" customWidth="1"/>
    <col min="2" max="3" width="5.42578125" customWidth="1"/>
    <col min="4" max="4" width="4.85546875" customWidth="1"/>
    <col min="5" max="5" width="5.42578125" customWidth="1"/>
    <col min="6" max="6" width="7.85546875" customWidth="1"/>
    <col min="7" max="7" width="4.7109375" customWidth="1"/>
    <col min="8" max="8" width="4.28515625" customWidth="1"/>
    <col min="9" max="9" width="24.85546875" customWidth="1"/>
    <col min="10" max="10" width="16.28515625" customWidth="1"/>
    <col min="11" max="11" width="13.28515625" customWidth="1"/>
    <col min="12" max="12" width="11.42578125" customWidth="1"/>
    <col min="13" max="13" width="16" customWidth="1"/>
    <col min="14" max="14" width="13.42578125" customWidth="1"/>
    <col min="15" max="15" width="15.42578125" customWidth="1"/>
    <col min="16" max="17" width="15" customWidth="1"/>
    <col min="18" max="18" width="14.7109375" customWidth="1"/>
    <col min="19" max="19" width="14.140625" customWidth="1"/>
    <col min="20" max="20" width="14.42578125" customWidth="1"/>
    <col min="21" max="21" width="14.5703125" customWidth="1"/>
    <col min="22" max="22" width="7.42578125" customWidth="1"/>
    <col min="23" max="23" width="7.140625" customWidth="1"/>
    <col min="24" max="24" width="6.140625" customWidth="1"/>
  </cols>
  <sheetData>
    <row r="3" spans="1:26" ht="15.75" x14ac:dyDescent="0.25">
      <c r="A3" s="26" t="s">
        <v>53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6" ht="15.75" x14ac:dyDescent="0.25">
      <c r="A4" s="26" t="s">
        <v>54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6" x14ac:dyDescent="0.25">
      <c r="A5" s="26" t="s">
        <v>56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6" ht="15.75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7" t="s">
        <v>62</v>
      </c>
    </row>
    <row r="7" spans="1:26" ht="52.5" customHeight="1" thickTop="1" thickBot="1" x14ac:dyDescent="0.3">
      <c r="A7" s="25" t="s">
        <v>0</v>
      </c>
      <c r="B7" s="25" t="s">
        <v>1</v>
      </c>
      <c r="C7" s="25" t="s">
        <v>2</v>
      </c>
      <c r="D7" s="25" t="s">
        <v>3</v>
      </c>
      <c r="E7" s="25" t="s">
        <v>4</v>
      </c>
      <c r="F7" s="25" t="s">
        <v>5</v>
      </c>
      <c r="G7" s="25" t="s">
        <v>6</v>
      </c>
      <c r="H7" s="25" t="s">
        <v>7</v>
      </c>
      <c r="I7" s="5" t="s">
        <v>8</v>
      </c>
      <c r="J7" s="5" t="s">
        <v>9</v>
      </c>
      <c r="K7" s="5" t="s">
        <v>10</v>
      </c>
      <c r="L7" s="5" t="s">
        <v>11</v>
      </c>
      <c r="M7" s="5" t="s">
        <v>12</v>
      </c>
      <c r="N7" s="5" t="s">
        <v>48</v>
      </c>
      <c r="O7" s="5" t="s">
        <v>49</v>
      </c>
      <c r="P7" s="5" t="s">
        <v>13</v>
      </c>
      <c r="Q7" s="5" t="s">
        <v>14</v>
      </c>
      <c r="R7" s="5" t="s">
        <v>15</v>
      </c>
      <c r="S7" s="5" t="s">
        <v>16</v>
      </c>
      <c r="T7" s="5" t="s">
        <v>17</v>
      </c>
      <c r="U7" s="6" t="s">
        <v>50</v>
      </c>
      <c r="V7" s="6" t="s">
        <v>55</v>
      </c>
      <c r="W7" s="6" t="s">
        <v>51</v>
      </c>
      <c r="X7" s="6" t="s">
        <v>52</v>
      </c>
      <c r="Y7" s="12"/>
    </row>
    <row r="8" spans="1:26" ht="35.1" customHeight="1" thickTop="1" thickBot="1" x14ac:dyDescent="0.3">
      <c r="A8" s="3" t="s">
        <v>18</v>
      </c>
      <c r="B8" s="3"/>
      <c r="C8" s="3"/>
      <c r="D8" s="3"/>
      <c r="E8" s="3"/>
      <c r="F8" s="3"/>
      <c r="G8" s="3"/>
      <c r="H8" s="3"/>
      <c r="I8" s="4" t="s">
        <v>42</v>
      </c>
      <c r="J8" s="13">
        <f>+J9+J14+J17+J19</f>
        <v>14215899000</v>
      </c>
      <c r="K8" s="13">
        <f t="shared" ref="K8:T8" si="0">+K9+K14+K17+K19</f>
        <v>0</v>
      </c>
      <c r="L8" s="13">
        <f t="shared" si="0"/>
        <v>0</v>
      </c>
      <c r="M8" s="13">
        <f t="shared" si="0"/>
        <v>14215899000</v>
      </c>
      <c r="N8" s="13">
        <f t="shared" si="0"/>
        <v>391021000</v>
      </c>
      <c r="O8" s="13">
        <f t="shared" si="0"/>
        <v>13824878000</v>
      </c>
      <c r="P8" s="13">
        <f t="shared" si="0"/>
        <v>13534425644.82</v>
      </c>
      <c r="Q8" s="13">
        <f t="shared" si="0"/>
        <v>290452355.18000001</v>
      </c>
      <c r="R8" s="13">
        <f t="shared" si="0"/>
        <v>3911138129.3500004</v>
      </c>
      <c r="S8" s="13">
        <f t="shared" si="0"/>
        <v>2693419470.6300001</v>
      </c>
      <c r="T8" s="13">
        <f t="shared" si="0"/>
        <v>2690244248.4900002</v>
      </c>
      <c r="U8" s="15">
        <f t="shared" ref="U8:U17" si="1">+O8-R8</f>
        <v>9913739870.6499996</v>
      </c>
      <c r="V8" s="16">
        <f t="shared" ref="V8:V17" si="2">+R8/O8</f>
        <v>0.28290579702403162</v>
      </c>
      <c r="W8" s="16">
        <f t="shared" ref="W8:W17" si="3">+S8/O8</f>
        <v>0.19482410409914649</v>
      </c>
      <c r="X8" s="16">
        <f>+T8/O8</f>
        <v>0.19459442958483975</v>
      </c>
      <c r="Y8" s="17"/>
      <c r="Z8" s="18"/>
    </row>
    <row r="9" spans="1:26" ht="35.1" customHeight="1" thickTop="1" thickBot="1" x14ac:dyDescent="0.3">
      <c r="A9" s="9" t="s">
        <v>18</v>
      </c>
      <c r="B9" s="9"/>
      <c r="C9" s="9"/>
      <c r="D9" s="9"/>
      <c r="E9" s="9"/>
      <c r="F9" s="9"/>
      <c r="G9" s="9"/>
      <c r="H9" s="9"/>
      <c r="I9" s="10" t="s">
        <v>41</v>
      </c>
      <c r="J9" s="21">
        <f>SUM(J10:J13)</f>
        <v>12231927000</v>
      </c>
      <c r="K9" s="21">
        <f t="shared" ref="K9:T9" si="4">SUM(K10:K13)</f>
        <v>0</v>
      </c>
      <c r="L9" s="21">
        <f t="shared" si="4"/>
        <v>0</v>
      </c>
      <c r="M9" s="21">
        <f t="shared" si="4"/>
        <v>12231927000</v>
      </c>
      <c r="N9" s="21">
        <f t="shared" si="4"/>
        <v>391021000</v>
      </c>
      <c r="O9" s="22">
        <f t="shared" ref="O9:O17" si="5">+M9-N9</f>
        <v>11840906000</v>
      </c>
      <c r="P9" s="21">
        <f t="shared" si="4"/>
        <v>11720916000</v>
      </c>
      <c r="Q9" s="21">
        <f t="shared" si="4"/>
        <v>119990000</v>
      </c>
      <c r="R9" s="21">
        <f>SUM(R10:R13)</f>
        <v>2395627727.71</v>
      </c>
      <c r="S9" s="21">
        <f t="shared" si="4"/>
        <v>2395627727.71</v>
      </c>
      <c r="T9" s="21">
        <f t="shared" si="4"/>
        <v>2392452505.5700002</v>
      </c>
      <c r="U9" s="23">
        <f t="shared" si="1"/>
        <v>9445278272.2900009</v>
      </c>
      <c r="V9" s="24">
        <f t="shared" si="2"/>
        <v>0.20231794152491372</v>
      </c>
      <c r="W9" s="24">
        <f t="shared" si="3"/>
        <v>0.20231794152491372</v>
      </c>
      <c r="X9" s="24">
        <f>+T9/O9</f>
        <v>0.20204978449875374</v>
      </c>
      <c r="Y9" s="17"/>
      <c r="Z9" s="18"/>
    </row>
    <row r="10" spans="1:26" ht="35.1" customHeight="1" thickTop="1" thickBot="1" x14ac:dyDescent="0.3">
      <c r="A10" s="3" t="s">
        <v>18</v>
      </c>
      <c r="B10" s="3" t="s">
        <v>19</v>
      </c>
      <c r="C10" s="3" t="s">
        <v>19</v>
      </c>
      <c r="D10" s="3" t="s">
        <v>19</v>
      </c>
      <c r="E10" s="3"/>
      <c r="F10" s="3" t="s">
        <v>20</v>
      </c>
      <c r="G10" s="3" t="s">
        <v>38</v>
      </c>
      <c r="H10" s="3" t="s">
        <v>29</v>
      </c>
      <c r="I10" s="4" t="s">
        <v>21</v>
      </c>
      <c r="J10" s="13">
        <v>7885529000</v>
      </c>
      <c r="K10" s="13">
        <v>0</v>
      </c>
      <c r="L10" s="13">
        <v>0</v>
      </c>
      <c r="M10" s="13">
        <v>7885529000</v>
      </c>
      <c r="N10" s="13">
        <v>0</v>
      </c>
      <c r="O10" s="14">
        <f t="shared" si="5"/>
        <v>7885529000</v>
      </c>
      <c r="P10" s="13">
        <v>7835529000</v>
      </c>
      <c r="Q10" s="13">
        <v>50000000</v>
      </c>
      <c r="R10" s="13">
        <v>1577186514.54</v>
      </c>
      <c r="S10" s="13">
        <v>1577186514.54</v>
      </c>
      <c r="T10" s="13">
        <v>1575282997.46</v>
      </c>
      <c r="U10" s="15">
        <f t="shared" si="1"/>
        <v>6308342485.46</v>
      </c>
      <c r="V10" s="16">
        <f t="shared" si="2"/>
        <v>0.20001023577999649</v>
      </c>
      <c r="W10" s="16">
        <f t="shared" si="3"/>
        <v>0.20001023577999649</v>
      </c>
      <c r="X10" s="16">
        <f>+T10/O10</f>
        <v>0.19976884207261175</v>
      </c>
      <c r="Y10" s="17"/>
      <c r="Z10" s="18"/>
    </row>
    <row r="11" spans="1:26" ht="35.1" customHeight="1" thickTop="1" thickBot="1" x14ac:dyDescent="0.3">
      <c r="A11" s="3" t="s">
        <v>18</v>
      </c>
      <c r="B11" s="3" t="s">
        <v>19</v>
      </c>
      <c r="C11" s="3" t="s">
        <v>19</v>
      </c>
      <c r="D11" s="3" t="s">
        <v>22</v>
      </c>
      <c r="E11" s="3"/>
      <c r="F11" s="3" t="s">
        <v>20</v>
      </c>
      <c r="G11" s="3" t="s">
        <v>38</v>
      </c>
      <c r="H11" s="3" t="s">
        <v>29</v>
      </c>
      <c r="I11" s="4" t="s">
        <v>23</v>
      </c>
      <c r="J11" s="13">
        <v>2890783000</v>
      </c>
      <c r="K11" s="13">
        <v>0</v>
      </c>
      <c r="L11" s="13">
        <v>0</v>
      </c>
      <c r="M11" s="13">
        <v>2890783000</v>
      </c>
      <c r="N11" s="13">
        <v>0</v>
      </c>
      <c r="O11" s="14">
        <f t="shared" si="5"/>
        <v>2890783000</v>
      </c>
      <c r="P11" s="13">
        <v>2840793000</v>
      </c>
      <c r="Q11" s="13">
        <v>49990000</v>
      </c>
      <c r="R11" s="13">
        <v>606810485</v>
      </c>
      <c r="S11" s="13">
        <v>606810485</v>
      </c>
      <c r="T11" s="13">
        <v>606810485</v>
      </c>
      <c r="U11" s="15">
        <f t="shared" si="1"/>
        <v>2283972515</v>
      </c>
      <c r="V11" s="16">
        <f t="shared" si="2"/>
        <v>0.20991215355839576</v>
      </c>
      <c r="W11" s="16">
        <f t="shared" si="3"/>
        <v>0.20991215355839576</v>
      </c>
      <c r="X11" s="16">
        <f>+T11/O11</f>
        <v>0.20991215355839576</v>
      </c>
      <c r="Y11" s="17"/>
      <c r="Z11" s="18"/>
    </row>
    <row r="12" spans="1:26" ht="35.1" customHeight="1" thickTop="1" thickBot="1" x14ac:dyDescent="0.3">
      <c r="A12" s="3" t="s">
        <v>18</v>
      </c>
      <c r="B12" s="3" t="s">
        <v>19</v>
      </c>
      <c r="C12" s="3" t="s">
        <v>19</v>
      </c>
      <c r="D12" s="3" t="s">
        <v>24</v>
      </c>
      <c r="E12" s="3"/>
      <c r="F12" s="3" t="s">
        <v>20</v>
      </c>
      <c r="G12" s="3" t="s">
        <v>38</v>
      </c>
      <c r="H12" s="3" t="s">
        <v>29</v>
      </c>
      <c r="I12" s="4" t="s">
        <v>25</v>
      </c>
      <c r="J12" s="13">
        <v>1064594000</v>
      </c>
      <c r="K12" s="13">
        <v>0</v>
      </c>
      <c r="L12" s="13">
        <v>0</v>
      </c>
      <c r="M12" s="13">
        <v>1064594000</v>
      </c>
      <c r="N12" s="13">
        <v>0</v>
      </c>
      <c r="O12" s="14">
        <f t="shared" si="5"/>
        <v>1064594000</v>
      </c>
      <c r="P12" s="13">
        <v>1044594000</v>
      </c>
      <c r="Q12" s="13">
        <v>20000000</v>
      </c>
      <c r="R12" s="13">
        <v>211630728.16999999</v>
      </c>
      <c r="S12" s="13">
        <v>211630728.16999999</v>
      </c>
      <c r="T12" s="13">
        <v>210359023.11000001</v>
      </c>
      <c r="U12" s="15">
        <f t="shared" si="1"/>
        <v>852963271.83000004</v>
      </c>
      <c r="V12" s="16">
        <f t="shared" si="2"/>
        <v>0.19879008163675541</v>
      </c>
      <c r="W12" s="16">
        <f t="shared" si="3"/>
        <v>0.19879008163675541</v>
      </c>
      <c r="X12" s="16">
        <f>+T12/O12</f>
        <v>0.1975955369934454</v>
      </c>
      <c r="Y12" s="17"/>
      <c r="Z12" s="18"/>
    </row>
    <row r="13" spans="1:26" ht="35.1" customHeight="1" thickTop="1" thickBot="1" x14ac:dyDescent="0.3">
      <c r="A13" s="3" t="s">
        <v>18</v>
      </c>
      <c r="B13" s="3" t="s">
        <v>19</v>
      </c>
      <c r="C13" s="3" t="s">
        <v>19</v>
      </c>
      <c r="D13" s="3" t="s">
        <v>28</v>
      </c>
      <c r="E13" s="3"/>
      <c r="F13" s="3" t="s">
        <v>20</v>
      </c>
      <c r="G13" s="3" t="s">
        <v>38</v>
      </c>
      <c r="H13" s="3" t="s">
        <v>29</v>
      </c>
      <c r="I13" s="4" t="s">
        <v>39</v>
      </c>
      <c r="J13" s="13">
        <v>391021000</v>
      </c>
      <c r="K13" s="13">
        <v>0</v>
      </c>
      <c r="L13" s="13">
        <v>0</v>
      </c>
      <c r="M13" s="13">
        <v>391021000</v>
      </c>
      <c r="N13" s="13">
        <v>391021000</v>
      </c>
      <c r="O13" s="14">
        <f t="shared" si="5"/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5">
        <f t="shared" si="1"/>
        <v>0</v>
      </c>
      <c r="V13" s="16">
        <v>0</v>
      </c>
      <c r="W13" s="16">
        <v>0</v>
      </c>
      <c r="X13" s="16">
        <v>0</v>
      </c>
      <c r="Y13" s="17"/>
      <c r="Z13" s="18"/>
    </row>
    <row r="14" spans="1:26" ht="35.1" customHeight="1" thickTop="1" thickBot="1" x14ac:dyDescent="0.3">
      <c r="A14" s="9" t="s">
        <v>18</v>
      </c>
      <c r="B14" s="9"/>
      <c r="C14" s="9"/>
      <c r="D14" s="9"/>
      <c r="E14" s="9"/>
      <c r="F14" s="9"/>
      <c r="G14" s="9"/>
      <c r="H14" s="9"/>
      <c r="I14" s="10" t="s">
        <v>46</v>
      </c>
      <c r="J14" s="21">
        <f>+J15+J16</f>
        <v>1861014000</v>
      </c>
      <c r="K14" s="21">
        <f t="shared" ref="K14:T14" si="6">+K15+K16</f>
        <v>0</v>
      </c>
      <c r="L14" s="21">
        <f t="shared" si="6"/>
        <v>0</v>
      </c>
      <c r="M14" s="21">
        <f t="shared" si="6"/>
        <v>1861014000</v>
      </c>
      <c r="N14" s="21">
        <f t="shared" si="6"/>
        <v>0</v>
      </c>
      <c r="O14" s="22">
        <f t="shared" si="5"/>
        <v>1861014000</v>
      </c>
      <c r="P14" s="21">
        <f t="shared" si="6"/>
        <v>1693353644.8199999</v>
      </c>
      <c r="Q14" s="21">
        <f t="shared" si="6"/>
        <v>167660355.18000001</v>
      </c>
      <c r="R14" s="21">
        <f t="shared" si="6"/>
        <v>1509820742.6400001</v>
      </c>
      <c r="S14" s="21">
        <f t="shared" si="6"/>
        <v>292102083.92000002</v>
      </c>
      <c r="T14" s="21">
        <f t="shared" si="6"/>
        <v>292102083.92000002</v>
      </c>
      <c r="U14" s="23">
        <f t="shared" si="1"/>
        <v>351193257.3599999</v>
      </c>
      <c r="V14" s="24">
        <f t="shared" si="2"/>
        <v>0.81128929854369725</v>
      </c>
      <c r="W14" s="24">
        <f t="shared" si="3"/>
        <v>0.1569585634068309</v>
      </c>
      <c r="X14" s="24">
        <f>+T14/O14</f>
        <v>0.1569585634068309</v>
      </c>
      <c r="Y14" s="17"/>
      <c r="Z14" s="18"/>
    </row>
    <row r="15" spans="1:26" ht="35.1" customHeight="1" thickTop="1" thickBot="1" x14ac:dyDescent="0.3">
      <c r="A15" s="3" t="s">
        <v>18</v>
      </c>
      <c r="B15" s="3" t="s">
        <v>22</v>
      </c>
      <c r="C15" s="3" t="s">
        <v>19</v>
      </c>
      <c r="D15" s="3"/>
      <c r="E15" s="3"/>
      <c r="F15" s="3" t="s">
        <v>20</v>
      </c>
      <c r="G15" s="3" t="s">
        <v>38</v>
      </c>
      <c r="H15" s="3" t="s">
        <v>29</v>
      </c>
      <c r="I15" s="4" t="s">
        <v>26</v>
      </c>
      <c r="J15" s="13">
        <v>8000000</v>
      </c>
      <c r="K15" s="13">
        <v>0</v>
      </c>
      <c r="L15" s="13">
        <v>0</v>
      </c>
      <c r="M15" s="13">
        <v>8000000</v>
      </c>
      <c r="N15" s="13">
        <v>0</v>
      </c>
      <c r="O15" s="14">
        <f t="shared" si="5"/>
        <v>8000000</v>
      </c>
      <c r="P15" s="13">
        <v>0</v>
      </c>
      <c r="Q15" s="13">
        <v>8000000</v>
      </c>
      <c r="R15" s="13">
        <v>0</v>
      </c>
      <c r="S15" s="13">
        <v>0</v>
      </c>
      <c r="T15" s="13">
        <v>0</v>
      </c>
      <c r="U15" s="15">
        <f t="shared" si="1"/>
        <v>8000000</v>
      </c>
      <c r="V15" s="16">
        <f t="shared" si="2"/>
        <v>0</v>
      </c>
      <c r="W15" s="16">
        <f t="shared" si="3"/>
        <v>0</v>
      </c>
      <c r="X15" s="16">
        <f>+T15/O15</f>
        <v>0</v>
      </c>
      <c r="Y15" s="17"/>
      <c r="Z15" s="18"/>
    </row>
    <row r="16" spans="1:26" ht="35.1" customHeight="1" thickTop="1" thickBot="1" x14ac:dyDescent="0.3">
      <c r="A16" s="3" t="s">
        <v>18</v>
      </c>
      <c r="B16" s="3" t="s">
        <v>22</v>
      </c>
      <c r="C16" s="3" t="s">
        <v>22</v>
      </c>
      <c r="D16" s="3"/>
      <c r="E16" s="3"/>
      <c r="F16" s="3" t="s">
        <v>20</v>
      </c>
      <c r="G16" s="3" t="s">
        <v>38</v>
      </c>
      <c r="H16" s="3" t="s">
        <v>29</v>
      </c>
      <c r="I16" s="4" t="s">
        <v>27</v>
      </c>
      <c r="J16" s="13">
        <v>1853014000</v>
      </c>
      <c r="K16" s="13">
        <v>0</v>
      </c>
      <c r="L16" s="13">
        <v>0</v>
      </c>
      <c r="M16" s="13">
        <v>1853014000</v>
      </c>
      <c r="N16" s="13">
        <v>0</v>
      </c>
      <c r="O16" s="14">
        <f t="shared" si="5"/>
        <v>1853014000</v>
      </c>
      <c r="P16" s="13">
        <v>1693353644.8199999</v>
      </c>
      <c r="Q16" s="13">
        <v>159660355.18000001</v>
      </c>
      <c r="R16" s="13">
        <v>1509820742.6400001</v>
      </c>
      <c r="S16" s="13">
        <v>292102083.92000002</v>
      </c>
      <c r="T16" s="13">
        <v>292102083.92000002</v>
      </c>
      <c r="U16" s="15">
        <f t="shared" si="1"/>
        <v>343193257.3599999</v>
      </c>
      <c r="V16" s="16">
        <f t="shared" si="2"/>
        <v>0.81479187023951249</v>
      </c>
      <c r="W16" s="16">
        <f t="shared" si="3"/>
        <v>0.15763619914366542</v>
      </c>
      <c r="X16" s="16">
        <f>+T16/O16</f>
        <v>0.15763619914366542</v>
      </c>
      <c r="Y16" s="17"/>
      <c r="Z16" s="18"/>
    </row>
    <row r="17" spans="1:26" ht="35.1" customHeight="1" thickTop="1" thickBot="1" x14ac:dyDescent="0.3">
      <c r="A17" s="9" t="s">
        <v>18</v>
      </c>
      <c r="B17" s="9"/>
      <c r="C17" s="9"/>
      <c r="D17" s="9"/>
      <c r="E17" s="9"/>
      <c r="F17" s="9"/>
      <c r="G17" s="9"/>
      <c r="H17" s="9"/>
      <c r="I17" s="10" t="s">
        <v>43</v>
      </c>
      <c r="J17" s="21">
        <f>+J18</f>
        <v>119250000</v>
      </c>
      <c r="K17" s="21">
        <f t="shared" ref="K17:T17" si="7">+K18</f>
        <v>0</v>
      </c>
      <c r="L17" s="21">
        <f t="shared" si="7"/>
        <v>0</v>
      </c>
      <c r="M17" s="21">
        <f t="shared" si="7"/>
        <v>119250000</v>
      </c>
      <c r="N17" s="21">
        <f t="shared" si="7"/>
        <v>0</v>
      </c>
      <c r="O17" s="22">
        <f t="shared" si="5"/>
        <v>119250000</v>
      </c>
      <c r="P17" s="21">
        <f t="shared" si="7"/>
        <v>119250000</v>
      </c>
      <c r="Q17" s="21">
        <f t="shared" si="7"/>
        <v>0</v>
      </c>
      <c r="R17" s="21">
        <f t="shared" si="7"/>
        <v>4783659</v>
      </c>
      <c r="S17" s="21">
        <f t="shared" si="7"/>
        <v>4783659</v>
      </c>
      <c r="T17" s="21">
        <f t="shared" si="7"/>
        <v>4783659</v>
      </c>
      <c r="U17" s="23">
        <f t="shared" si="1"/>
        <v>114466341</v>
      </c>
      <c r="V17" s="24">
        <f t="shared" si="2"/>
        <v>4.0114540880503147E-2</v>
      </c>
      <c r="W17" s="24">
        <f t="shared" si="3"/>
        <v>4.0114540880503147E-2</v>
      </c>
      <c r="X17" s="24">
        <f>+T17/O17</f>
        <v>4.0114540880503147E-2</v>
      </c>
      <c r="Y17" s="17"/>
      <c r="Z17" s="18"/>
    </row>
    <row r="18" spans="1:26" ht="45.75" customHeight="1" thickTop="1" thickBot="1" x14ac:dyDescent="0.3">
      <c r="A18" s="3" t="s">
        <v>18</v>
      </c>
      <c r="B18" s="3" t="s">
        <v>24</v>
      </c>
      <c r="C18" s="3" t="s">
        <v>28</v>
      </c>
      <c r="D18" s="3" t="s">
        <v>22</v>
      </c>
      <c r="E18" s="3" t="s">
        <v>30</v>
      </c>
      <c r="F18" s="3" t="s">
        <v>20</v>
      </c>
      <c r="G18" s="3" t="s">
        <v>38</v>
      </c>
      <c r="H18" s="3" t="s">
        <v>29</v>
      </c>
      <c r="I18" s="4" t="s">
        <v>31</v>
      </c>
      <c r="J18" s="13">
        <v>119250000</v>
      </c>
      <c r="K18" s="13">
        <v>0</v>
      </c>
      <c r="L18" s="13">
        <v>0</v>
      </c>
      <c r="M18" s="13">
        <v>119250000</v>
      </c>
      <c r="N18" s="13">
        <v>0</v>
      </c>
      <c r="O18" s="14">
        <f t="shared" ref="O18:O22" si="8">+M18-N18</f>
        <v>119250000</v>
      </c>
      <c r="P18" s="13">
        <v>119250000</v>
      </c>
      <c r="Q18" s="13">
        <v>0</v>
      </c>
      <c r="R18" s="13">
        <v>4783659</v>
      </c>
      <c r="S18" s="13">
        <v>4783659</v>
      </c>
      <c r="T18" s="13">
        <v>4783659</v>
      </c>
      <c r="U18" s="15">
        <f t="shared" ref="U18:U23" si="9">+O18-R18</f>
        <v>114466341</v>
      </c>
      <c r="V18" s="16">
        <f t="shared" ref="V18:V23" si="10">+R18/O18</f>
        <v>4.0114540880503147E-2</v>
      </c>
      <c r="W18" s="16">
        <f t="shared" ref="W18:W23" si="11">+S18/O18</f>
        <v>4.0114540880503147E-2</v>
      </c>
      <c r="X18" s="16">
        <f t="shared" ref="X18:X23" si="12">+T18/O18</f>
        <v>4.0114540880503147E-2</v>
      </c>
      <c r="Y18" s="17"/>
      <c r="Z18" s="18"/>
    </row>
    <row r="19" spans="1:26" ht="35.1" customHeight="1" thickTop="1" thickBot="1" x14ac:dyDescent="0.3">
      <c r="A19" s="9" t="s">
        <v>18</v>
      </c>
      <c r="B19" s="9"/>
      <c r="C19" s="9"/>
      <c r="D19" s="9"/>
      <c r="E19" s="9"/>
      <c r="F19" s="9"/>
      <c r="G19" s="9"/>
      <c r="H19" s="9"/>
      <c r="I19" s="10" t="s">
        <v>44</v>
      </c>
      <c r="J19" s="21">
        <f>+J20</f>
        <v>3708000</v>
      </c>
      <c r="K19" s="21">
        <f t="shared" ref="K19:T19" si="13">+K20</f>
        <v>0</v>
      </c>
      <c r="L19" s="21">
        <f t="shared" si="13"/>
        <v>0</v>
      </c>
      <c r="M19" s="21">
        <f t="shared" si="13"/>
        <v>3708000</v>
      </c>
      <c r="N19" s="21">
        <f t="shared" si="13"/>
        <v>0</v>
      </c>
      <c r="O19" s="22">
        <f t="shared" si="8"/>
        <v>3708000</v>
      </c>
      <c r="P19" s="21">
        <f t="shared" si="13"/>
        <v>906000</v>
      </c>
      <c r="Q19" s="21">
        <f t="shared" si="13"/>
        <v>2802000</v>
      </c>
      <c r="R19" s="21">
        <f t="shared" si="13"/>
        <v>906000</v>
      </c>
      <c r="S19" s="21">
        <f t="shared" si="13"/>
        <v>906000</v>
      </c>
      <c r="T19" s="21">
        <f t="shared" si="13"/>
        <v>906000</v>
      </c>
      <c r="U19" s="23">
        <f t="shared" si="9"/>
        <v>2802000</v>
      </c>
      <c r="V19" s="24">
        <f t="shared" si="10"/>
        <v>0.24433656957928804</v>
      </c>
      <c r="W19" s="24">
        <f t="shared" si="11"/>
        <v>0.24433656957928804</v>
      </c>
      <c r="X19" s="24">
        <f t="shared" si="12"/>
        <v>0.24433656957928804</v>
      </c>
      <c r="Y19" s="17"/>
      <c r="Z19" s="18"/>
    </row>
    <row r="20" spans="1:26" ht="35.1" customHeight="1" thickTop="1" thickBot="1" x14ac:dyDescent="0.3">
      <c r="A20" s="3" t="s">
        <v>18</v>
      </c>
      <c r="B20" s="3" t="s">
        <v>32</v>
      </c>
      <c r="C20" s="3" t="s">
        <v>19</v>
      </c>
      <c r="D20" s="3"/>
      <c r="E20" s="3"/>
      <c r="F20" s="3" t="s">
        <v>20</v>
      </c>
      <c r="G20" s="3" t="s">
        <v>38</v>
      </c>
      <c r="H20" s="3" t="s">
        <v>29</v>
      </c>
      <c r="I20" s="4" t="s">
        <v>33</v>
      </c>
      <c r="J20" s="13">
        <v>3708000</v>
      </c>
      <c r="K20" s="13">
        <v>0</v>
      </c>
      <c r="L20" s="13">
        <v>0</v>
      </c>
      <c r="M20" s="13">
        <v>3708000</v>
      </c>
      <c r="N20" s="13">
        <v>0</v>
      </c>
      <c r="O20" s="14">
        <f t="shared" si="8"/>
        <v>3708000</v>
      </c>
      <c r="P20" s="13">
        <v>906000</v>
      </c>
      <c r="Q20" s="13">
        <v>2802000</v>
      </c>
      <c r="R20" s="13">
        <v>906000</v>
      </c>
      <c r="S20" s="13">
        <v>906000</v>
      </c>
      <c r="T20" s="13">
        <v>906000</v>
      </c>
      <c r="U20" s="15">
        <f t="shared" si="9"/>
        <v>2802000</v>
      </c>
      <c r="V20" s="16">
        <f t="shared" si="10"/>
        <v>0.24433656957928804</v>
      </c>
      <c r="W20" s="16">
        <f t="shared" si="11"/>
        <v>0.24433656957928804</v>
      </c>
      <c r="X20" s="16">
        <f t="shared" si="12"/>
        <v>0.24433656957928804</v>
      </c>
      <c r="Y20" s="17"/>
      <c r="Z20" s="18"/>
    </row>
    <row r="21" spans="1:26" ht="35.1" customHeight="1" thickTop="1" thickBot="1" x14ac:dyDescent="0.3">
      <c r="A21" s="9" t="s">
        <v>34</v>
      </c>
      <c r="B21" s="9"/>
      <c r="C21" s="9"/>
      <c r="D21" s="9"/>
      <c r="E21" s="9"/>
      <c r="F21" s="9"/>
      <c r="G21" s="9"/>
      <c r="H21" s="9"/>
      <c r="I21" s="10" t="s">
        <v>45</v>
      </c>
      <c r="J21" s="21">
        <f>+J22</f>
        <v>5200000000</v>
      </c>
      <c r="K21" s="21">
        <f t="shared" ref="K21:T21" si="14">+K22</f>
        <v>0</v>
      </c>
      <c r="L21" s="21">
        <f t="shared" si="14"/>
        <v>0</v>
      </c>
      <c r="M21" s="21">
        <f t="shared" si="14"/>
        <v>5200000000</v>
      </c>
      <c r="N21" s="21">
        <f t="shared" si="14"/>
        <v>0</v>
      </c>
      <c r="O21" s="22">
        <f t="shared" si="8"/>
        <v>5200000000</v>
      </c>
      <c r="P21" s="21">
        <f t="shared" si="14"/>
        <v>4370395126.25</v>
      </c>
      <c r="Q21" s="21">
        <f t="shared" si="14"/>
        <v>829604873.75</v>
      </c>
      <c r="R21" s="21">
        <f t="shared" si="14"/>
        <v>4134159817.25</v>
      </c>
      <c r="S21" s="21">
        <f t="shared" si="14"/>
        <v>90990827</v>
      </c>
      <c r="T21" s="21">
        <f t="shared" si="14"/>
        <v>90990827</v>
      </c>
      <c r="U21" s="23">
        <f t="shared" si="9"/>
        <v>1065840182.75</v>
      </c>
      <c r="V21" s="24">
        <f t="shared" si="10"/>
        <v>0.79503073408653846</v>
      </c>
      <c r="W21" s="24">
        <f t="shared" si="11"/>
        <v>1.7498235961538461E-2</v>
      </c>
      <c r="X21" s="24">
        <f t="shared" si="12"/>
        <v>1.7498235961538461E-2</v>
      </c>
      <c r="Y21" s="17"/>
      <c r="Z21" s="18"/>
    </row>
    <row r="22" spans="1:26" ht="66.75" customHeight="1" thickTop="1" thickBot="1" x14ac:dyDescent="0.3">
      <c r="A22" s="3" t="s">
        <v>34</v>
      </c>
      <c r="B22" s="3" t="s">
        <v>35</v>
      </c>
      <c r="C22" s="3" t="s">
        <v>36</v>
      </c>
      <c r="D22" s="3" t="s">
        <v>37</v>
      </c>
      <c r="E22" s="3"/>
      <c r="F22" s="3" t="s">
        <v>20</v>
      </c>
      <c r="G22" s="3" t="s">
        <v>38</v>
      </c>
      <c r="H22" s="3" t="s">
        <v>29</v>
      </c>
      <c r="I22" s="4" t="s">
        <v>40</v>
      </c>
      <c r="J22" s="13">
        <v>5200000000</v>
      </c>
      <c r="K22" s="13">
        <v>0</v>
      </c>
      <c r="L22" s="13">
        <v>0</v>
      </c>
      <c r="M22" s="13">
        <v>5200000000</v>
      </c>
      <c r="N22" s="13">
        <v>0</v>
      </c>
      <c r="O22" s="14">
        <f t="shared" si="8"/>
        <v>5200000000</v>
      </c>
      <c r="P22" s="13">
        <v>4370395126.25</v>
      </c>
      <c r="Q22" s="13">
        <v>829604873.75</v>
      </c>
      <c r="R22" s="13">
        <v>4134159817.25</v>
      </c>
      <c r="S22" s="13">
        <v>90990827</v>
      </c>
      <c r="T22" s="13">
        <v>90990827</v>
      </c>
      <c r="U22" s="15">
        <f t="shared" si="9"/>
        <v>1065840182.75</v>
      </c>
      <c r="V22" s="16">
        <f t="shared" si="10"/>
        <v>0.79503073408653846</v>
      </c>
      <c r="W22" s="16">
        <f t="shared" si="11"/>
        <v>1.7498235961538461E-2</v>
      </c>
      <c r="X22" s="16">
        <f t="shared" si="12"/>
        <v>1.7498235961538461E-2</v>
      </c>
      <c r="Y22" s="17"/>
      <c r="Z22" s="18"/>
    </row>
    <row r="23" spans="1:26" ht="35.1" customHeight="1" thickTop="1" thickBot="1" x14ac:dyDescent="0.3">
      <c r="A23" s="3"/>
      <c r="B23" s="3"/>
      <c r="C23" s="3"/>
      <c r="D23" s="3"/>
      <c r="E23" s="3"/>
      <c r="F23" s="3"/>
      <c r="G23" s="3"/>
      <c r="H23" s="3"/>
      <c r="I23" s="4" t="s">
        <v>47</v>
      </c>
      <c r="J23" s="13">
        <f>+J8+J21</f>
        <v>19415899000</v>
      </c>
      <c r="K23" s="13">
        <f t="shared" ref="K23:T23" si="15">+K8+K21</f>
        <v>0</v>
      </c>
      <c r="L23" s="13">
        <f t="shared" si="15"/>
        <v>0</v>
      </c>
      <c r="M23" s="13">
        <f t="shared" si="15"/>
        <v>19415899000</v>
      </c>
      <c r="N23" s="13">
        <f t="shared" si="15"/>
        <v>391021000</v>
      </c>
      <c r="O23" s="13">
        <f t="shared" si="15"/>
        <v>19024878000</v>
      </c>
      <c r="P23" s="13">
        <f t="shared" si="15"/>
        <v>17904820771.07</v>
      </c>
      <c r="Q23" s="13">
        <f t="shared" si="15"/>
        <v>1120057228.9300001</v>
      </c>
      <c r="R23" s="13">
        <f t="shared" si="15"/>
        <v>8045297946.6000004</v>
      </c>
      <c r="S23" s="13">
        <f t="shared" si="15"/>
        <v>2784410297.6300001</v>
      </c>
      <c r="T23" s="13">
        <f t="shared" si="15"/>
        <v>2781235075.4900002</v>
      </c>
      <c r="U23" s="15">
        <f t="shared" si="9"/>
        <v>10979580053.4</v>
      </c>
      <c r="V23" s="16">
        <f t="shared" si="10"/>
        <v>0.42288302435369102</v>
      </c>
      <c r="W23" s="16">
        <f t="shared" si="11"/>
        <v>0.14635627611541058</v>
      </c>
      <c r="X23" s="16">
        <f t="shared" si="12"/>
        <v>0.14618937769219861</v>
      </c>
      <c r="Y23" s="17"/>
      <c r="Z23" s="18"/>
    </row>
    <row r="24" spans="1:26" ht="15.75" thickTop="1" x14ac:dyDescent="0.25">
      <c r="A24" s="7" t="s">
        <v>57</v>
      </c>
      <c r="B24" s="7"/>
      <c r="C24" s="7"/>
      <c r="D24" s="7"/>
      <c r="E24" s="7"/>
      <c r="F24" s="7"/>
      <c r="G24" s="7"/>
      <c r="H24" s="7"/>
      <c r="I24" s="7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20"/>
      <c r="W24" s="20"/>
      <c r="X24" s="20"/>
      <c r="Y24" s="19"/>
      <c r="Z24" s="18"/>
    </row>
    <row r="25" spans="1:26" x14ac:dyDescent="0.25">
      <c r="A25" s="7" t="s">
        <v>58</v>
      </c>
      <c r="B25" s="7"/>
      <c r="C25" s="7"/>
      <c r="D25" s="7"/>
      <c r="E25" s="7"/>
      <c r="F25" s="7"/>
      <c r="G25" s="7"/>
      <c r="H25" s="7"/>
      <c r="I25" s="7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20"/>
      <c r="W25" s="20"/>
      <c r="X25" s="20"/>
      <c r="Y25" s="19"/>
      <c r="Z25" s="18"/>
    </row>
    <row r="26" spans="1:26" x14ac:dyDescent="0.25">
      <c r="A26" s="7" t="s">
        <v>59</v>
      </c>
      <c r="B26" s="7"/>
      <c r="C26" s="7"/>
      <c r="D26" s="7"/>
      <c r="E26" s="7"/>
      <c r="F26" s="7"/>
      <c r="G26" s="7"/>
      <c r="H26" s="7"/>
      <c r="I26" s="7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0"/>
      <c r="V26" s="20"/>
      <c r="W26" s="20"/>
      <c r="X26" s="20"/>
      <c r="Y26" s="19"/>
      <c r="Z26" s="18"/>
    </row>
    <row r="27" spans="1:26" x14ac:dyDescent="0.25">
      <c r="A27" s="7" t="s">
        <v>60</v>
      </c>
      <c r="B27" s="7"/>
      <c r="C27" s="7"/>
      <c r="D27" s="7"/>
      <c r="E27" s="7"/>
      <c r="F27" s="7"/>
      <c r="G27" s="7"/>
      <c r="H27" s="7"/>
      <c r="I27" s="7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20"/>
      <c r="W27" s="20"/>
      <c r="X27" s="20"/>
      <c r="Y27" s="19"/>
      <c r="Z27" s="18"/>
    </row>
    <row r="28" spans="1:26" x14ac:dyDescent="0.25">
      <c r="A28" s="7" t="s">
        <v>61</v>
      </c>
      <c r="B28" s="7"/>
      <c r="C28" s="7"/>
      <c r="D28" s="7"/>
      <c r="E28" s="7"/>
      <c r="F28" s="7"/>
      <c r="G28" s="7"/>
      <c r="H28" s="7"/>
      <c r="I28" s="7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0"/>
      <c r="V28" s="20"/>
      <c r="W28" s="20"/>
      <c r="X28" s="20"/>
      <c r="Y28" s="19"/>
      <c r="Z28" s="18"/>
    </row>
    <row r="29" spans="1:26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11"/>
      <c r="V29" s="11"/>
      <c r="W29" s="11"/>
      <c r="X29" s="11"/>
      <c r="Y29" s="7"/>
    </row>
    <row r="30" spans="1:26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11"/>
      <c r="V30" s="11"/>
      <c r="W30" s="11"/>
      <c r="X30" s="11"/>
      <c r="Y30" s="7"/>
    </row>
    <row r="31" spans="1:26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11"/>
      <c r="V31" s="11"/>
      <c r="W31" s="11"/>
      <c r="X31" s="11"/>
      <c r="Y31" s="7"/>
    </row>
    <row r="32" spans="1:26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11"/>
      <c r="V32" s="11"/>
      <c r="W32" s="11"/>
      <c r="X32" s="11"/>
      <c r="Y32" s="7"/>
    </row>
    <row r="33" spans="1:2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11"/>
      <c r="V33" s="11"/>
      <c r="W33" s="11"/>
      <c r="X33" s="11"/>
      <c r="Y33" s="7"/>
    </row>
    <row r="34" spans="1:2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11"/>
      <c r="V34" s="11"/>
      <c r="W34" s="11"/>
      <c r="X34" s="11"/>
      <c r="Y34" s="7"/>
    </row>
    <row r="35" spans="1:2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11"/>
      <c r="V35" s="11"/>
      <c r="W35" s="11"/>
      <c r="X35" s="11"/>
      <c r="Y35" s="7"/>
    </row>
    <row r="36" spans="1:2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1"/>
      <c r="V36" s="11"/>
      <c r="W36" s="11"/>
      <c r="X36" s="11"/>
      <c r="Y36" s="7"/>
    </row>
    <row r="37" spans="1:2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1"/>
      <c r="V37" s="11"/>
      <c r="W37" s="11"/>
      <c r="X37" s="11"/>
      <c r="Y37" s="7"/>
    </row>
    <row r="38" spans="1:2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11"/>
      <c r="V38" s="11"/>
      <c r="W38" s="11"/>
      <c r="X38" s="11"/>
      <c r="Y38" s="7"/>
    </row>
    <row r="39" spans="1:25" x14ac:dyDescent="0.25">
      <c r="U39" s="11"/>
      <c r="V39" s="11"/>
      <c r="W39" s="11"/>
      <c r="X39" s="11"/>
      <c r="Y39" s="7"/>
    </row>
    <row r="40" spans="1:25" x14ac:dyDescent="0.25">
      <c r="U40" s="11"/>
      <c r="V40" s="11"/>
      <c r="W40" s="11"/>
      <c r="X40" s="11"/>
      <c r="Y40" s="7"/>
    </row>
    <row r="41" spans="1:25" x14ac:dyDescent="0.25">
      <c r="U41" s="11"/>
      <c r="V41" s="11"/>
      <c r="W41" s="11"/>
      <c r="X41" s="11"/>
      <c r="Y41" s="7"/>
    </row>
    <row r="42" spans="1:25" x14ac:dyDescent="0.25">
      <c r="U42" s="11"/>
      <c r="V42" s="11"/>
      <c r="W42" s="11"/>
      <c r="X42" s="11"/>
      <c r="Y42" s="7"/>
    </row>
    <row r="43" spans="1:25" x14ac:dyDescent="0.25">
      <c r="U43" s="11"/>
      <c r="V43" s="11"/>
      <c r="W43" s="11"/>
      <c r="X43" s="11"/>
      <c r="Y43" s="7"/>
    </row>
    <row r="44" spans="1:25" x14ac:dyDescent="0.25">
      <c r="U44" s="11"/>
      <c r="V44" s="11"/>
      <c r="W44" s="11"/>
      <c r="X44" s="11"/>
      <c r="Y44" s="7"/>
    </row>
    <row r="45" spans="1:25" x14ac:dyDescent="0.25">
      <c r="U45" s="11"/>
      <c r="V45" s="11"/>
      <c r="W45" s="11"/>
      <c r="X45" s="11"/>
      <c r="Y45" s="7"/>
    </row>
    <row r="46" spans="1:25" x14ac:dyDescent="0.25">
      <c r="U46" s="11"/>
      <c r="V46" s="11"/>
      <c r="W46" s="11"/>
      <c r="X46" s="11"/>
      <c r="Y46" s="7"/>
    </row>
    <row r="47" spans="1:25" x14ac:dyDescent="0.25">
      <c r="U47" s="11"/>
      <c r="V47" s="11"/>
      <c r="W47" s="11"/>
      <c r="X47" s="11"/>
      <c r="Y47" s="7"/>
    </row>
    <row r="48" spans="1:25" x14ac:dyDescent="0.25">
      <c r="U48" s="11"/>
      <c r="V48" s="11"/>
      <c r="W48" s="11"/>
      <c r="X48" s="11"/>
      <c r="Y48" s="7"/>
    </row>
    <row r="49" spans="21:25" x14ac:dyDescent="0.25">
      <c r="U49" s="11"/>
      <c r="V49" s="11"/>
      <c r="W49" s="11"/>
      <c r="X49" s="11"/>
      <c r="Y49" s="7"/>
    </row>
    <row r="50" spans="21:25" x14ac:dyDescent="0.25">
      <c r="U50" s="11"/>
      <c r="V50" s="11"/>
      <c r="W50" s="11"/>
      <c r="X50" s="11"/>
      <c r="Y50" s="7"/>
    </row>
    <row r="51" spans="21:25" x14ac:dyDescent="0.25">
      <c r="U51" s="11"/>
      <c r="V51" s="11"/>
      <c r="W51" s="11"/>
      <c r="X51" s="11"/>
      <c r="Y51" s="7"/>
    </row>
    <row r="52" spans="21:25" x14ac:dyDescent="0.25">
      <c r="U52" s="11"/>
      <c r="V52" s="11"/>
      <c r="W52" s="11"/>
      <c r="X52" s="11"/>
      <c r="Y52" s="7"/>
    </row>
    <row r="53" spans="21:25" x14ac:dyDescent="0.25">
      <c r="U53" s="2"/>
      <c r="V53" s="2"/>
      <c r="W53" s="2"/>
      <c r="X53" s="2"/>
    </row>
    <row r="54" spans="21:25" x14ac:dyDescent="0.25">
      <c r="U54" s="2"/>
      <c r="V54" s="2"/>
      <c r="W54" s="2"/>
      <c r="X54" s="2"/>
    </row>
    <row r="55" spans="21:25" x14ac:dyDescent="0.25">
      <c r="U55" s="2"/>
      <c r="V55" s="2"/>
      <c r="W55" s="2"/>
      <c r="X55" s="2"/>
    </row>
    <row r="56" spans="21:25" x14ac:dyDescent="0.25">
      <c r="U56" s="2"/>
      <c r="V56" s="2"/>
      <c r="W56" s="2"/>
      <c r="X56" s="2"/>
    </row>
    <row r="57" spans="21:25" x14ac:dyDescent="0.25">
      <c r="U57" s="2"/>
      <c r="V57" s="2"/>
      <c r="W57" s="2"/>
      <c r="X57" s="2"/>
    </row>
  </sheetData>
  <mergeCells count="3">
    <mergeCell ref="A3:X3"/>
    <mergeCell ref="A4:X4"/>
    <mergeCell ref="A5:X5"/>
  </mergeCells>
  <printOptions horizontalCentered="1"/>
  <pageMargins left="0.59055118110236227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DIRECCION GRAL DE COMERCIO EXT</vt:lpstr>
      <vt:lpstr>'DIRECCION GRAL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2019-04-04T18:05:05Z</cp:lastPrinted>
  <dcterms:created xsi:type="dcterms:W3CDTF">2019-04-01T12:43:27Z</dcterms:created>
  <dcterms:modified xsi:type="dcterms:W3CDTF">2019-04-04T18:12:25Z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