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9\PAGINA WEB\AGOSTO 2019\PDF\"/>
    </mc:Choice>
  </mc:AlternateContent>
  <bookViews>
    <workbookView xWindow="240" yWindow="120" windowWidth="18060" windowHeight="7050"/>
  </bookViews>
  <sheets>
    <sheet name="GASTOS DE INVERSION" sheetId="1" r:id="rId1"/>
  </sheets>
  <definedNames>
    <definedName name="_xlnm.Print_Titles" localSheetId="0">'GASTOS DE INVERSION'!$6:$6</definedName>
  </definedNames>
  <calcPr calcId="152511"/>
</workbook>
</file>

<file path=xl/calcChain.xml><?xml version="1.0" encoding="utf-8"?>
<calcChain xmlns="http://schemas.openxmlformats.org/spreadsheetml/2006/main">
  <c r="T35" i="1" l="1"/>
  <c r="S35" i="1"/>
  <c r="R35" i="1"/>
  <c r="Q35" i="1"/>
  <c r="P35" i="1"/>
  <c r="N35" i="1"/>
  <c r="M35" i="1"/>
  <c r="L35" i="1"/>
  <c r="K35" i="1"/>
  <c r="J35" i="1"/>
  <c r="T31" i="1"/>
  <c r="S31" i="1"/>
  <c r="R31" i="1"/>
  <c r="Q31" i="1"/>
  <c r="P31" i="1"/>
  <c r="N31" i="1"/>
  <c r="M31" i="1"/>
  <c r="L31" i="1"/>
  <c r="K31" i="1"/>
  <c r="J31" i="1"/>
  <c r="T27" i="1"/>
  <c r="S27" i="1"/>
  <c r="R27" i="1"/>
  <c r="Q27" i="1"/>
  <c r="P27" i="1"/>
  <c r="N27" i="1"/>
  <c r="M27" i="1"/>
  <c r="L27" i="1"/>
  <c r="K27" i="1"/>
  <c r="J27" i="1"/>
  <c r="T9" i="1"/>
  <c r="T36" i="1" s="1"/>
  <c r="S9" i="1"/>
  <c r="S36" i="1" s="1"/>
  <c r="R9" i="1"/>
  <c r="Q9" i="1"/>
  <c r="Q36" i="1" s="1"/>
  <c r="P9" i="1"/>
  <c r="P36" i="1" s="1"/>
  <c r="N9" i="1"/>
  <c r="N36" i="1" s="1"/>
  <c r="M9" i="1"/>
  <c r="M36" i="1" s="1"/>
  <c r="L9" i="1"/>
  <c r="L36" i="1" s="1"/>
  <c r="K9" i="1"/>
  <c r="K36" i="1" s="1"/>
  <c r="J9" i="1"/>
  <c r="J36" i="1" s="1"/>
  <c r="R36" i="1" l="1"/>
  <c r="O8" i="1"/>
  <c r="O30" i="1"/>
  <c r="O34" i="1"/>
  <c r="O29" i="1"/>
  <c r="O28" i="1"/>
  <c r="O26" i="1"/>
  <c r="O25" i="1"/>
  <c r="O24" i="1"/>
  <c r="O23" i="1"/>
  <c r="O22" i="1"/>
  <c r="O21" i="1"/>
  <c r="O20" i="1"/>
  <c r="O33" i="1"/>
  <c r="O19" i="1"/>
  <c r="O18" i="1"/>
  <c r="O17" i="1"/>
  <c r="O16" i="1"/>
  <c r="O15" i="1"/>
  <c r="O14" i="1"/>
  <c r="O13" i="1"/>
  <c r="O12" i="1"/>
  <c r="O32" i="1"/>
  <c r="O11" i="1"/>
  <c r="O10" i="1"/>
  <c r="O7" i="1"/>
  <c r="U7" i="1" l="1"/>
  <c r="O9" i="1"/>
  <c r="V12" i="1"/>
  <c r="U12" i="1"/>
  <c r="X12" i="1"/>
  <c r="W12" i="1"/>
  <c r="V16" i="1"/>
  <c r="U16" i="1"/>
  <c r="X16" i="1"/>
  <c r="W16" i="1"/>
  <c r="W33" i="1"/>
  <c r="V33" i="1"/>
  <c r="U33" i="1"/>
  <c r="X33" i="1"/>
  <c r="W23" i="1"/>
  <c r="V23" i="1"/>
  <c r="U23" i="1"/>
  <c r="X23" i="1"/>
  <c r="W28" i="1"/>
  <c r="V28" i="1"/>
  <c r="U28" i="1"/>
  <c r="X28" i="1"/>
  <c r="O31" i="1"/>
  <c r="V8" i="1"/>
  <c r="U8" i="1"/>
  <c r="X8" i="1"/>
  <c r="W8" i="1"/>
  <c r="W10" i="1"/>
  <c r="V10" i="1"/>
  <c r="U10" i="1"/>
  <c r="O27" i="1"/>
  <c r="X10" i="1"/>
  <c r="W13" i="1"/>
  <c r="V13" i="1"/>
  <c r="U13" i="1"/>
  <c r="X13" i="1"/>
  <c r="W17" i="1"/>
  <c r="V17" i="1"/>
  <c r="U17" i="1"/>
  <c r="X17" i="1"/>
  <c r="W20" i="1"/>
  <c r="V20" i="1"/>
  <c r="U20" i="1"/>
  <c r="X20" i="1"/>
  <c r="W24" i="1"/>
  <c r="V24" i="1"/>
  <c r="U24" i="1"/>
  <c r="X24" i="1"/>
  <c r="W29" i="1"/>
  <c r="V29" i="1"/>
  <c r="U29" i="1"/>
  <c r="X29" i="1"/>
  <c r="U11" i="1"/>
  <c r="W14" i="1"/>
  <c r="V14" i="1"/>
  <c r="U14" i="1"/>
  <c r="X14" i="1"/>
  <c r="W18" i="1"/>
  <c r="V18" i="1"/>
  <c r="U18" i="1"/>
  <c r="X18" i="1"/>
  <c r="W21" i="1"/>
  <c r="V21" i="1"/>
  <c r="U21" i="1"/>
  <c r="X21" i="1"/>
  <c r="W25" i="1"/>
  <c r="V25" i="1"/>
  <c r="U25" i="1"/>
  <c r="X25" i="1"/>
  <c r="W34" i="1"/>
  <c r="V34" i="1"/>
  <c r="U34" i="1"/>
  <c r="X34" i="1"/>
  <c r="W32" i="1"/>
  <c r="V32" i="1"/>
  <c r="U32" i="1"/>
  <c r="X32" i="1"/>
  <c r="O35" i="1"/>
  <c r="W15" i="1"/>
  <c r="V15" i="1"/>
  <c r="U15" i="1"/>
  <c r="X15" i="1"/>
  <c r="W19" i="1"/>
  <c r="V19" i="1"/>
  <c r="U19" i="1"/>
  <c r="X19" i="1"/>
  <c r="W22" i="1"/>
  <c r="V22" i="1"/>
  <c r="U22" i="1"/>
  <c r="X22" i="1"/>
  <c r="W26" i="1"/>
  <c r="V26" i="1"/>
  <c r="U26" i="1"/>
  <c r="X26" i="1"/>
  <c r="W30" i="1"/>
  <c r="V30" i="1"/>
  <c r="U30" i="1"/>
  <c r="X30" i="1"/>
  <c r="V7" i="1"/>
  <c r="X7" i="1"/>
  <c r="W7" i="1"/>
  <c r="O36" i="1" l="1"/>
  <c r="W27" i="1"/>
  <c r="U27" i="1"/>
  <c r="X27" i="1"/>
  <c r="V27" i="1"/>
  <c r="U31" i="1"/>
  <c r="X31" i="1"/>
  <c r="V31" i="1"/>
  <c r="W31" i="1"/>
  <c r="V9" i="1"/>
  <c r="U9" i="1"/>
  <c r="X9" i="1"/>
  <c r="W9" i="1"/>
  <c r="U35" i="1"/>
  <c r="V35" i="1"/>
  <c r="X35" i="1"/>
  <c r="W35" i="1"/>
  <c r="U36" i="1" l="1"/>
  <c r="V36" i="1"/>
  <c r="W36" i="1"/>
  <c r="X36" i="1"/>
</calcChain>
</file>

<file path=xl/sharedStrings.xml><?xml version="1.0" encoding="utf-8"?>
<sst xmlns="http://schemas.openxmlformats.org/spreadsheetml/2006/main" count="248" uniqueCount="89">
  <si>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</si>
  <si>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</si>
  <si>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</si>
  <si>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</si>
  <si>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</si>
  <si>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</si>
  <si>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</si>
  <si>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</si>
  <si>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</si>
  <si>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</si>
  <si>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</si>
  <si>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</si>
  <si>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</si>
  <si>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</si>
  <si>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</si>
  <si>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</si>
  <si>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</si>
  <si>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</si>
  <si>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</si>
  <si>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</si>
  <si>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Nación</t>
  </si>
  <si>
    <t>10</t>
  </si>
  <si>
    <t>CSF</t>
  </si>
  <si>
    <t>11</t>
  </si>
  <si>
    <t>SSF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</si>
  <si>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</si>
  <si>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</si>
  <si>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</si>
  <si>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</si>
  <si>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</si>
  <si>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3502</t>
  </si>
  <si>
    <t>13</t>
  </si>
  <si>
    <t>15</t>
  </si>
  <si>
    <t>IMPLEMENTACIÓN DE PROCESOS DE DESARROLLO ECONÓMICO LOCAL PARA LA COMPETITIVIDAD ESTRATÉGICA NACIONAL</t>
  </si>
  <si>
    <t>Propios</t>
  </si>
  <si>
    <t>25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</si>
  <si>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</si>
  <si>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</si>
  <si>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</si>
  <si>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</si>
  <si>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</si>
  <si>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</si>
  <si>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</si>
  <si>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</si>
  <si>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</si>
  <si>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</si>
  <si>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</si>
  <si>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</si>
  <si>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</si>
  <si>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</si>
  <si>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</si>
  <si>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</si>
  <si>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</si>
  <si>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</si>
  <si>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</si>
  <si>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</si>
  <si>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</si>
  <si>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</si>
  <si>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</si>
  <si>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</si>
  <si>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</si>
  <si>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</si>
  <si>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DESARROLLO DE ACCIONES PARA FORTALECER LA GESTIÓN MISIONAL DEL MINISTERIO DE COMERCIO, INDUSTRIA Y TURISMO A NIVEL  NACIONAL</t>
  </si>
  <si>
    <t>3</t>
  </si>
  <si>
    <t>ASISTENCIA PARA PROCESOS DE ANÁLISIS SECTORIAL  DE TURISMO POR PARTE DE MINCIT A NIVEL   NACIONAL</t>
  </si>
  <si>
    <t>AMPLIACIÓN DE LA CAPACIDAD DE LOS SERVICIOS DE LAS TECNOLOGÍAS DE INFORMACIÓN EN EL MINCIT  NACIONAL</t>
  </si>
  <si>
    <t>FORTALECIMIENTO DE LOS SERVICIOS BRINDADOS A LOS USUARIOS DE COMERCIO EXTERIOR A NIVEL  NACIONAL</t>
  </si>
  <si>
    <t>APR VIGENTE DESPUES DE BLOQUEOS</t>
  </si>
  <si>
    <t>APR. SIN COMPROMETER</t>
  </si>
  <si>
    <t>MINISTERIO DE COMERCIO INDUSTRIA Y TURISMO</t>
  </si>
  <si>
    <t>INFORME DE EJECUCIÓN PRESUPUESTAL ACUMULADA CON CORTE AL 31 DE AGOSTO DE 2019</t>
  </si>
  <si>
    <t>COMP/ APR</t>
  </si>
  <si>
    <t>OBLIG/   APR</t>
  </si>
  <si>
    <t>PAGO/ APR</t>
  </si>
  <si>
    <t xml:space="preserve">VICEMINISTERIO DE COMERCIO EXTERIOR </t>
  </si>
  <si>
    <t>VICEMINISTERIO DE DESARROLLO EMPRESARIAL</t>
  </si>
  <si>
    <t>VICEMINISTERIO DE TURISMO</t>
  </si>
  <si>
    <t xml:space="preserve">TOTAL GASTOS DE INVERSIÓN </t>
  </si>
  <si>
    <t xml:space="preserve">GASTOS DE INVERSIÓN 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</si>
  <si>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</si>
  <si>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</si>
  <si>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</si>
  <si>
    <t>Nota 3: Decreto No. 412 del 2 de marzo de 2018 "Por el cual se modifica parcialmente el Decreto 1068 de 2015 en el libro 2 Régimen reglamentario del sector hacienda y crédito público, Parte 8 del Régimen Presupuestal, Parte 9 Sistema Integrado de Información Financiera-SIIF NACIÓN y se establecen otras disposiciones"</t>
  </si>
  <si>
    <t xml:space="preserve">Nota 4: Resolución 0010 del 7 de marzo de 2018 " Por la cual se establece el Catálogo de Clasificación Presupuestal y se dictan otras disposiciones para su administración" </t>
  </si>
  <si>
    <t>Nota 5: Resolución No. 0169 del 30 de enero de 2019 " Por la cual se efectúa un Traslado en el presupuesto de Inversión de la Sección 3501 Ministerio de Comercio Industria y Turismo, Unidad Ejecutora 3501-01 Gestión General en la vigencia fiscal de 2019"</t>
  </si>
  <si>
    <t>Nota 6: Resolución No. 0867 del 20 de marzo  de 2019 " Por la cual se efectúa una distribución en el presupuesto de Gastos de Funcionamiento del Ministerio de Hacienda y Crédito Público para la vigencia fiscal de 2019"  ($ 1.700.000.000)</t>
  </si>
  <si>
    <t>Nota 7: Resolución No. 107 del 28 de marzo de 2019 " Por la cual se efectúa una distribución del Presupuesto de Inversión contenida en el anexo del Decreto de Liquidación del Presupuesto General de la Nación para la vigencia fiscal 2019" ($ 24.659.180.000)</t>
  </si>
  <si>
    <t>FECHA DE GENERACIÓN: SEPTIEMBRE 04 DE 2019</t>
  </si>
  <si>
    <t>SECRETARIA 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</si>
</sst>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2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Continuous" vertical="center" wrapText="1"/>
    </xf>
    <xf numFmtId="10" fontId="6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10" fontId="6" fillId="3" borderId="1" xfId="0" applyNumberFormat="1" applyFont="1" applyFill="1" applyBorder="1" applyAlignment="1">
      <alignment horizontal="right" vertical="center" wrapText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0" fontId="3" fillId="0" borderId="0" xfId="0" applyFont="1"/>
    <xf numFmtId="0" fontId="3" fillId="0" borderId="0" xfId="0" applyFont="1" applyAlignment="1">
      <alignment horizontal="left" readingOrder="1"/>
    </xf>
    <xf numFmtId="0" fontId="6" fillId="0" borderId="0" xfId="0" applyFont="1" applyFill="1" applyBorder="1"/>
    <xf numFmtId="0" fontId="7" fillId="0" borderId="0" xfId="0" applyFont="1" applyFill="1" applyBorder="1"/>
    <xf numFmtId="0" fontId="0" fillId="0" borderId="0" xfId="0"/>
    <xf numFmtId="0" fontId="7" fillId="0" borderId="0" xfId="0" applyFont="1" applyFill="1" applyBorder="1" applyAlignment="1">
      <alignment vertical="center" wrapText="1"/>
    </xf>
    <xf numFmtId="1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readingOrder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180975</xdr:colOff>
      <xdr:row>3</xdr:row>
      <xdr:rowOff>0</xdr:rowOff>
    </xdr:to>
    <xdr:pic>
      <xdr:nvPicPr>
        <xdr:cNvPr id="2" name="Imagen 1" descr="cid:A1151BFF-0E8C-41C0-A184-8A0FA5990D6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8130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59"/>
  <sheetViews>
    <sheetView showGridLines="0" tabSelected="1" workbookViewId="0">
      <selection activeCell="A2" sqref="A2:X2"/>
    </sheetView>
  </sheetViews>
  <sheetFormatPr baseColWidth="10" defaultRowHeight="15"/>
  <cols>
    <col min="1" max="1" width="4.7109375" customWidth="1"/>
    <col min="2" max="3" width="5.42578125" customWidth="1"/>
    <col min="4" max="4" width="4.28515625" customWidth="1"/>
    <col min="5" max="5" width="4" customWidth="1"/>
    <col min="6" max="6" width="6.7109375" customWidth="1"/>
    <col min="7" max="7" width="3.85546875" customWidth="1"/>
    <col min="8" max="8" width="4.5703125" customWidth="1"/>
    <col min="9" max="9" width="27.5703125" customWidth="1"/>
    <col min="10" max="10" width="16.85546875" customWidth="1"/>
    <col min="11" max="11" width="15.28515625" customWidth="1"/>
    <col min="12" max="12" width="15.5703125" customWidth="1"/>
    <col min="13" max="13" width="17" customWidth="1"/>
    <col min="14" max="14" width="15" customWidth="1"/>
    <col min="15" max="15" width="16.42578125" customWidth="1"/>
    <col min="16" max="16" width="16.140625" customWidth="1"/>
    <col min="17" max="17" width="15.28515625" customWidth="1"/>
    <col min="18" max="18" width="15.85546875" customWidth="1"/>
    <col min="19" max="20" width="15.42578125" customWidth="1"/>
    <col min="21" max="21" width="14.85546875" customWidth="1"/>
    <col min="22" max="22" width="6.85546875" customWidth="1"/>
    <col min="23" max="23" width="7.5703125" customWidth="1"/>
    <col min="24" max="24" width="7" customWidth="1"/>
  </cols>
  <sheetData>
    <row r="2" spans="1:26" ht="15.75">
      <c r="A2" s="27" t="s">
        <v>69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6" ht="15.75">
      <c r="A3" s="27" t="s">
        <v>70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6" ht="15.75">
      <c r="A4" s="27" t="s">
        <v>78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6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30" t="s">
        <v>87</v>
      </c>
      <c r="U5" s="31"/>
      <c r="V5" s="31"/>
      <c r="W5" s="31"/>
      <c r="X5" s="31"/>
    </row>
    <row r="6" spans="1:26" ht="35.25" thickTop="1" thickBot="1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  <c r="L6" s="7" t="s">
        <v>12</v>
      </c>
      <c r="M6" s="7" t="s">
        <v>13</v>
      </c>
      <c r="N6" s="7" t="s">
        <v>14</v>
      </c>
      <c r="O6" s="7" t="s">
        <v>67</v>
      </c>
      <c r="P6" s="7" t="s">
        <v>15</v>
      </c>
      <c r="Q6" s="7" t="s">
        <v>16</v>
      </c>
      <c r="R6" s="7" t="s">
        <v>17</v>
      </c>
      <c r="S6" s="7" t="s">
        <v>18</v>
      </c>
      <c r="T6" s="7" t="s">
        <v>19</v>
      </c>
      <c r="U6" s="8" t="s">
        <v>68</v>
      </c>
      <c r="V6" s="8" t="s">
        <v>71</v>
      </c>
      <c r="W6" s="8" t="s">
        <v>72</v>
      </c>
      <c r="X6" s="8" t="s">
        <v>73</v>
      </c>
    </row>
    <row r="7" spans="1:26" ht="84" customHeight="1" thickTop="1" thickBot="1">
      <c r="A7" s="4" t="s">
        <v>25</v>
      </c>
      <c r="B7" s="4" t="s">
        <v>26</v>
      </c>
      <c r="C7" s="4" t="s">
        <v>27</v>
      </c>
      <c r="D7" s="4" t="s">
        <v>28</v>
      </c>
      <c r="E7" s="4"/>
      <c r="F7" s="4" t="s">
        <v>20</v>
      </c>
      <c r="G7" s="4" t="s">
        <v>23</v>
      </c>
      <c r="H7" s="4" t="s">
        <v>22</v>
      </c>
      <c r="I7" s="5" t="s">
        <v>29</v>
      </c>
      <c r="J7" s="6">
        <v>4216383673</v>
      </c>
      <c r="K7" s="6">
        <v>0</v>
      </c>
      <c r="L7" s="6">
        <v>0</v>
      </c>
      <c r="M7" s="6">
        <v>4216383673</v>
      </c>
      <c r="N7" s="6">
        <v>0</v>
      </c>
      <c r="O7" s="6">
        <f>+M7-N7</f>
        <v>4216383673</v>
      </c>
      <c r="P7" s="6">
        <v>3031347338.5100002</v>
      </c>
      <c r="Q7" s="6">
        <v>1185036334.49</v>
      </c>
      <c r="R7" s="6">
        <v>2904523408.5100002</v>
      </c>
      <c r="S7" s="6">
        <v>1308089815.51</v>
      </c>
      <c r="T7" s="6">
        <v>1308089815.51</v>
      </c>
      <c r="U7" s="12">
        <f>+O7-R7</f>
        <v>1311860264.4899998</v>
      </c>
      <c r="V7" s="9">
        <f>+R7/O7</f>
        <v>0.68886601262342007</v>
      </c>
      <c r="W7" s="9">
        <f>+S7/O7</f>
        <v>0.31023974973778434</v>
      </c>
      <c r="X7" s="9">
        <f>+T7/O7</f>
        <v>0.31023974973778434</v>
      </c>
      <c r="Y7" s="10"/>
      <c r="Z7" s="10"/>
    </row>
    <row r="8" spans="1:26" ht="54" customHeight="1" thickTop="1" thickBot="1">
      <c r="A8" s="4" t="s">
        <v>25</v>
      </c>
      <c r="B8" s="4" t="s">
        <v>26</v>
      </c>
      <c r="C8" s="4" t="s">
        <v>27</v>
      </c>
      <c r="D8" s="4" t="s">
        <v>28</v>
      </c>
      <c r="E8" s="4"/>
      <c r="F8" s="4" t="s">
        <v>20</v>
      </c>
      <c r="G8" s="4" t="s">
        <v>36</v>
      </c>
      <c r="H8" s="4" t="s">
        <v>24</v>
      </c>
      <c r="I8" s="5" t="s">
        <v>66</v>
      </c>
      <c r="J8" s="6">
        <v>5200000000</v>
      </c>
      <c r="K8" s="6">
        <v>0</v>
      </c>
      <c r="L8" s="6">
        <v>0</v>
      </c>
      <c r="M8" s="6">
        <v>5200000000</v>
      </c>
      <c r="N8" s="6">
        <v>0</v>
      </c>
      <c r="O8" s="6">
        <f>+M8-N8</f>
        <v>5200000000</v>
      </c>
      <c r="P8" s="6">
        <v>5037756435.25</v>
      </c>
      <c r="Q8" s="6">
        <v>162243564.75</v>
      </c>
      <c r="R8" s="6">
        <v>4365313172.25</v>
      </c>
      <c r="S8" s="6">
        <v>2079739086.5</v>
      </c>
      <c r="T8" s="6">
        <v>1938175961.5</v>
      </c>
      <c r="U8" s="12">
        <f t="shared" ref="U8:U36" si="0">+O8-R8</f>
        <v>834686827.75</v>
      </c>
      <c r="V8" s="9">
        <f t="shared" ref="V8:V36" si="1">+R8/O8</f>
        <v>0.83948330235576918</v>
      </c>
      <c r="W8" s="9">
        <f t="shared" ref="W8:W36" si="2">+S8/O8</f>
        <v>0.39994982432692305</v>
      </c>
      <c r="X8" s="9">
        <f t="shared" ref="X8:X36" si="3">+T8/O8</f>
        <v>0.37272614644230767</v>
      </c>
      <c r="Y8" s="10"/>
      <c r="Z8" s="10"/>
    </row>
    <row r="9" spans="1:26" ht="33.75" customHeight="1" thickTop="1" thickBot="1">
      <c r="A9" s="16" t="s">
        <v>25</v>
      </c>
      <c r="B9" s="16"/>
      <c r="C9" s="16"/>
      <c r="D9" s="16"/>
      <c r="E9" s="16"/>
      <c r="F9" s="16"/>
      <c r="G9" s="16"/>
      <c r="H9" s="16"/>
      <c r="I9" s="17" t="s">
        <v>74</v>
      </c>
      <c r="J9" s="18">
        <f>+J7+J8</f>
        <v>9416383673</v>
      </c>
      <c r="K9" s="18">
        <f t="shared" ref="K9:T9" si="4">+K7+K8</f>
        <v>0</v>
      </c>
      <c r="L9" s="18">
        <f t="shared" si="4"/>
        <v>0</v>
      </c>
      <c r="M9" s="18">
        <f t="shared" si="4"/>
        <v>9416383673</v>
      </c>
      <c r="N9" s="18">
        <f t="shared" si="4"/>
        <v>0</v>
      </c>
      <c r="O9" s="18">
        <f t="shared" si="4"/>
        <v>9416383673</v>
      </c>
      <c r="P9" s="18">
        <f t="shared" si="4"/>
        <v>8069103773.7600002</v>
      </c>
      <c r="Q9" s="18">
        <f t="shared" si="4"/>
        <v>1347279899.24</v>
      </c>
      <c r="R9" s="18">
        <f t="shared" si="4"/>
        <v>7269836580.7600002</v>
      </c>
      <c r="S9" s="18">
        <f t="shared" si="4"/>
        <v>3387828902.0100002</v>
      </c>
      <c r="T9" s="18">
        <f t="shared" si="4"/>
        <v>3246265777.0100002</v>
      </c>
      <c r="U9" s="14">
        <f t="shared" si="0"/>
        <v>2146547092.2399998</v>
      </c>
      <c r="V9" s="15">
        <f t="shared" si="1"/>
        <v>0.77204124568597543</v>
      </c>
      <c r="W9" s="15">
        <f t="shared" si="2"/>
        <v>0.35978025319041185</v>
      </c>
      <c r="X9" s="15">
        <f t="shared" si="3"/>
        <v>0.34474654917876352</v>
      </c>
      <c r="Y9" s="10"/>
      <c r="Z9" s="10"/>
    </row>
    <row r="10" spans="1:26" ht="58.5" customHeight="1" thickTop="1" thickBot="1">
      <c r="A10" s="4" t="s">
        <v>25</v>
      </c>
      <c r="B10" s="4" t="s">
        <v>30</v>
      </c>
      <c r="C10" s="4" t="s">
        <v>27</v>
      </c>
      <c r="D10" s="4" t="s">
        <v>31</v>
      </c>
      <c r="E10" s="4" t="s">
        <v>0</v>
      </c>
      <c r="F10" s="4" t="s">
        <v>20</v>
      </c>
      <c r="G10" s="4" t="s">
        <v>32</v>
      </c>
      <c r="H10" s="4" t="s">
        <v>22</v>
      </c>
      <c r="I10" s="5" t="s">
        <v>33</v>
      </c>
      <c r="J10" s="6">
        <v>0</v>
      </c>
      <c r="K10" s="6">
        <v>24659180000</v>
      </c>
      <c r="L10" s="6">
        <v>0</v>
      </c>
      <c r="M10" s="6">
        <v>24659180000</v>
      </c>
      <c r="N10" s="6">
        <v>0</v>
      </c>
      <c r="O10" s="6">
        <f t="shared" ref="O10:O26" si="5">+M10-N10</f>
        <v>24659180000</v>
      </c>
      <c r="P10" s="6">
        <v>24659180000</v>
      </c>
      <c r="Q10" s="6">
        <v>0</v>
      </c>
      <c r="R10" s="6">
        <v>18619410000</v>
      </c>
      <c r="S10" s="6">
        <v>13302000000</v>
      </c>
      <c r="T10" s="6">
        <v>13302000000</v>
      </c>
      <c r="U10" s="12">
        <f t="shared" si="0"/>
        <v>6039770000</v>
      </c>
      <c r="V10" s="9">
        <f t="shared" si="1"/>
        <v>0.75507011993099526</v>
      </c>
      <c r="W10" s="9">
        <f t="shared" si="2"/>
        <v>0.5394339957776374</v>
      </c>
      <c r="X10" s="9">
        <f t="shared" si="3"/>
        <v>0.5394339957776374</v>
      </c>
      <c r="Y10" s="10"/>
      <c r="Z10" s="10"/>
    </row>
    <row r="11" spans="1:26" ht="55.5" customHeight="1" thickTop="1" thickBot="1">
      <c r="A11" s="4" t="s">
        <v>25</v>
      </c>
      <c r="B11" s="4" t="s">
        <v>30</v>
      </c>
      <c r="C11" s="4" t="s">
        <v>27</v>
      </c>
      <c r="D11" s="4" t="s">
        <v>31</v>
      </c>
      <c r="E11" s="4" t="s">
        <v>0</v>
      </c>
      <c r="F11" s="4" t="s">
        <v>34</v>
      </c>
      <c r="G11" s="4" t="s">
        <v>35</v>
      </c>
      <c r="H11" s="4" t="s">
        <v>22</v>
      </c>
      <c r="I11" s="5" t="s">
        <v>33</v>
      </c>
      <c r="J11" s="6">
        <v>0</v>
      </c>
      <c r="K11" s="6">
        <v>24659180000</v>
      </c>
      <c r="L11" s="6">
        <v>24659180000</v>
      </c>
      <c r="M11" s="6">
        <v>0</v>
      </c>
      <c r="N11" s="6">
        <v>0</v>
      </c>
      <c r="O11" s="6">
        <f t="shared" si="5"/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12">
        <f t="shared" si="0"/>
        <v>0</v>
      </c>
      <c r="V11" s="9">
        <v>0</v>
      </c>
      <c r="W11" s="9">
        <v>0</v>
      </c>
      <c r="X11" s="9">
        <v>0</v>
      </c>
      <c r="Y11" s="10"/>
      <c r="Z11" s="10"/>
    </row>
    <row r="12" spans="1:26" ht="64.5" customHeight="1" thickTop="1" thickBot="1">
      <c r="A12" s="4" t="s">
        <v>25</v>
      </c>
      <c r="B12" s="4" t="s">
        <v>30</v>
      </c>
      <c r="C12" s="4" t="s">
        <v>27</v>
      </c>
      <c r="D12" s="4" t="s">
        <v>38</v>
      </c>
      <c r="E12" s="4"/>
      <c r="F12" s="4" t="s">
        <v>20</v>
      </c>
      <c r="G12" s="4" t="s">
        <v>21</v>
      </c>
      <c r="H12" s="4" t="s">
        <v>22</v>
      </c>
      <c r="I12" s="5" t="s">
        <v>39</v>
      </c>
      <c r="J12" s="6">
        <v>1239000000</v>
      </c>
      <c r="K12" s="6">
        <v>0</v>
      </c>
      <c r="L12" s="6">
        <v>0</v>
      </c>
      <c r="M12" s="6">
        <v>1239000000</v>
      </c>
      <c r="N12" s="6">
        <v>148000000</v>
      </c>
      <c r="O12" s="6">
        <f t="shared" si="5"/>
        <v>1091000000</v>
      </c>
      <c r="P12" s="6">
        <v>1041825470</v>
      </c>
      <c r="Q12" s="6">
        <v>49174530</v>
      </c>
      <c r="R12" s="6">
        <v>839473470</v>
      </c>
      <c r="S12" s="6">
        <v>0</v>
      </c>
      <c r="T12" s="6">
        <v>0</v>
      </c>
      <c r="U12" s="12">
        <f t="shared" si="0"/>
        <v>251526530</v>
      </c>
      <c r="V12" s="9">
        <f t="shared" si="1"/>
        <v>0.76945322639780023</v>
      </c>
      <c r="W12" s="9">
        <f t="shared" si="2"/>
        <v>0</v>
      </c>
      <c r="X12" s="9">
        <f t="shared" si="3"/>
        <v>0</v>
      </c>
      <c r="Y12" s="10"/>
      <c r="Z12" s="10"/>
    </row>
    <row r="13" spans="1:26" ht="57.75" thickTop="1" thickBot="1">
      <c r="A13" s="4" t="s">
        <v>25</v>
      </c>
      <c r="B13" s="4" t="s">
        <v>30</v>
      </c>
      <c r="C13" s="4" t="s">
        <v>27</v>
      </c>
      <c r="D13" s="4" t="s">
        <v>38</v>
      </c>
      <c r="E13" s="4"/>
      <c r="F13" s="4" t="s">
        <v>20</v>
      </c>
      <c r="G13" s="4" t="s">
        <v>23</v>
      </c>
      <c r="H13" s="4" t="s">
        <v>22</v>
      </c>
      <c r="I13" s="5" t="s">
        <v>39</v>
      </c>
      <c r="J13" s="6">
        <v>4800000000</v>
      </c>
      <c r="K13" s="6">
        <v>0</v>
      </c>
      <c r="L13" s="6">
        <v>0</v>
      </c>
      <c r="M13" s="6">
        <v>4800000000</v>
      </c>
      <c r="N13" s="6">
        <v>0</v>
      </c>
      <c r="O13" s="6">
        <f t="shared" si="5"/>
        <v>4800000000</v>
      </c>
      <c r="P13" s="6">
        <v>4741491748.9899998</v>
      </c>
      <c r="Q13" s="6">
        <v>58508251.009999998</v>
      </c>
      <c r="R13" s="6">
        <v>4018333050.9899998</v>
      </c>
      <c r="S13" s="6">
        <v>1372256780.99</v>
      </c>
      <c r="T13" s="6">
        <v>1362560302.99</v>
      </c>
      <c r="U13" s="12">
        <f t="shared" si="0"/>
        <v>781666949.01000023</v>
      </c>
      <c r="V13" s="9">
        <f t="shared" si="1"/>
        <v>0.83715271895624999</v>
      </c>
      <c r="W13" s="9">
        <f t="shared" si="2"/>
        <v>0.28588682937291665</v>
      </c>
      <c r="X13" s="9">
        <f t="shared" si="3"/>
        <v>0.28386672978958333</v>
      </c>
      <c r="Y13" s="10"/>
      <c r="Z13" s="10"/>
    </row>
    <row r="14" spans="1:26" ht="82.5" customHeight="1" thickTop="1" thickBot="1">
      <c r="A14" s="4" t="s">
        <v>25</v>
      </c>
      <c r="B14" s="4" t="s">
        <v>30</v>
      </c>
      <c r="C14" s="4" t="s">
        <v>27</v>
      </c>
      <c r="D14" s="4" t="s">
        <v>40</v>
      </c>
      <c r="E14" s="4"/>
      <c r="F14" s="4" t="s">
        <v>20</v>
      </c>
      <c r="G14" s="4" t="s">
        <v>21</v>
      </c>
      <c r="H14" s="4" t="s">
        <v>22</v>
      </c>
      <c r="I14" s="5" t="s">
        <v>41</v>
      </c>
      <c r="J14" s="6">
        <v>1000000000</v>
      </c>
      <c r="K14" s="6">
        <v>0</v>
      </c>
      <c r="L14" s="6">
        <v>0</v>
      </c>
      <c r="M14" s="6">
        <v>1000000000</v>
      </c>
      <c r="N14" s="6">
        <v>0</v>
      </c>
      <c r="O14" s="6">
        <f t="shared" si="5"/>
        <v>1000000000</v>
      </c>
      <c r="P14" s="6">
        <v>1000000000</v>
      </c>
      <c r="Q14" s="6">
        <v>0</v>
      </c>
      <c r="R14" s="6">
        <v>1000000000</v>
      </c>
      <c r="S14" s="6">
        <v>0</v>
      </c>
      <c r="T14" s="6">
        <v>0</v>
      </c>
      <c r="U14" s="12">
        <f t="shared" si="0"/>
        <v>0</v>
      </c>
      <c r="V14" s="9">
        <f t="shared" si="1"/>
        <v>1</v>
      </c>
      <c r="W14" s="9">
        <f t="shared" si="2"/>
        <v>0</v>
      </c>
      <c r="X14" s="9">
        <f t="shared" si="3"/>
        <v>0</v>
      </c>
      <c r="Y14" s="10"/>
      <c r="Z14" s="10"/>
    </row>
    <row r="15" spans="1:26" ht="84" customHeight="1" thickTop="1" thickBot="1">
      <c r="A15" s="4" t="s">
        <v>25</v>
      </c>
      <c r="B15" s="4" t="s">
        <v>30</v>
      </c>
      <c r="C15" s="4" t="s">
        <v>27</v>
      </c>
      <c r="D15" s="4" t="s">
        <v>40</v>
      </c>
      <c r="E15" s="4"/>
      <c r="F15" s="4" t="s">
        <v>20</v>
      </c>
      <c r="G15" s="4" t="s">
        <v>23</v>
      </c>
      <c r="H15" s="4" t="s">
        <v>22</v>
      </c>
      <c r="I15" s="5" t="s">
        <v>41</v>
      </c>
      <c r="J15" s="6">
        <v>19000000000</v>
      </c>
      <c r="K15" s="6">
        <v>0</v>
      </c>
      <c r="L15" s="6">
        <v>0</v>
      </c>
      <c r="M15" s="6">
        <v>19000000000</v>
      </c>
      <c r="N15" s="6">
        <v>0</v>
      </c>
      <c r="O15" s="6">
        <f t="shared" si="5"/>
        <v>19000000000</v>
      </c>
      <c r="P15" s="6">
        <v>19000000000</v>
      </c>
      <c r="Q15" s="6">
        <v>0</v>
      </c>
      <c r="R15" s="6">
        <v>19000000000</v>
      </c>
      <c r="S15" s="6">
        <v>6680000000</v>
      </c>
      <c r="T15" s="6">
        <v>6680000000</v>
      </c>
      <c r="U15" s="12">
        <f t="shared" si="0"/>
        <v>0</v>
      </c>
      <c r="V15" s="9">
        <f t="shared" si="1"/>
        <v>1</v>
      </c>
      <c r="W15" s="9">
        <f t="shared" si="2"/>
        <v>0.35157894736842105</v>
      </c>
      <c r="X15" s="9">
        <f t="shared" si="3"/>
        <v>0.35157894736842105</v>
      </c>
      <c r="Y15" s="10"/>
      <c r="Z15" s="10"/>
    </row>
    <row r="16" spans="1:26" ht="67.5" customHeight="1" thickTop="1" thickBot="1">
      <c r="A16" s="4" t="s">
        <v>25</v>
      </c>
      <c r="B16" s="4" t="s">
        <v>30</v>
      </c>
      <c r="C16" s="4" t="s">
        <v>27</v>
      </c>
      <c r="D16" s="4" t="s">
        <v>42</v>
      </c>
      <c r="E16" s="4"/>
      <c r="F16" s="4" t="s">
        <v>20</v>
      </c>
      <c r="G16" s="4" t="s">
        <v>21</v>
      </c>
      <c r="H16" s="4" t="s">
        <v>22</v>
      </c>
      <c r="I16" s="5" t="s">
        <v>43</v>
      </c>
      <c r="J16" s="6">
        <v>1000000000</v>
      </c>
      <c r="K16" s="6">
        <v>0</v>
      </c>
      <c r="L16" s="6">
        <v>0</v>
      </c>
      <c r="M16" s="6">
        <v>1000000000</v>
      </c>
      <c r="N16" s="6">
        <v>0</v>
      </c>
      <c r="O16" s="6">
        <f t="shared" si="5"/>
        <v>1000000000</v>
      </c>
      <c r="P16" s="6">
        <v>1000000000</v>
      </c>
      <c r="Q16" s="6">
        <v>0</v>
      </c>
      <c r="R16" s="6">
        <v>1000000000</v>
      </c>
      <c r="S16" s="6">
        <v>1000000000</v>
      </c>
      <c r="T16" s="6">
        <v>1000000000</v>
      </c>
      <c r="U16" s="12">
        <f t="shared" si="0"/>
        <v>0</v>
      </c>
      <c r="V16" s="9">
        <f t="shared" si="1"/>
        <v>1</v>
      </c>
      <c r="W16" s="9">
        <f t="shared" si="2"/>
        <v>1</v>
      </c>
      <c r="X16" s="9">
        <f t="shared" si="3"/>
        <v>1</v>
      </c>
      <c r="Y16" s="10"/>
      <c r="Z16" s="10"/>
    </row>
    <row r="17" spans="1:26" ht="53.25" customHeight="1" thickTop="1" thickBot="1">
      <c r="A17" s="4" t="s">
        <v>25</v>
      </c>
      <c r="B17" s="4" t="s">
        <v>30</v>
      </c>
      <c r="C17" s="4" t="s">
        <v>27</v>
      </c>
      <c r="D17" s="4" t="s">
        <v>44</v>
      </c>
      <c r="E17" s="4"/>
      <c r="F17" s="4" t="s">
        <v>20</v>
      </c>
      <c r="G17" s="4" t="s">
        <v>21</v>
      </c>
      <c r="H17" s="4" t="s">
        <v>22</v>
      </c>
      <c r="I17" s="5" t="s">
        <v>45</v>
      </c>
      <c r="J17" s="6">
        <v>1000000000</v>
      </c>
      <c r="K17" s="6">
        <v>0</v>
      </c>
      <c r="L17" s="6">
        <v>0</v>
      </c>
      <c r="M17" s="6">
        <v>1000000000</v>
      </c>
      <c r="N17" s="6">
        <v>0</v>
      </c>
      <c r="O17" s="6">
        <f t="shared" si="5"/>
        <v>1000000000</v>
      </c>
      <c r="P17" s="6">
        <v>994135910</v>
      </c>
      <c r="Q17" s="6">
        <v>5864090</v>
      </c>
      <c r="R17" s="6">
        <v>994135910</v>
      </c>
      <c r="S17" s="6">
        <v>494135910</v>
      </c>
      <c r="T17" s="6">
        <v>494135910</v>
      </c>
      <c r="U17" s="12">
        <f t="shared" si="0"/>
        <v>5864090</v>
      </c>
      <c r="V17" s="9">
        <f t="shared" si="1"/>
        <v>0.99413591000000001</v>
      </c>
      <c r="W17" s="9">
        <f t="shared" si="2"/>
        <v>0.49413591000000001</v>
      </c>
      <c r="X17" s="9">
        <f t="shared" si="3"/>
        <v>0.49413591000000001</v>
      </c>
      <c r="Y17" s="10"/>
      <c r="Z17" s="10"/>
    </row>
    <row r="18" spans="1:26" ht="58.5" customHeight="1" thickTop="1" thickBot="1">
      <c r="A18" s="4" t="s">
        <v>25</v>
      </c>
      <c r="B18" s="4" t="s">
        <v>30</v>
      </c>
      <c r="C18" s="4" t="s">
        <v>27</v>
      </c>
      <c r="D18" s="4" t="s">
        <v>44</v>
      </c>
      <c r="E18" s="4"/>
      <c r="F18" s="4" t="s">
        <v>20</v>
      </c>
      <c r="G18" s="4" t="s">
        <v>23</v>
      </c>
      <c r="H18" s="4" t="s">
        <v>22</v>
      </c>
      <c r="I18" s="5" t="s">
        <v>45</v>
      </c>
      <c r="J18" s="6">
        <v>6200000000</v>
      </c>
      <c r="K18" s="6">
        <v>1400000000</v>
      </c>
      <c r="L18" s="6">
        <v>0</v>
      </c>
      <c r="M18" s="6">
        <v>7600000000</v>
      </c>
      <c r="N18" s="6">
        <v>0</v>
      </c>
      <c r="O18" s="6">
        <f t="shared" si="5"/>
        <v>7600000000</v>
      </c>
      <c r="P18" s="6">
        <v>7325564434.75</v>
      </c>
      <c r="Q18" s="6">
        <v>274435565.25</v>
      </c>
      <c r="R18" s="6">
        <v>7186747990.75</v>
      </c>
      <c r="S18" s="6">
        <v>3600333925.75</v>
      </c>
      <c r="T18" s="6">
        <v>3583423355.75</v>
      </c>
      <c r="U18" s="12">
        <f t="shared" si="0"/>
        <v>413252009.25</v>
      </c>
      <c r="V18" s="9">
        <f t="shared" si="1"/>
        <v>0.94562473562500005</v>
      </c>
      <c r="W18" s="9">
        <f t="shared" si="2"/>
        <v>0.47372814812500003</v>
      </c>
      <c r="X18" s="9">
        <f t="shared" si="3"/>
        <v>0.47150307312500001</v>
      </c>
      <c r="Y18" s="10"/>
      <c r="Z18" s="10"/>
    </row>
    <row r="19" spans="1:26" ht="75" customHeight="1" thickTop="1" thickBot="1">
      <c r="A19" s="4" t="s">
        <v>25</v>
      </c>
      <c r="B19" s="4" t="s">
        <v>30</v>
      </c>
      <c r="C19" s="4" t="s">
        <v>27</v>
      </c>
      <c r="D19" s="4" t="s">
        <v>46</v>
      </c>
      <c r="E19" s="4"/>
      <c r="F19" s="4" t="s">
        <v>20</v>
      </c>
      <c r="G19" s="4" t="s">
        <v>23</v>
      </c>
      <c r="H19" s="4" t="s">
        <v>22</v>
      </c>
      <c r="I19" s="5" t="s">
        <v>47</v>
      </c>
      <c r="J19" s="6">
        <v>14973355723</v>
      </c>
      <c r="K19" s="6">
        <v>0</v>
      </c>
      <c r="L19" s="6">
        <v>0</v>
      </c>
      <c r="M19" s="6">
        <v>14973355723</v>
      </c>
      <c r="N19" s="6">
        <v>0</v>
      </c>
      <c r="O19" s="6">
        <f t="shared" si="5"/>
        <v>14973355723</v>
      </c>
      <c r="P19" s="6">
        <v>14909906600.5</v>
      </c>
      <c r="Q19" s="6">
        <v>63449122.5</v>
      </c>
      <c r="R19" s="6">
        <v>13137330048.5</v>
      </c>
      <c r="S19" s="6">
        <v>891055748.5</v>
      </c>
      <c r="T19" s="6">
        <v>881975800.5</v>
      </c>
      <c r="U19" s="12">
        <f t="shared" si="0"/>
        <v>1836025674.5</v>
      </c>
      <c r="V19" s="9">
        <f t="shared" si="1"/>
        <v>0.87738048113825606</v>
      </c>
      <c r="W19" s="9">
        <f t="shared" si="2"/>
        <v>5.950942226873588E-2</v>
      </c>
      <c r="X19" s="9">
        <f t="shared" si="3"/>
        <v>5.8903015250297612E-2</v>
      </c>
      <c r="Y19" s="10"/>
      <c r="Z19" s="10"/>
    </row>
    <row r="20" spans="1:26" ht="60" customHeight="1" thickTop="1" thickBot="1">
      <c r="A20" s="4" t="s">
        <v>25</v>
      </c>
      <c r="B20" s="4" t="s">
        <v>30</v>
      </c>
      <c r="C20" s="4" t="s">
        <v>27</v>
      </c>
      <c r="D20" s="4" t="s">
        <v>50</v>
      </c>
      <c r="E20" s="4"/>
      <c r="F20" s="4" t="s">
        <v>20</v>
      </c>
      <c r="G20" s="4" t="s">
        <v>21</v>
      </c>
      <c r="H20" s="4" t="s">
        <v>22</v>
      </c>
      <c r="I20" s="5" t="s">
        <v>51</v>
      </c>
      <c r="J20" s="6">
        <v>1000000000</v>
      </c>
      <c r="K20" s="6">
        <v>0</v>
      </c>
      <c r="L20" s="6">
        <v>0</v>
      </c>
      <c r="M20" s="6">
        <v>1000000000</v>
      </c>
      <c r="N20" s="6">
        <v>0</v>
      </c>
      <c r="O20" s="6">
        <f t="shared" si="5"/>
        <v>1000000000</v>
      </c>
      <c r="P20" s="6">
        <v>1000000000</v>
      </c>
      <c r="Q20" s="6">
        <v>0</v>
      </c>
      <c r="R20" s="6">
        <v>0</v>
      </c>
      <c r="S20" s="6">
        <v>0</v>
      </c>
      <c r="T20" s="6">
        <v>0</v>
      </c>
      <c r="U20" s="12">
        <f t="shared" si="0"/>
        <v>1000000000</v>
      </c>
      <c r="V20" s="9">
        <f t="shared" si="1"/>
        <v>0</v>
      </c>
      <c r="W20" s="9">
        <f t="shared" si="2"/>
        <v>0</v>
      </c>
      <c r="X20" s="9">
        <f t="shared" si="3"/>
        <v>0</v>
      </c>
      <c r="Y20" s="10"/>
      <c r="Z20" s="10"/>
    </row>
    <row r="21" spans="1:26" ht="62.25" customHeight="1" thickTop="1" thickBot="1">
      <c r="A21" s="4" t="s">
        <v>25</v>
      </c>
      <c r="B21" s="4" t="s">
        <v>30</v>
      </c>
      <c r="C21" s="4" t="s">
        <v>27</v>
      </c>
      <c r="D21" s="4" t="s">
        <v>50</v>
      </c>
      <c r="E21" s="4"/>
      <c r="F21" s="4" t="s">
        <v>20</v>
      </c>
      <c r="G21" s="4" t="s">
        <v>23</v>
      </c>
      <c r="H21" s="4" t="s">
        <v>22</v>
      </c>
      <c r="I21" s="5" t="s">
        <v>51</v>
      </c>
      <c r="J21" s="6">
        <v>2500000000</v>
      </c>
      <c r="K21" s="6">
        <v>0</v>
      </c>
      <c r="L21" s="6">
        <v>1400000000</v>
      </c>
      <c r="M21" s="6">
        <v>1100000000</v>
      </c>
      <c r="N21" s="6">
        <v>0</v>
      </c>
      <c r="O21" s="6">
        <f t="shared" si="5"/>
        <v>1100000000</v>
      </c>
      <c r="P21" s="6">
        <v>1045000000</v>
      </c>
      <c r="Q21" s="6">
        <v>55000000</v>
      </c>
      <c r="R21" s="6">
        <v>0</v>
      </c>
      <c r="S21" s="6">
        <v>0</v>
      </c>
      <c r="T21" s="6">
        <v>0</v>
      </c>
      <c r="U21" s="12">
        <f t="shared" si="0"/>
        <v>1100000000</v>
      </c>
      <c r="V21" s="9">
        <f t="shared" si="1"/>
        <v>0</v>
      </c>
      <c r="W21" s="9">
        <f t="shared" si="2"/>
        <v>0</v>
      </c>
      <c r="X21" s="9">
        <f t="shared" si="3"/>
        <v>0</v>
      </c>
      <c r="Y21" s="10"/>
      <c r="Z21" s="10"/>
    </row>
    <row r="22" spans="1:26" ht="107.25" customHeight="1" thickTop="1" thickBot="1">
      <c r="A22" s="4" t="s">
        <v>25</v>
      </c>
      <c r="B22" s="4" t="s">
        <v>30</v>
      </c>
      <c r="C22" s="4" t="s">
        <v>27</v>
      </c>
      <c r="D22" s="4" t="s">
        <v>52</v>
      </c>
      <c r="E22" s="4"/>
      <c r="F22" s="4" t="s">
        <v>20</v>
      </c>
      <c r="G22" s="4" t="s">
        <v>21</v>
      </c>
      <c r="H22" s="4" t="s">
        <v>22</v>
      </c>
      <c r="I22" s="5" t="s">
        <v>53</v>
      </c>
      <c r="J22" s="6">
        <v>1029000000</v>
      </c>
      <c r="K22" s="6">
        <v>0</v>
      </c>
      <c r="L22" s="6">
        <v>0</v>
      </c>
      <c r="M22" s="6">
        <v>1029000000</v>
      </c>
      <c r="N22" s="6">
        <v>0</v>
      </c>
      <c r="O22" s="6">
        <f t="shared" si="5"/>
        <v>1029000000</v>
      </c>
      <c r="P22" s="6">
        <v>800299548</v>
      </c>
      <c r="Q22" s="6">
        <v>228700452</v>
      </c>
      <c r="R22" s="6">
        <v>759000000</v>
      </c>
      <c r="S22" s="6">
        <v>540000000</v>
      </c>
      <c r="T22" s="6">
        <v>540000000</v>
      </c>
      <c r="U22" s="12">
        <f t="shared" si="0"/>
        <v>270000000</v>
      </c>
      <c r="V22" s="9">
        <f t="shared" si="1"/>
        <v>0.73760932944606417</v>
      </c>
      <c r="W22" s="9">
        <f t="shared" si="2"/>
        <v>0.52478134110787167</v>
      </c>
      <c r="X22" s="9">
        <f t="shared" si="3"/>
        <v>0.52478134110787167</v>
      </c>
      <c r="Y22" s="10"/>
      <c r="Z22" s="10"/>
    </row>
    <row r="23" spans="1:26" ht="91.5" thickTop="1" thickBot="1">
      <c r="A23" s="4" t="s">
        <v>25</v>
      </c>
      <c r="B23" s="4" t="s">
        <v>30</v>
      </c>
      <c r="C23" s="4" t="s">
        <v>27</v>
      </c>
      <c r="D23" s="4" t="s">
        <v>52</v>
      </c>
      <c r="E23" s="4"/>
      <c r="F23" s="4" t="s">
        <v>20</v>
      </c>
      <c r="G23" s="4" t="s">
        <v>23</v>
      </c>
      <c r="H23" s="4" t="s">
        <v>22</v>
      </c>
      <c r="I23" s="5" t="s">
        <v>53</v>
      </c>
      <c r="J23" s="6">
        <v>3971000000</v>
      </c>
      <c r="K23" s="6">
        <v>0</v>
      </c>
      <c r="L23" s="6">
        <v>0</v>
      </c>
      <c r="M23" s="6">
        <v>3971000000</v>
      </c>
      <c r="N23" s="6">
        <v>0</v>
      </c>
      <c r="O23" s="6">
        <f t="shared" si="5"/>
        <v>3971000000</v>
      </c>
      <c r="P23" s="6">
        <v>3510878823.0700002</v>
      </c>
      <c r="Q23" s="6">
        <v>460121176.93000001</v>
      </c>
      <c r="R23" s="6">
        <v>3405657015.0700002</v>
      </c>
      <c r="S23" s="6">
        <v>2585005862.0700002</v>
      </c>
      <c r="T23" s="6">
        <v>2583832982.0700002</v>
      </c>
      <c r="U23" s="12">
        <f t="shared" si="0"/>
        <v>565342984.92999983</v>
      </c>
      <c r="V23" s="9">
        <f t="shared" si="1"/>
        <v>0.85763208639385546</v>
      </c>
      <c r="W23" s="9">
        <f t="shared" si="2"/>
        <v>0.6509710053059683</v>
      </c>
      <c r="X23" s="9">
        <f t="shared" si="3"/>
        <v>0.65067564393603627</v>
      </c>
      <c r="Y23" s="10"/>
      <c r="Z23" s="10"/>
    </row>
    <row r="24" spans="1:26" ht="67.5" customHeight="1" thickTop="1" thickBot="1">
      <c r="A24" s="4" t="s">
        <v>25</v>
      </c>
      <c r="B24" s="4" t="s">
        <v>54</v>
      </c>
      <c r="C24" s="4" t="s">
        <v>27</v>
      </c>
      <c r="D24" s="4" t="s">
        <v>55</v>
      </c>
      <c r="E24" s="4"/>
      <c r="F24" s="4" t="s">
        <v>20</v>
      </c>
      <c r="G24" s="4" t="s">
        <v>23</v>
      </c>
      <c r="H24" s="4" t="s">
        <v>22</v>
      </c>
      <c r="I24" s="5" t="s">
        <v>56</v>
      </c>
      <c r="J24" s="6">
        <v>180000000</v>
      </c>
      <c r="K24" s="6">
        <v>0</v>
      </c>
      <c r="L24" s="6">
        <v>0</v>
      </c>
      <c r="M24" s="6">
        <v>180000000</v>
      </c>
      <c r="N24" s="6">
        <v>0</v>
      </c>
      <c r="O24" s="6">
        <f t="shared" si="5"/>
        <v>180000000</v>
      </c>
      <c r="P24" s="6">
        <v>140777551</v>
      </c>
      <c r="Q24" s="6">
        <v>39222449</v>
      </c>
      <c r="R24" s="6">
        <v>140777551</v>
      </c>
      <c r="S24" s="6">
        <v>31793501</v>
      </c>
      <c r="T24" s="6">
        <v>31793501</v>
      </c>
      <c r="U24" s="12">
        <f t="shared" si="0"/>
        <v>39222449</v>
      </c>
      <c r="V24" s="9">
        <f t="shared" si="1"/>
        <v>0.78209750555555557</v>
      </c>
      <c r="W24" s="9">
        <f t="shared" si="2"/>
        <v>0.17663056111111111</v>
      </c>
      <c r="X24" s="9">
        <f t="shared" si="3"/>
        <v>0.17663056111111111</v>
      </c>
      <c r="Y24" s="10"/>
      <c r="Z24" s="10"/>
    </row>
    <row r="25" spans="1:26" ht="114.75" customHeight="1" thickTop="1" thickBot="1">
      <c r="A25" s="4" t="s">
        <v>25</v>
      </c>
      <c r="B25" s="4" t="s">
        <v>54</v>
      </c>
      <c r="C25" s="4" t="s">
        <v>27</v>
      </c>
      <c r="D25" s="4" t="s">
        <v>57</v>
      </c>
      <c r="E25" s="4"/>
      <c r="F25" s="4" t="s">
        <v>20</v>
      </c>
      <c r="G25" s="4" t="s">
        <v>23</v>
      </c>
      <c r="H25" s="4" t="s">
        <v>22</v>
      </c>
      <c r="I25" s="5" t="s">
        <v>58</v>
      </c>
      <c r="J25" s="6">
        <v>300000000</v>
      </c>
      <c r="K25" s="6">
        <v>0</v>
      </c>
      <c r="L25" s="6">
        <v>0</v>
      </c>
      <c r="M25" s="6">
        <v>300000000</v>
      </c>
      <c r="N25" s="6">
        <v>0</v>
      </c>
      <c r="O25" s="6">
        <f t="shared" si="5"/>
        <v>300000000</v>
      </c>
      <c r="P25" s="6">
        <v>274444680</v>
      </c>
      <c r="Q25" s="6">
        <v>25555320</v>
      </c>
      <c r="R25" s="6">
        <v>5000000</v>
      </c>
      <c r="S25" s="6">
        <v>5000000</v>
      </c>
      <c r="T25" s="6">
        <v>5000000</v>
      </c>
      <c r="U25" s="12">
        <f t="shared" si="0"/>
        <v>295000000</v>
      </c>
      <c r="V25" s="9">
        <f t="shared" si="1"/>
        <v>1.6666666666666666E-2</v>
      </c>
      <c r="W25" s="9">
        <f t="shared" si="2"/>
        <v>1.6666666666666666E-2</v>
      </c>
      <c r="X25" s="9">
        <f t="shared" si="3"/>
        <v>1.6666666666666666E-2</v>
      </c>
      <c r="Y25" s="10"/>
      <c r="Z25" s="10"/>
    </row>
    <row r="26" spans="1:26" ht="81" customHeight="1" thickTop="1" thickBot="1">
      <c r="A26" s="4" t="s">
        <v>25</v>
      </c>
      <c r="B26" s="4" t="s">
        <v>54</v>
      </c>
      <c r="C26" s="4" t="s">
        <v>27</v>
      </c>
      <c r="D26" s="4" t="s">
        <v>59</v>
      </c>
      <c r="E26" s="4"/>
      <c r="F26" s="4" t="s">
        <v>20</v>
      </c>
      <c r="G26" s="4" t="s">
        <v>23</v>
      </c>
      <c r="H26" s="4" t="s">
        <v>22</v>
      </c>
      <c r="I26" s="5" t="s">
        <v>60</v>
      </c>
      <c r="J26" s="6">
        <v>140000557</v>
      </c>
      <c r="K26" s="6">
        <v>0</v>
      </c>
      <c r="L26" s="6">
        <v>0</v>
      </c>
      <c r="M26" s="6">
        <v>140000557</v>
      </c>
      <c r="N26" s="6">
        <v>0</v>
      </c>
      <c r="O26" s="6">
        <f t="shared" si="5"/>
        <v>140000557</v>
      </c>
      <c r="P26" s="6">
        <v>105135787.38</v>
      </c>
      <c r="Q26" s="6">
        <v>34864769.619999997</v>
      </c>
      <c r="R26" s="6">
        <v>105135787.38</v>
      </c>
      <c r="S26" s="6">
        <v>75494843.379999995</v>
      </c>
      <c r="T26" s="6">
        <v>75494843.379999995</v>
      </c>
      <c r="U26" s="12">
        <f t="shared" si="0"/>
        <v>34864769.620000005</v>
      </c>
      <c r="V26" s="9">
        <f t="shared" si="1"/>
        <v>0.75096692208160287</v>
      </c>
      <c r="W26" s="9">
        <f t="shared" si="2"/>
        <v>0.53924673585405802</v>
      </c>
      <c r="X26" s="9">
        <f t="shared" si="3"/>
        <v>0.53924673585405802</v>
      </c>
      <c r="Y26" s="10"/>
      <c r="Z26" s="10"/>
    </row>
    <row r="27" spans="1:26" ht="33.75" customHeight="1" thickTop="1" thickBot="1">
      <c r="A27" s="16" t="s">
        <v>25</v>
      </c>
      <c r="B27" s="16"/>
      <c r="C27" s="16"/>
      <c r="D27" s="16"/>
      <c r="E27" s="16"/>
      <c r="F27" s="16"/>
      <c r="G27" s="16"/>
      <c r="H27" s="16"/>
      <c r="I27" s="17" t="s">
        <v>75</v>
      </c>
      <c r="J27" s="18">
        <f>SUM(J10:J26)</f>
        <v>58332356280</v>
      </c>
      <c r="K27" s="18">
        <f t="shared" ref="K27:T27" si="6">SUM(K10:K26)</f>
        <v>50718360000</v>
      </c>
      <c r="L27" s="18">
        <f t="shared" si="6"/>
        <v>26059180000</v>
      </c>
      <c r="M27" s="18">
        <f t="shared" si="6"/>
        <v>82991536280</v>
      </c>
      <c r="N27" s="18">
        <f t="shared" si="6"/>
        <v>148000000</v>
      </c>
      <c r="O27" s="18">
        <f t="shared" si="6"/>
        <v>82843536280</v>
      </c>
      <c r="P27" s="18">
        <f t="shared" si="6"/>
        <v>81548640553.690002</v>
      </c>
      <c r="Q27" s="18">
        <f t="shared" si="6"/>
        <v>1294895726.3099999</v>
      </c>
      <c r="R27" s="18">
        <f t="shared" si="6"/>
        <v>70211000823.690002</v>
      </c>
      <c r="S27" s="18">
        <f t="shared" si="6"/>
        <v>30577076571.689999</v>
      </c>
      <c r="T27" s="18">
        <f t="shared" si="6"/>
        <v>30540216695.689999</v>
      </c>
      <c r="U27" s="14">
        <f t="shared" si="0"/>
        <v>12632535456.309998</v>
      </c>
      <c r="V27" s="15">
        <f t="shared" si="1"/>
        <v>0.84751332423070724</v>
      </c>
      <c r="W27" s="15">
        <f t="shared" si="2"/>
        <v>0.36909429443407143</v>
      </c>
      <c r="X27" s="15">
        <f t="shared" si="3"/>
        <v>0.36864936079585231</v>
      </c>
      <c r="Y27" s="10"/>
      <c r="Z27" s="10"/>
    </row>
    <row r="28" spans="1:26" ht="70.5" customHeight="1" thickTop="1" thickBot="1">
      <c r="A28" s="4" t="s">
        <v>25</v>
      </c>
      <c r="B28" s="4" t="s">
        <v>61</v>
      </c>
      <c r="C28" s="4" t="s">
        <v>27</v>
      </c>
      <c r="D28" s="4" t="s">
        <v>28</v>
      </c>
      <c r="E28" s="4"/>
      <c r="F28" s="4" t="s">
        <v>20</v>
      </c>
      <c r="G28" s="4" t="s">
        <v>21</v>
      </c>
      <c r="H28" s="4" t="s">
        <v>22</v>
      </c>
      <c r="I28" s="5" t="s">
        <v>62</v>
      </c>
      <c r="J28" s="6">
        <v>380000000</v>
      </c>
      <c r="K28" s="6">
        <v>0</v>
      </c>
      <c r="L28" s="6">
        <v>0</v>
      </c>
      <c r="M28" s="6">
        <v>380000000</v>
      </c>
      <c r="N28" s="6">
        <v>0</v>
      </c>
      <c r="O28" s="6">
        <f>+M28-N28</f>
        <v>380000000</v>
      </c>
      <c r="P28" s="6">
        <v>156077770</v>
      </c>
      <c r="Q28" s="6">
        <v>223922230</v>
      </c>
      <c r="R28" s="6">
        <v>156077770</v>
      </c>
      <c r="S28" s="6">
        <v>19764745</v>
      </c>
      <c r="T28" s="6">
        <v>19764745</v>
      </c>
      <c r="U28" s="12">
        <f t="shared" si="0"/>
        <v>223922230</v>
      </c>
      <c r="V28" s="9">
        <f t="shared" si="1"/>
        <v>0.41073097368421052</v>
      </c>
      <c r="W28" s="9">
        <f t="shared" si="2"/>
        <v>5.2012486842105264E-2</v>
      </c>
      <c r="X28" s="9">
        <f t="shared" si="3"/>
        <v>5.2012486842105264E-2</v>
      </c>
      <c r="Y28" s="10"/>
      <c r="Z28" s="10"/>
    </row>
    <row r="29" spans="1:26" ht="84" customHeight="1" thickTop="1" thickBot="1">
      <c r="A29" s="4" t="s">
        <v>25</v>
      </c>
      <c r="B29" s="4" t="s">
        <v>61</v>
      </c>
      <c r="C29" s="4" t="s">
        <v>27</v>
      </c>
      <c r="D29" s="4" t="s">
        <v>28</v>
      </c>
      <c r="E29" s="4"/>
      <c r="F29" s="4" t="s">
        <v>20</v>
      </c>
      <c r="G29" s="4" t="s">
        <v>23</v>
      </c>
      <c r="H29" s="4" t="s">
        <v>22</v>
      </c>
      <c r="I29" s="5" t="s">
        <v>62</v>
      </c>
      <c r="J29" s="6">
        <v>1010754503</v>
      </c>
      <c r="K29" s="6">
        <v>0</v>
      </c>
      <c r="L29" s="6">
        <v>0</v>
      </c>
      <c r="M29" s="6">
        <v>1010754503</v>
      </c>
      <c r="N29" s="6">
        <v>0</v>
      </c>
      <c r="O29" s="6">
        <f>+M29-N29</f>
        <v>1010754503</v>
      </c>
      <c r="P29" s="6">
        <v>961250812.39999998</v>
      </c>
      <c r="Q29" s="6">
        <v>49503690.600000001</v>
      </c>
      <c r="R29" s="6">
        <v>652453584.39999998</v>
      </c>
      <c r="S29" s="6">
        <v>280329656</v>
      </c>
      <c r="T29" s="6">
        <v>279852827</v>
      </c>
      <c r="U29" s="12">
        <f t="shared" si="0"/>
        <v>358300918.60000002</v>
      </c>
      <c r="V29" s="9">
        <f t="shared" si="1"/>
        <v>0.64551142979177012</v>
      </c>
      <c r="W29" s="9">
        <f t="shared" si="2"/>
        <v>0.27734692763471169</v>
      </c>
      <c r="X29" s="9">
        <f t="shared" si="3"/>
        <v>0.2768751721306949</v>
      </c>
      <c r="Y29" s="10"/>
      <c r="Z29" s="10"/>
    </row>
    <row r="30" spans="1:26" ht="62.25" customHeight="1" thickTop="1" thickBot="1">
      <c r="A30" s="4" t="s">
        <v>25</v>
      </c>
      <c r="B30" s="4" t="s">
        <v>61</v>
      </c>
      <c r="C30" s="4" t="s">
        <v>27</v>
      </c>
      <c r="D30" s="4" t="s">
        <v>55</v>
      </c>
      <c r="E30" s="4"/>
      <c r="F30" s="4" t="s">
        <v>20</v>
      </c>
      <c r="G30" s="4" t="s">
        <v>23</v>
      </c>
      <c r="H30" s="4" t="s">
        <v>22</v>
      </c>
      <c r="I30" s="5" t="s">
        <v>65</v>
      </c>
      <c r="J30" s="6">
        <v>2180700116</v>
      </c>
      <c r="K30" s="6">
        <v>0</v>
      </c>
      <c r="L30" s="6">
        <v>0</v>
      </c>
      <c r="M30" s="6">
        <v>2180700116</v>
      </c>
      <c r="N30" s="6">
        <v>0</v>
      </c>
      <c r="O30" s="6">
        <f>+M30-N30</f>
        <v>2180700116</v>
      </c>
      <c r="P30" s="6">
        <v>2179914761</v>
      </c>
      <c r="Q30" s="6">
        <v>785355</v>
      </c>
      <c r="R30" s="6">
        <v>2176171613.46</v>
      </c>
      <c r="S30" s="6">
        <v>546053693</v>
      </c>
      <c r="T30" s="6">
        <v>546053693</v>
      </c>
      <c r="U30" s="12">
        <f t="shared" si="0"/>
        <v>4528502.5399999619</v>
      </c>
      <c r="V30" s="9">
        <f t="shared" si="1"/>
        <v>0.99792337217448013</v>
      </c>
      <c r="W30" s="9">
        <f t="shared" si="2"/>
        <v>0.25040292747891063</v>
      </c>
      <c r="X30" s="9">
        <f t="shared" si="3"/>
        <v>0.25040292747891063</v>
      </c>
      <c r="Y30" s="10"/>
      <c r="Z30" s="10"/>
    </row>
    <row r="31" spans="1:26" ht="29.25" customHeight="1" thickTop="1" thickBot="1">
      <c r="A31" s="16" t="s">
        <v>25</v>
      </c>
      <c r="B31" s="16"/>
      <c r="C31" s="16"/>
      <c r="D31" s="16"/>
      <c r="E31" s="16"/>
      <c r="F31" s="16"/>
      <c r="G31" s="16"/>
      <c r="H31" s="16"/>
      <c r="I31" s="17" t="s">
        <v>88</v>
      </c>
      <c r="J31" s="18">
        <f>SUM(J28:J30)</f>
        <v>3571454619</v>
      </c>
      <c r="K31" s="18">
        <f t="shared" ref="K31:T31" si="7">SUM(K28:K30)</f>
        <v>0</v>
      </c>
      <c r="L31" s="18">
        <f t="shared" si="7"/>
        <v>0</v>
      </c>
      <c r="M31" s="18">
        <f t="shared" si="7"/>
        <v>3571454619</v>
      </c>
      <c r="N31" s="18">
        <f t="shared" si="7"/>
        <v>0</v>
      </c>
      <c r="O31" s="18">
        <f t="shared" si="7"/>
        <v>3571454619</v>
      </c>
      <c r="P31" s="18">
        <f t="shared" si="7"/>
        <v>3297243343.4000001</v>
      </c>
      <c r="Q31" s="18">
        <f t="shared" si="7"/>
        <v>274211275.60000002</v>
      </c>
      <c r="R31" s="18">
        <f t="shared" si="7"/>
        <v>2984702967.8600001</v>
      </c>
      <c r="S31" s="18">
        <f t="shared" si="7"/>
        <v>846148094</v>
      </c>
      <c r="T31" s="18">
        <f t="shared" si="7"/>
        <v>845671265</v>
      </c>
      <c r="U31" s="14">
        <f t="shared" si="0"/>
        <v>586751651.13999987</v>
      </c>
      <c r="V31" s="15">
        <f t="shared" si="1"/>
        <v>0.83571073589497569</v>
      </c>
      <c r="W31" s="15">
        <f t="shared" si="2"/>
        <v>0.23691973838853361</v>
      </c>
      <c r="X31" s="15">
        <f t="shared" si="3"/>
        <v>0.23678622724227313</v>
      </c>
      <c r="Y31" s="10"/>
      <c r="Z31" s="10"/>
    </row>
    <row r="32" spans="1:26" ht="63.75" customHeight="1" thickTop="1" thickBot="1">
      <c r="A32" s="4" t="s">
        <v>25</v>
      </c>
      <c r="B32" s="4" t="s">
        <v>30</v>
      </c>
      <c r="C32" s="4" t="s">
        <v>27</v>
      </c>
      <c r="D32" s="4" t="s">
        <v>36</v>
      </c>
      <c r="E32" s="4"/>
      <c r="F32" s="4" t="s">
        <v>20</v>
      </c>
      <c r="G32" s="4" t="s">
        <v>23</v>
      </c>
      <c r="H32" s="4" t="s">
        <v>22</v>
      </c>
      <c r="I32" s="5" t="s">
        <v>37</v>
      </c>
      <c r="J32" s="6">
        <v>9116701608</v>
      </c>
      <c r="K32" s="6">
        <v>0</v>
      </c>
      <c r="L32" s="6">
        <v>0</v>
      </c>
      <c r="M32" s="6">
        <v>9116701608</v>
      </c>
      <c r="N32" s="6">
        <v>0</v>
      </c>
      <c r="O32" s="6">
        <f>+M32-N32</f>
        <v>9116701608</v>
      </c>
      <c r="P32" s="6">
        <v>8809870104.7600002</v>
      </c>
      <c r="Q32" s="6">
        <v>306831503.24000001</v>
      </c>
      <c r="R32" s="6">
        <v>6635102050.3599997</v>
      </c>
      <c r="S32" s="6">
        <v>4675201622.2799997</v>
      </c>
      <c r="T32" s="6">
        <v>4669236777.2799997</v>
      </c>
      <c r="U32" s="12">
        <f t="shared" si="0"/>
        <v>2481599557.6400003</v>
      </c>
      <c r="V32" s="9">
        <f t="shared" si="1"/>
        <v>0.7277963385943913</v>
      </c>
      <c r="W32" s="9">
        <f t="shared" si="2"/>
        <v>0.51281722527558238</v>
      </c>
      <c r="X32" s="9">
        <f t="shared" si="3"/>
        <v>0.51216294862417089</v>
      </c>
      <c r="Y32" s="10"/>
      <c r="Z32" s="10"/>
    </row>
    <row r="33" spans="1:26" ht="62.25" customHeight="1" thickTop="1" thickBot="1">
      <c r="A33" s="4" t="s">
        <v>25</v>
      </c>
      <c r="B33" s="4" t="s">
        <v>30</v>
      </c>
      <c r="C33" s="4" t="s">
        <v>27</v>
      </c>
      <c r="D33" s="4" t="s">
        <v>48</v>
      </c>
      <c r="E33" s="4"/>
      <c r="F33" s="4" t="s">
        <v>20</v>
      </c>
      <c r="G33" s="4" t="s">
        <v>21</v>
      </c>
      <c r="H33" s="4" t="s">
        <v>22</v>
      </c>
      <c r="I33" s="5" t="s">
        <v>49</v>
      </c>
      <c r="J33" s="6">
        <v>96004000000</v>
      </c>
      <c r="K33" s="6">
        <v>0</v>
      </c>
      <c r="L33" s="6">
        <v>0</v>
      </c>
      <c r="M33" s="6">
        <v>96004000000</v>
      </c>
      <c r="N33" s="6">
        <v>25000000000</v>
      </c>
      <c r="O33" s="6">
        <f>+M33-N33</f>
        <v>71004000000</v>
      </c>
      <c r="P33" s="6">
        <v>71004000000</v>
      </c>
      <c r="Q33" s="6">
        <v>0</v>
      </c>
      <c r="R33" s="6">
        <v>71004000000</v>
      </c>
      <c r="S33" s="6">
        <v>11004000000</v>
      </c>
      <c r="T33" s="6">
        <v>11004000000</v>
      </c>
      <c r="U33" s="12">
        <f t="shared" si="0"/>
        <v>0</v>
      </c>
      <c r="V33" s="9">
        <f t="shared" si="1"/>
        <v>1</v>
      </c>
      <c r="W33" s="9">
        <f t="shared" si="2"/>
        <v>0.15497718438397837</v>
      </c>
      <c r="X33" s="9">
        <f t="shared" si="3"/>
        <v>0.15497718438397837</v>
      </c>
      <c r="Y33" s="10"/>
      <c r="Z33" s="10"/>
    </row>
    <row r="34" spans="1:26" ht="63.75" customHeight="1" thickTop="1" thickBot="1">
      <c r="A34" s="4" t="s">
        <v>25</v>
      </c>
      <c r="B34" s="4" t="s">
        <v>61</v>
      </c>
      <c r="C34" s="4" t="s">
        <v>27</v>
      </c>
      <c r="D34" s="4" t="s">
        <v>63</v>
      </c>
      <c r="E34" s="4"/>
      <c r="F34" s="4" t="s">
        <v>20</v>
      </c>
      <c r="G34" s="4" t="s">
        <v>23</v>
      </c>
      <c r="H34" s="4" t="s">
        <v>22</v>
      </c>
      <c r="I34" s="5" t="s">
        <v>64</v>
      </c>
      <c r="J34" s="6">
        <v>1000000000</v>
      </c>
      <c r="K34" s="6">
        <v>0</v>
      </c>
      <c r="L34" s="6">
        <v>0</v>
      </c>
      <c r="M34" s="6">
        <v>1000000000</v>
      </c>
      <c r="N34" s="6">
        <v>0</v>
      </c>
      <c r="O34" s="6">
        <f>+M34-N34</f>
        <v>1000000000</v>
      </c>
      <c r="P34" s="6">
        <v>1000000000</v>
      </c>
      <c r="Q34" s="6">
        <v>0</v>
      </c>
      <c r="R34" s="6">
        <v>0</v>
      </c>
      <c r="S34" s="6">
        <v>0</v>
      </c>
      <c r="T34" s="6">
        <v>0</v>
      </c>
      <c r="U34" s="12">
        <f t="shared" si="0"/>
        <v>1000000000</v>
      </c>
      <c r="V34" s="9">
        <f t="shared" si="1"/>
        <v>0</v>
      </c>
      <c r="W34" s="9">
        <f t="shared" si="2"/>
        <v>0</v>
      </c>
      <c r="X34" s="9">
        <f t="shared" si="3"/>
        <v>0</v>
      </c>
      <c r="Y34" s="10"/>
      <c r="Z34" s="10"/>
    </row>
    <row r="35" spans="1:26" ht="33" customHeight="1" thickTop="1" thickBot="1">
      <c r="A35" s="16" t="s">
        <v>25</v>
      </c>
      <c r="B35" s="16"/>
      <c r="C35" s="16"/>
      <c r="D35" s="16"/>
      <c r="E35" s="16"/>
      <c r="F35" s="16"/>
      <c r="G35" s="16"/>
      <c r="H35" s="16"/>
      <c r="I35" s="17" t="s">
        <v>76</v>
      </c>
      <c r="J35" s="18">
        <f>SUM(J32:J34)</f>
        <v>106120701608</v>
      </c>
      <c r="K35" s="18">
        <f t="shared" ref="K35:T35" si="8">SUM(K32:K34)</f>
        <v>0</v>
      </c>
      <c r="L35" s="18">
        <f t="shared" si="8"/>
        <v>0</v>
      </c>
      <c r="M35" s="18">
        <f t="shared" si="8"/>
        <v>106120701608</v>
      </c>
      <c r="N35" s="18">
        <f t="shared" si="8"/>
        <v>25000000000</v>
      </c>
      <c r="O35" s="18">
        <f t="shared" si="8"/>
        <v>81120701608</v>
      </c>
      <c r="P35" s="18">
        <f t="shared" si="8"/>
        <v>80813870104.759995</v>
      </c>
      <c r="Q35" s="18">
        <f t="shared" si="8"/>
        <v>306831503.24000001</v>
      </c>
      <c r="R35" s="18">
        <f t="shared" si="8"/>
        <v>77639102050.360001</v>
      </c>
      <c r="S35" s="18">
        <f t="shared" si="8"/>
        <v>15679201622.279999</v>
      </c>
      <c r="T35" s="18">
        <f t="shared" si="8"/>
        <v>15673236777.279999</v>
      </c>
      <c r="U35" s="14">
        <f t="shared" si="0"/>
        <v>3481599557.6399994</v>
      </c>
      <c r="V35" s="15">
        <f t="shared" si="1"/>
        <v>0.95708124450816323</v>
      </c>
      <c r="W35" s="15">
        <f t="shared" si="2"/>
        <v>0.19328237196525602</v>
      </c>
      <c r="X35" s="15">
        <f t="shared" si="3"/>
        <v>0.19320884147449641</v>
      </c>
      <c r="Y35" s="10"/>
      <c r="Z35" s="10"/>
    </row>
    <row r="36" spans="1:26" ht="48" customHeight="1" thickTop="1" thickBot="1">
      <c r="A36" s="4" t="s">
        <v>25</v>
      </c>
      <c r="B36" s="4"/>
      <c r="C36" s="4"/>
      <c r="D36" s="4"/>
      <c r="E36" s="4"/>
      <c r="F36" s="4"/>
      <c r="G36" s="4"/>
      <c r="H36" s="4"/>
      <c r="I36" s="5" t="s">
        <v>77</v>
      </c>
      <c r="J36" s="6">
        <f>+J9+J27+J31+J35</f>
        <v>177440896180</v>
      </c>
      <c r="K36" s="6">
        <f t="shared" ref="K36:T36" si="9">+K9+K27+K31+K35</f>
        <v>50718360000</v>
      </c>
      <c r="L36" s="6">
        <f t="shared" si="9"/>
        <v>26059180000</v>
      </c>
      <c r="M36" s="6">
        <f t="shared" si="9"/>
        <v>202100076180</v>
      </c>
      <c r="N36" s="6">
        <f t="shared" si="9"/>
        <v>25148000000</v>
      </c>
      <c r="O36" s="6">
        <f t="shared" si="9"/>
        <v>176952076180</v>
      </c>
      <c r="P36" s="6">
        <f t="shared" si="9"/>
        <v>173728857775.60999</v>
      </c>
      <c r="Q36" s="6">
        <f t="shared" si="9"/>
        <v>3223218404.3900003</v>
      </c>
      <c r="R36" s="6">
        <f t="shared" si="9"/>
        <v>158104642422.66998</v>
      </c>
      <c r="S36" s="6">
        <f t="shared" si="9"/>
        <v>50490255189.979996</v>
      </c>
      <c r="T36" s="6">
        <f t="shared" si="9"/>
        <v>50305390514.979996</v>
      </c>
      <c r="U36" s="12">
        <f t="shared" si="0"/>
        <v>18847433757.330017</v>
      </c>
      <c r="V36" s="9">
        <f t="shared" si="1"/>
        <v>0.89348848476828302</v>
      </c>
      <c r="W36" s="9">
        <f t="shared" si="2"/>
        <v>0.28533293465638726</v>
      </c>
      <c r="X36" s="9">
        <f t="shared" si="3"/>
        <v>0.28428821860110937</v>
      </c>
      <c r="Y36" s="10"/>
      <c r="Z36" s="10"/>
    </row>
    <row r="37" spans="1:26" ht="18" customHeight="1" thickTop="1">
      <c r="A37" s="19" t="s">
        <v>79</v>
      </c>
      <c r="B37" s="19"/>
      <c r="C37" s="19"/>
      <c r="D37" s="19"/>
      <c r="E37" s="19"/>
      <c r="F37" s="19"/>
      <c r="G37" s="19"/>
      <c r="H37" s="20"/>
      <c r="I37" s="19"/>
      <c r="J37" s="19"/>
      <c r="K37" s="19"/>
      <c r="L37" s="19"/>
      <c r="M37" s="21"/>
      <c r="N37" s="21"/>
      <c r="O37" s="22"/>
      <c r="P37" s="22"/>
      <c r="Q37" s="22"/>
      <c r="R37" s="22"/>
      <c r="S37" s="22"/>
      <c r="T37" s="23"/>
      <c r="U37" s="24"/>
      <c r="V37" s="23"/>
      <c r="W37" s="23"/>
      <c r="X37" s="25"/>
      <c r="Y37" s="10"/>
      <c r="Z37" s="10"/>
    </row>
    <row r="38" spans="1:26" ht="16.5" customHeight="1">
      <c r="A38" s="19" t="s">
        <v>80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21"/>
      <c r="N38" s="21"/>
      <c r="O38" s="22"/>
      <c r="P38" s="22"/>
      <c r="Q38" s="22"/>
      <c r="R38" s="22"/>
      <c r="S38" s="22"/>
      <c r="T38" s="23"/>
      <c r="U38" s="24"/>
      <c r="V38" s="23"/>
      <c r="W38" s="23"/>
      <c r="X38" s="25"/>
      <c r="Y38" s="10"/>
      <c r="Z38" s="10"/>
    </row>
    <row r="39" spans="1:26">
      <c r="A39" s="19" t="s">
        <v>81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21"/>
      <c r="N39" s="21"/>
      <c r="O39" s="22"/>
      <c r="P39" s="22"/>
      <c r="Q39" s="22"/>
      <c r="R39" s="22"/>
      <c r="S39" s="22"/>
      <c r="T39" s="23"/>
      <c r="U39" s="24"/>
      <c r="V39" s="23"/>
      <c r="W39" s="23"/>
      <c r="X39" s="25"/>
      <c r="Y39" s="10"/>
      <c r="Z39" s="10"/>
    </row>
    <row r="40" spans="1:26">
      <c r="A40" s="21" t="s">
        <v>82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24"/>
      <c r="V40" s="23"/>
      <c r="W40" s="23"/>
      <c r="X40" s="25"/>
      <c r="Y40" s="10"/>
      <c r="Z40" s="10"/>
    </row>
    <row r="41" spans="1:26">
      <c r="A41" s="21" t="s">
        <v>83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3"/>
      <c r="U41" s="24"/>
      <c r="V41" s="23"/>
      <c r="W41" s="23"/>
      <c r="X41" s="25"/>
      <c r="Y41" s="10"/>
      <c r="Z41" s="10"/>
    </row>
    <row r="42" spans="1:26">
      <c r="A42" s="21" t="s">
        <v>84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3"/>
      <c r="U42" s="24"/>
      <c r="V42" s="23"/>
      <c r="W42" s="23"/>
      <c r="X42" s="25"/>
      <c r="Y42" s="10"/>
      <c r="Z42" s="10"/>
    </row>
    <row r="43" spans="1:26">
      <c r="A43" s="21" t="s">
        <v>85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6"/>
      <c r="S43" s="22"/>
      <c r="T43" s="23"/>
      <c r="U43" s="24"/>
      <c r="V43" s="23"/>
      <c r="W43" s="23"/>
      <c r="X43" s="22"/>
      <c r="Y43" s="10"/>
      <c r="Z43" s="10"/>
    </row>
    <row r="44" spans="1:26">
      <c r="A44" s="21" t="s">
        <v>86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6"/>
      <c r="S44" s="22"/>
      <c r="T44" s="23"/>
      <c r="U44" s="24"/>
      <c r="V44" s="23"/>
      <c r="W44" s="23"/>
      <c r="X44" s="22"/>
      <c r="Y44" s="10"/>
      <c r="Z44" s="10"/>
    </row>
    <row r="45" spans="1:26"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3"/>
      <c r="V45" s="11"/>
      <c r="W45" s="11"/>
      <c r="X45" s="11"/>
      <c r="Y45" s="10"/>
      <c r="Z45" s="10"/>
    </row>
    <row r="46" spans="1:26"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3"/>
      <c r="V46" s="11"/>
      <c r="W46" s="11"/>
      <c r="X46" s="11"/>
      <c r="Y46" s="10"/>
      <c r="Z46" s="10"/>
    </row>
    <row r="47" spans="1:26"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3"/>
      <c r="V47" s="11"/>
      <c r="W47" s="11"/>
      <c r="X47" s="11"/>
      <c r="Y47" s="10"/>
      <c r="Z47" s="10"/>
    </row>
    <row r="48" spans="1:26"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3"/>
      <c r="V48" s="11"/>
      <c r="W48" s="11"/>
      <c r="X48" s="11"/>
      <c r="Y48" s="10"/>
      <c r="Z48" s="10"/>
    </row>
    <row r="49" spans="21:25">
      <c r="U49" s="13"/>
      <c r="V49" s="11"/>
      <c r="W49" s="11"/>
      <c r="X49" s="11"/>
      <c r="Y49" s="3"/>
    </row>
    <row r="50" spans="21:25">
      <c r="U50" s="13"/>
      <c r="V50" s="11"/>
      <c r="W50" s="11"/>
      <c r="X50" s="11"/>
      <c r="Y50" s="3"/>
    </row>
    <row r="51" spans="21:25">
      <c r="U51" s="13"/>
      <c r="V51" s="11"/>
      <c r="W51" s="11"/>
      <c r="X51" s="11"/>
      <c r="Y51" s="3"/>
    </row>
    <row r="52" spans="21:25">
      <c r="U52" s="13"/>
      <c r="V52" s="11"/>
      <c r="W52" s="11"/>
      <c r="X52" s="11"/>
      <c r="Y52" s="3"/>
    </row>
    <row r="53" spans="21:25">
      <c r="U53" s="13"/>
      <c r="V53" s="11"/>
      <c r="W53" s="11"/>
      <c r="X53" s="11"/>
      <c r="Y53" s="3"/>
    </row>
    <row r="54" spans="21:25">
      <c r="U54" s="13"/>
      <c r="V54" s="11"/>
      <c r="W54" s="11"/>
      <c r="X54" s="11"/>
      <c r="Y54" s="3"/>
    </row>
    <row r="55" spans="21:25">
      <c r="V55" s="2"/>
      <c r="W55" s="2"/>
      <c r="X55" s="2"/>
      <c r="Y55" s="3"/>
    </row>
    <row r="56" spans="21:25">
      <c r="V56" s="2"/>
      <c r="W56" s="2"/>
      <c r="X56" s="2"/>
      <c r="Y56" s="3"/>
    </row>
    <row r="57" spans="21:25">
      <c r="V57" s="2"/>
      <c r="W57" s="2"/>
      <c r="X57" s="2"/>
      <c r="Y57" s="3"/>
    </row>
    <row r="58" spans="21:25">
      <c r="V58" s="2"/>
      <c r="W58" s="2"/>
      <c r="X58" s="2"/>
      <c r="Y58" s="3"/>
    </row>
    <row r="59" spans="21:25">
      <c r="V59" s="2"/>
      <c r="W59" s="2"/>
      <c r="X59" s="2"/>
      <c r="Y59" s="3"/>
    </row>
  </sheetData>
  <mergeCells count="4">
    <mergeCell ref="A2:X2"/>
    <mergeCell ref="A3:X3"/>
    <mergeCell ref="A4:X4"/>
    <mergeCell ref="T5:X5"/>
  </mergeCells>
  <pageMargins left="0.78740157480314965" right="0.39370078740157483" top="0.78740157480314965" bottom="0.78740157480314965" header="0.78740157480314965" footer="0.78740157480314965"/>
  <pageSetup paperSize="14" scale="5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DE INVERSION</vt:lpstr>
      <vt:lpstr>'GASTOS DE INVERSION'!Títulos_a_imprimir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2019-09-06T20:17:29Z</cp:lastPrinted>
  <dcterms:created xsi:type="dcterms:W3CDTF">2019-09-03T17:52:22Z</dcterms:created>
  <dcterms:modified xsi:type="dcterms:W3CDTF">2019-09-06T20:41:34Z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