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"/>
    </mc:Choice>
  </mc:AlternateContent>
  <xr:revisionPtr revIDLastSave="0" documentId="13_ncr:1_{4563CA37-5FD9-4A2A-A7E8-8CA7EA6A8B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INCOMERCIO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5" l="1"/>
  <c r="F42" i="5"/>
  <c r="F41" i="5"/>
  <c r="F40" i="5"/>
  <c r="F39" i="5"/>
  <c r="F38" i="5"/>
  <c r="F27" i="5"/>
  <c r="F26" i="5"/>
  <c r="F25" i="5"/>
  <c r="F24" i="5"/>
  <c r="F10" i="5"/>
  <c r="F12" i="5"/>
  <c r="E16" i="5"/>
  <c r="J30" i="5" l="1"/>
  <c r="F28" i="5"/>
  <c r="H12" i="5"/>
  <c r="J10" i="5" l="1"/>
  <c r="I11" i="5"/>
  <c r="I10" i="5"/>
  <c r="H11" i="5"/>
  <c r="H10" i="5"/>
  <c r="G13" i="5"/>
  <c r="G11" i="5"/>
  <c r="G10" i="5"/>
  <c r="E11" i="5"/>
  <c r="E10" i="5"/>
  <c r="D13" i="5"/>
  <c r="D11" i="5"/>
  <c r="D10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D37" i="5" l="1"/>
  <c r="C37" i="5"/>
  <c r="F13" i="5" l="1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4" i="5"/>
  <c r="F16" i="5" s="1"/>
  <c r="G44" i="5" l="1"/>
  <c r="G16" i="5" s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6" i="5" s="1"/>
  <c r="C14" i="5"/>
  <c r="F11" i="5" l="1"/>
  <c r="N11" i="5" l="1"/>
  <c r="K11" i="5"/>
  <c r="M11" i="5"/>
  <c r="O11" i="5"/>
  <c r="N25" i="5"/>
  <c r="O25" i="5"/>
  <c r="M25" i="5"/>
  <c r="K25" i="5"/>
  <c r="D23" i="5" l="1"/>
  <c r="D12" i="5"/>
  <c r="D9" i="5" s="1"/>
  <c r="F14" i="5" l="1"/>
  <c r="D14" i="5"/>
  <c r="D30" i="5"/>
  <c r="D16" i="5" s="1"/>
  <c r="E12" i="5"/>
  <c r="E9" i="5"/>
  <c r="E23" i="5"/>
  <c r="E30" i="5" s="1"/>
  <c r="F23" i="5"/>
  <c r="F30" i="5" l="1"/>
  <c r="F9" i="5"/>
  <c r="G12" i="5" l="1"/>
  <c r="G9" i="5" s="1"/>
  <c r="G23" i="5"/>
  <c r="G14" i="5"/>
  <c r="N26" i="5"/>
  <c r="K26" i="5"/>
  <c r="M26" i="5"/>
  <c r="I12" i="5"/>
  <c r="N12" i="5" s="1"/>
  <c r="I9" i="5"/>
  <c r="N9" i="5" s="1"/>
  <c r="I23" i="5"/>
  <c r="N23" i="5" s="1"/>
  <c r="J12" i="5"/>
  <c r="O12" i="5" s="1"/>
  <c r="O26" i="5"/>
  <c r="J23" i="5"/>
  <c r="O23" i="5" s="1"/>
  <c r="L26" i="5"/>
  <c r="L23" i="5" s="1"/>
  <c r="H23" i="5"/>
  <c r="K12" i="5"/>
  <c r="L12" i="5"/>
  <c r="L9" i="5" s="1"/>
  <c r="H9" i="5" l="1"/>
  <c r="M9" i="5" s="1"/>
  <c r="M12" i="5"/>
  <c r="M23" i="5"/>
  <c r="J9" i="5"/>
  <c r="O9" i="5" s="1"/>
  <c r="K23" i="5"/>
  <c r="N28" i="5"/>
  <c r="M28" i="5"/>
  <c r="K28" i="5"/>
  <c r="L28" i="5"/>
  <c r="L30" i="5" s="1"/>
  <c r="O28" i="5"/>
  <c r="H14" i="5"/>
  <c r="L14" i="5" s="1"/>
  <c r="L16" i="5" s="1"/>
  <c r="H30" i="5"/>
  <c r="K30" i="5" s="1"/>
  <c r="I30" i="5"/>
  <c r="I14" i="5"/>
  <c r="N14" i="5" s="1"/>
  <c r="J16" i="5"/>
  <c r="O16" i="5" s="1"/>
  <c r="J14" i="5"/>
  <c r="O14" i="5" s="1"/>
  <c r="I16" i="5" l="1"/>
  <c r="N16" i="5" s="1"/>
  <c r="K9" i="5"/>
  <c r="K14" i="5"/>
  <c r="H16" i="5"/>
  <c r="M16" i="5" s="1"/>
  <c r="N30" i="5"/>
  <c r="M14" i="5"/>
  <c r="M30" i="5"/>
  <c r="O30" i="5"/>
  <c r="K16" i="5" l="1"/>
</calcChain>
</file>

<file path=xl/sharedStrings.xml><?xml version="1.0" encoding="utf-8"?>
<sst xmlns="http://schemas.openxmlformats.org/spreadsheetml/2006/main" count="84" uniqueCount="32">
  <si>
    <t>SECCION 3501 MINISTERIO DE COMERCIO INDUSTRIA Y TURISMO</t>
  </si>
  <si>
    <t>INFORME DE EJECUCIÓN PRESUPUESTAL ACUMULADA AL 31 DE JULIO DE 2026</t>
  </si>
  <si>
    <t xml:space="preserve"> </t>
  </si>
  <si>
    <t>FECHA DE ELABORACIÓN: AGOSTO 03 DE 2026</t>
  </si>
  <si>
    <t>CONCEPTO</t>
  </si>
  <si>
    <t>APROPIACIÓN INICIAL ($)</t>
  </si>
  <si>
    <t>APROPIACIÓN  VIGENTE($)</t>
  </si>
  <si>
    <t>BLOQUEOS ($)</t>
  </si>
  <si>
    <t>APR. VIGENTE DESPUES DE BLOQUEOS ($)</t>
  </si>
  <si>
    <t xml:space="preserve">   CDPs                                 ($)</t>
  </si>
  <si>
    <t xml:space="preserve">   COMPROMISOS       ($)</t>
  </si>
  <si>
    <t xml:space="preserve">   OBLIGACIONES       ($)</t>
  </si>
  <si>
    <t xml:space="preserve">             PAGOS                 ($)</t>
  </si>
  <si>
    <t>APROPIACIÓN SIN COMPROMETER ($)</t>
  </si>
  <si>
    <t>CDP SIN COMPROMETER</t>
  </si>
  <si>
    <t>COM /APR     (%)</t>
  </si>
  <si>
    <t>OBL  /APR   (%)</t>
  </si>
  <si>
    <t>PAGO /APR   (%)</t>
  </si>
  <si>
    <t>A</t>
  </si>
  <si>
    <t xml:space="preserve">FUNCIONAMIENTO </t>
  </si>
  <si>
    <t>Gastos de Personal</t>
  </si>
  <si>
    <t xml:space="preserve">Adquisición de Bienes y Servicios </t>
  </si>
  <si>
    <t>Transferencias Corrientes</t>
  </si>
  <si>
    <t>Gastos por Tributos, Multas, Sanciones e Intereses de Mora</t>
  </si>
  <si>
    <t>C</t>
  </si>
  <si>
    <t xml:space="preserve">INVERSION </t>
  </si>
  <si>
    <t>TOTAL  (A+C)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</si>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</sst>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85"/>
  <sheetViews>
    <sheetView tabSelected="1" topLeftCell="A34" zoomScaleNormal="100" workbookViewId="0">
      <selection activeCell="G62" sqref="G62"/>
    </sheetView>
  </sheetViews>
  <sheetFormatPr baseColWidth="10" defaultColWidth="11.42578125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</v>
      </c>
      <c r="C6" s="55"/>
      <c r="D6" s="55"/>
      <c r="E6" s="55"/>
      <c r="F6" s="55"/>
      <c r="G6" s="55"/>
      <c r="H6" s="55"/>
      <c r="I6" s="55"/>
      <c r="J6" s="115" t="s">
        <v>3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4</v>
      </c>
      <c r="C7" s="16" t="s">
        <v>5</v>
      </c>
      <c r="D7" s="17" t="s">
        <v>6</v>
      </c>
      <c r="E7" s="103" t="s">
        <v>7</v>
      </c>
      <c r="F7" s="16" t="s">
        <v>8</v>
      </c>
      <c r="G7" s="104" t="s">
        <v>9</v>
      </c>
      <c r="H7" s="104" t="s">
        <v>10</v>
      </c>
      <c r="I7" s="17" t="s">
        <v>11</v>
      </c>
      <c r="J7" s="17" t="s">
        <v>12</v>
      </c>
      <c r="K7" s="35" t="s">
        <v>13</v>
      </c>
      <c r="L7" s="35" t="s">
        <v>14</v>
      </c>
      <c r="M7" s="36" t="s">
        <v>15</v>
      </c>
      <c r="N7" s="37" t="s">
        <v>16</v>
      </c>
      <c r="O7" s="38" t="s">
        <v>17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18</v>
      </c>
      <c r="B9" s="70" t="s">
        <v>19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21493395153</v>
      </c>
      <c r="F9" s="71">
        <f t="shared" si="0"/>
        <v>936376182063</v>
      </c>
      <c r="G9" s="71">
        <f t="shared" si="0"/>
        <v>892745694868.02002</v>
      </c>
      <c r="H9" s="71">
        <f t="shared" si="0"/>
        <v>832400720251.0199</v>
      </c>
      <c r="I9" s="71">
        <f t="shared" si="0"/>
        <v>385278300785.86005</v>
      </c>
      <c r="J9" s="71">
        <f t="shared" si="0"/>
        <v>384992815182.86005</v>
      </c>
      <c r="K9" s="72">
        <f t="shared" ref="K9:K14" si="1">+F9-H9</f>
        <v>103975461811.9801</v>
      </c>
      <c r="L9" s="108">
        <f>SUM(L10:L13)</f>
        <v>60344974617.000137</v>
      </c>
      <c r="M9" s="73">
        <f t="shared" ref="M9:M14" si="2">+H9/F9</f>
        <v>0.88895973241982296</v>
      </c>
      <c r="N9" s="73">
        <f t="shared" ref="N9:N14" si="3">+I9/F9</f>
        <v>0.41145675014610555</v>
      </c>
      <c r="O9" s="74">
        <f t="shared" ref="O9:O14" si="4">+J9/F9</f>
        <v>0.41115186669384707</v>
      </c>
    </row>
    <row r="10" spans="1:17" ht="29.25" customHeight="1" x14ac:dyDescent="0.2">
      <c r="A10" s="21"/>
      <c r="B10" s="8" t="s">
        <v>20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>+F24+F38</f>
        <v>75020370000</v>
      </c>
      <c r="G10" s="6">
        <f t="shared" si="5"/>
        <v>75020370000</v>
      </c>
      <c r="H10" s="6">
        <f t="shared" si="5"/>
        <v>35541433494</v>
      </c>
      <c r="I10" s="6">
        <f t="shared" si="5"/>
        <v>35088689491.550003</v>
      </c>
      <c r="J10" s="6">
        <f t="shared" si="5"/>
        <v>34844627888.550003</v>
      </c>
      <c r="K10" s="42">
        <f>+F10-H10</f>
        <v>39478936506</v>
      </c>
      <c r="L10" s="109">
        <f>+G10-H10</f>
        <v>39478936506</v>
      </c>
      <c r="M10" s="43">
        <f t="shared" si="2"/>
        <v>0.47375710748960581</v>
      </c>
      <c r="N10" s="43">
        <f t="shared" si="3"/>
        <v>0.46772215988204274</v>
      </c>
      <c r="O10" s="33">
        <f t="shared" si="4"/>
        <v>0.46446888876381182</v>
      </c>
      <c r="P10" s="53"/>
    </row>
    <row r="11" spans="1:17" ht="25.5" customHeight="1" x14ac:dyDescent="0.2">
      <c r="A11" s="21"/>
      <c r="B11" s="9" t="s">
        <v>21</v>
      </c>
      <c r="C11" s="6">
        <f t="shared" ref="C11:I12" si="6">+C25+C39</f>
        <v>21948655000</v>
      </c>
      <c r="D11" s="6">
        <f t="shared" si="6"/>
        <v>35987717467</v>
      </c>
      <c r="E11" s="6">
        <f t="shared" si="6"/>
        <v>0</v>
      </c>
      <c r="F11" s="6">
        <f t="shared" si="6"/>
        <v>35987717467</v>
      </c>
      <c r="G11" s="6">
        <f t="shared" si="6"/>
        <v>32922962899.240002</v>
      </c>
      <c r="H11" s="6">
        <f t="shared" si="6"/>
        <v>26446163562.880001</v>
      </c>
      <c r="I11" s="105">
        <f t="shared" si="6"/>
        <v>16840404837.389999</v>
      </c>
      <c r="J11" s="6">
        <f t="shared" ref="E11:J13" si="7">+J25+J39</f>
        <v>16798980837.389999</v>
      </c>
      <c r="K11" s="42">
        <f t="shared" si="1"/>
        <v>9541553904.1199989</v>
      </c>
      <c r="L11" s="109">
        <f t="shared" ref="L11:L13" si="8">+G11-H11</f>
        <v>6476799336.3600006</v>
      </c>
      <c r="M11" s="43">
        <f t="shared" si="2"/>
        <v>0.73486637731694404</v>
      </c>
      <c r="N11" s="43">
        <f t="shared" si="3"/>
        <v>0.46794867867994977</v>
      </c>
      <c r="O11" s="33">
        <f t="shared" si="4"/>
        <v>0.46679761929314689</v>
      </c>
      <c r="P11" s="53"/>
    </row>
    <row r="12" spans="1:17" ht="26.25" customHeight="1" x14ac:dyDescent="0.2">
      <c r="A12" s="21"/>
      <c r="B12" s="8" t="s">
        <v>22</v>
      </c>
      <c r="C12" s="6">
        <f t="shared" si="6"/>
        <v>835651047216</v>
      </c>
      <c r="D12" s="6">
        <f t="shared" si="6"/>
        <v>823577534175</v>
      </c>
      <c r="E12" s="6">
        <f t="shared" si="6"/>
        <v>19790675153</v>
      </c>
      <c r="F12" s="6">
        <f>+F26+F40</f>
        <v>803786859022</v>
      </c>
      <c r="G12" s="6">
        <f t="shared" si="6"/>
        <v>765388999394.78003</v>
      </c>
      <c r="H12" s="6">
        <f>+H26+H40</f>
        <v>750999939620.13989</v>
      </c>
      <c r="I12" s="6">
        <f t="shared" si="6"/>
        <v>313936022882.92004</v>
      </c>
      <c r="J12" s="6">
        <f t="shared" si="7"/>
        <v>313936022882.92004</v>
      </c>
      <c r="K12" s="42">
        <f t="shared" si="1"/>
        <v>52786919401.860107</v>
      </c>
      <c r="L12" s="109">
        <f t="shared" si="8"/>
        <v>14389059774.640137</v>
      </c>
      <c r="M12" s="43">
        <f t="shared" si="2"/>
        <v>0.93432721770782856</v>
      </c>
      <c r="N12" s="43">
        <f t="shared" si="3"/>
        <v>0.39057123086697226</v>
      </c>
      <c r="O12" s="33">
        <f t="shared" si="4"/>
        <v>0.39057123086697226</v>
      </c>
      <c r="P12" s="53"/>
      <c r="Q12" s="113" t="s">
        <v>2</v>
      </c>
    </row>
    <row r="13" spans="1:17" ht="24.75" customHeight="1" x14ac:dyDescent="0.2">
      <c r="A13" s="21"/>
      <c r="B13" s="10" t="s">
        <v>23</v>
      </c>
      <c r="C13" s="6">
        <f>+C27+C41</f>
        <v>23546785000</v>
      </c>
      <c r="D13" s="6">
        <f>+D27+D41</f>
        <v>21581235574</v>
      </c>
      <c r="E13" s="6">
        <f t="shared" si="7"/>
        <v>0</v>
      </c>
      <c r="F13" s="6">
        <f>+F27+F41</f>
        <v>21581235574</v>
      </c>
      <c r="G13" s="6">
        <f>+G27+G41</f>
        <v>19413362574</v>
      </c>
      <c r="H13" s="6">
        <f t="shared" si="7"/>
        <v>19413183574</v>
      </c>
      <c r="I13" s="6">
        <f t="shared" si="7"/>
        <v>19413183574</v>
      </c>
      <c r="J13" s="6">
        <f t="shared" si="7"/>
        <v>19413183574</v>
      </c>
      <c r="K13" s="42">
        <f t="shared" si="1"/>
        <v>2168052000</v>
      </c>
      <c r="L13" s="109">
        <f t="shared" si="8"/>
        <v>179000</v>
      </c>
      <c r="M13" s="43">
        <f t="shared" si="2"/>
        <v>0.89953995022361177</v>
      </c>
      <c r="N13" s="43">
        <f t="shared" si="3"/>
        <v>0.89953995022361177</v>
      </c>
      <c r="O13" s="33">
        <f t="shared" si="4"/>
        <v>0.89953995022361177</v>
      </c>
      <c r="P13" s="53"/>
    </row>
    <row r="14" spans="1:17" ht="23.25" customHeight="1" x14ac:dyDescent="0.2">
      <c r="A14" s="75" t="s">
        <v>24</v>
      </c>
      <c r="B14" s="70" t="s">
        <v>25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191948740071.72</v>
      </c>
      <c r="H14" s="71">
        <f>+H28+H42</f>
        <v>180375593579.72998</v>
      </c>
      <c r="I14" s="71">
        <f>+I28+I42</f>
        <v>104193664081.39999</v>
      </c>
      <c r="J14" s="71">
        <f t="shared" si="9"/>
        <v>104184914231.39999</v>
      </c>
      <c r="K14" s="72">
        <f t="shared" si="1"/>
        <v>15410535130.27002</v>
      </c>
      <c r="L14" s="108">
        <f>+G14-H14</f>
        <v>11573146491.990021</v>
      </c>
      <c r="M14" s="73">
        <f t="shared" si="2"/>
        <v>0.92128893281762458</v>
      </c>
      <c r="N14" s="73">
        <f t="shared" si="3"/>
        <v>0.53218103227186486</v>
      </c>
      <c r="O14" s="74">
        <f t="shared" si="4"/>
        <v>0.53213634141425581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26</v>
      </c>
      <c r="C16" s="77">
        <f>+C30+C44</f>
        <v>1153655705926</v>
      </c>
      <c r="D16" s="77">
        <f t="shared" ref="D16:J16" si="10">+D30+D44</f>
        <v>1153655705926</v>
      </c>
      <c r="E16" s="77">
        <f>+E30+E44</f>
        <v>21493395153</v>
      </c>
      <c r="F16" s="77">
        <f>+F30+F44</f>
        <v>1132162310773</v>
      </c>
      <c r="G16" s="77">
        <f>+G30+G44</f>
        <v>1084694434939.74</v>
      </c>
      <c r="H16" s="77">
        <f t="shared" si="10"/>
        <v>1012776313830.75</v>
      </c>
      <c r="I16" s="77">
        <f>+I30+I44</f>
        <v>489471964867.26007</v>
      </c>
      <c r="J16" s="77">
        <f t="shared" si="10"/>
        <v>489177729414.26007</v>
      </c>
      <c r="K16" s="78">
        <f>+F16-H16</f>
        <v>119385996942.25</v>
      </c>
      <c r="L16" s="110">
        <f>+L9+L14</f>
        <v>71918121108.990158</v>
      </c>
      <c r="M16" s="79">
        <f>+H16/F16</f>
        <v>0.89455045817526158</v>
      </c>
      <c r="N16" s="79">
        <f>+I16/F16</f>
        <v>0.43233373890804233</v>
      </c>
      <c r="O16" s="80">
        <f>+J16/F16</f>
        <v>0.43207385086001227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27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1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4</v>
      </c>
      <c r="C21" s="16" t="s">
        <v>5</v>
      </c>
      <c r="D21" s="17" t="s">
        <v>6</v>
      </c>
      <c r="E21" s="103" t="s">
        <v>7</v>
      </c>
      <c r="F21" s="16" t="s">
        <v>8</v>
      </c>
      <c r="G21" s="104" t="s">
        <v>9</v>
      </c>
      <c r="H21" s="104" t="s">
        <v>10</v>
      </c>
      <c r="I21" s="17" t="s">
        <v>11</v>
      </c>
      <c r="J21" s="17" t="s">
        <v>12</v>
      </c>
      <c r="K21" s="35" t="s">
        <v>13</v>
      </c>
      <c r="L21" s="35" t="s">
        <v>14</v>
      </c>
      <c r="M21" s="36" t="s">
        <v>15</v>
      </c>
      <c r="N21" s="37" t="s">
        <v>16</v>
      </c>
      <c r="O21" s="38" t="s">
        <v>17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18</v>
      </c>
      <c r="B23" s="82" t="s">
        <v>19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869549974213.16003</v>
      </c>
      <c r="H23" s="83">
        <f>SUM(H24:H27)</f>
        <v>819488388466.67993</v>
      </c>
      <c r="I23" s="83">
        <f>SUM(I24:I27)</f>
        <v>373760566464.30005</v>
      </c>
      <c r="J23" s="83">
        <f>SUM(J24:J27)</f>
        <v>373567606285.30005</v>
      </c>
      <c r="K23" s="108">
        <f>+F23-H23</f>
        <v>91036106596.320068</v>
      </c>
      <c r="L23" s="108">
        <f>SUM(L24:L27)</f>
        <v>50061585746.480133</v>
      </c>
      <c r="M23" s="84">
        <f t="shared" ref="M23:M28" si="12">+H23/F23</f>
        <v>0.90001794889656295</v>
      </c>
      <c r="N23" s="84">
        <f t="shared" ref="N23:N28" si="13">+I23/F23</f>
        <v>0.41048930423166619</v>
      </c>
      <c r="O23" s="74">
        <f t="shared" ref="O23:O28" si="14">+J23/F23</f>
        <v>0.41027738222402527</v>
      </c>
    </row>
    <row r="24" spans="1:17" ht="24.75" customHeight="1" x14ac:dyDescent="0.2">
      <c r="A24" s="21"/>
      <c r="B24" s="9" t="s">
        <v>20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25606753323</v>
      </c>
      <c r="I24" s="44">
        <v>25154009320.549999</v>
      </c>
      <c r="J24" s="44">
        <v>24995635141.549999</v>
      </c>
      <c r="K24" s="109">
        <f>+F24-H24</f>
        <v>29829260677</v>
      </c>
      <c r="L24" s="109">
        <f>+G24-H24</f>
        <v>29829260677</v>
      </c>
      <c r="M24" s="5">
        <f t="shared" si="12"/>
        <v>0.46191548553617151</v>
      </c>
      <c r="N24" s="5">
        <f t="shared" si="13"/>
        <v>0.45374852024083118</v>
      </c>
      <c r="O24" s="33">
        <f t="shared" si="14"/>
        <v>0.45089163772759705</v>
      </c>
      <c r="P24" s="53"/>
    </row>
    <row r="25" spans="1:17" ht="21" customHeight="1" x14ac:dyDescent="0.2">
      <c r="A25" s="21"/>
      <c r="B25" s="9" t="s">
        <v>21</v>
      </c>
      <c r="C25" s="6">
        <v>19737835000</v>
      </c>
      <c r="D25" s="6">
        <v>29776897467</v>
      </c>
      <c r="E25" s="47">
        <v>0</v>
      </c>
      <c r="F25" s="6">
        <f>+D25-E25</f>
        <v>29776897467</v>
      </c>
      <c r="G25" s="6">
        <v>29363308244.380001</v>
      </c>
      <c r="H25" s="44">
        <v>23499639591.540001</v>
      </c>
      <c r="I25" s="44">
        <v>15288419964.83</v>
      </c>
      <c r="J25" s="44">
        <v>15253833964.83</v>
      </c>
      <c r="K25" s="109">
        <f t="shared" ref="K25:K27" si="15">+F25-H25</f>
        <v>6277257875.4599991</v>
      </c>
      <c r="L25" s="109">
        <f t="shared" ref="L25:L27" si="16">+G25-H25</f>
        <v>5863668652.8400002</v>
      </c>
      <c r="M25" s="5">
        <f t="shared" si="12"/>
        <v>0.78919033178601905</v>
      </c>
      <c r="N25" s="5">
        <f t="shared" si="13"/>
        <v>0.51343226680258625</v>
      </c>
      <c r="O25" s="33">
        <f t="shared" si="14"/>
        <v>0.51227076231615243</v>
      </c>
      <c r="P25" s="53"/>
    </row>
    <row r="26" spans="1:17" ht="30.75" customHeight="1" x14ac:dyDescent="0.2">
      <c r="A26" s="21"/>
      <c r="B26" s="9" t="s">
        <v>22</v>
      </c>
      <c r="C26" s="6">
        <v>831599337216</v>
      </c>
      <c r="D26" s="6">
        <v>823525824175</v>
      </c>
      <c r="E26" s="47">
        <v>19790675153</v>
      </c>
      <c r="F26" s="6">
        <f>+D26-E26</f>
        <v>803735149022</v>
      </c>
      <c r="G26" s="6">
        <v>765337289394.78003</v>
      </c>
      <c r="H26" s="48">
        <v>750968811978.13989</v>
      </c>
      <c r="I26" s="48">
        <v>313904953604.92004</v>
      </c>
      <c r="J26" s="48">
        <v>313904953604.92004</v>
      </c>
      <c r="K26" s="109">
        <f t="shared" si="15"/>
        <v>52766337043.860107</v>
      </c>
      <c r="L26" s="109">
        <f t="shared" si="16"/>
        <v>14368477416.640137</v>
      </c>
      <c r="M26" s="5">
        <f t="shared" si="12"/>
        <v>0.93434860089412886</v>
      </c>
      <c r="N26" s="5">
        <f t="shared" si="13"/>
        <v>0.39055770297825781</v>
      </c>
      <c r="O26" s="33">
        <f t="shared" si="14"/>
        <v>0.39055770297825781</v>
      </c>
      <c r="P26" s="53"/>
      <c r="Q26" s="53"/>
    </row>
    <row r="27" spans="1:17" ht="22.5" customHeight="1" x14ac:dyDescent="0.2">
      <c r="A27" s="21"/>
      <c r="B27" s="10" t="s">
        <v>23</v>
      </c>
      <c r="C27" s="6">
        <v>23541984000</v>
      </c>
      <c r="D27" s="6">
        <v>21576434574</v>
      </c>
      <c r="E27" s="6">
        <v>0</v>
      </c>
      <c r="F27" s="6">
        <f>+D27-E27</f>
        <v>21576434574</v>
      </c>
      <c r="G27" s="6">
        <v>19413362574</v>
      </c>
      <c r="H27" s="6">
        <v>19413183574</v>
      </c>
      <c r="I27" s="49">
        <v>19413183574</v>
      </c>
      <c r="J27" s="49">
        <v>19413183574</v>
      </c>
      <c r="K27" s="109">
        <f t="shared" si="15"/>
        <v>2163251000</v>
      </c>
      <c r="L27" s="109">
        <f t="shared" si="16"/>
        <v>179000</v>
      </c>
      <c r="M27" s="5">
        <f t="shared" si="12"/>
        <v>0.89974010800622461</v>
      </c>
      <c r="N27" s="5">
        <f t="shared" si="13"/>
        <v>0.89974010800622461</v>
      </c>
      <c r="O27" s="33">
        <f t="shared" si="14"/>
        <v>0.89974010800622461</v>
      </c>
      <c r="P27" s="53"/>
    </row>
    <row r="28" spans="1:17" ht="24.75" customHeight="1" x14ac:dyDescent="0.2">
      <c r="A28" s="75" t="s">
        <v>24</v>
      </c>
      <c r="B28" s="85" t="s">
        <v>25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179870514744.12</v>
      </c>
      <c r="H28" s="87">
        <v>170749247970.12997</v>
      </c>
      <c r="I28" s="87">
        <v>98478809595</v>
      </c>
      <c r="J28" s="87">
        <v>98478809595</v>
      </c>
      <c r="K28" s="108">
        <f>+F28-H28</f>
        <v>10729382090.870026</v>
      </c>
      <c r="L28" s="108">
        <f>+G28-H28</f>
        <v>9121266773.9900208</v>
      </c>
      <c r="M28" s="84">
        <f t="shared" si="12"/>
        <v>0.94087798608980255</v>
      </c>
      <c r="N28" s="84">
        <f t="shared" si="13"/>
        <v>0.54264686460272782</v>
      </c>
      <c r="O28" s="74">
        <f t="shared" si="14"/>
        <v>0.54264686460272782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26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1049420488957.28</v>
      </c>
      <c r="H30" s="77">
        <f>+H23+H28</f>
        <v>990237636436.80994</v>
      </c>
      <c r="I30" s="77">
        <f>+I23+I28</f>
        <v>472239376059.30005</v>
      </c>
      <c r="J30" s="77">
        <f>+J23+J28</f>
        <v>472046415880.30005</v>
      </c>
      <c r="K30" s="110">
        <f>+F30-H30</f>
        <v>101765488687.19006</v>
      </c>
      <c r="L30" s="110">
        <f>+L23+L28</f>
        <v>59182852520.470154</v>
      </c>
      <c r="M30" s="90">
        <f>+H30/F30</f>
        <v>0.90680842724178623</v>
      </c>
      <c r="N30" s="90">
        <f>+I30/F30</f>
        <v>0.43245240347244973</v>
      </c>
      <c r="O30" s="80">
        <f>+J30/F30</f>
        <v>0.43227570051752173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</v>
      </c>
      <c r="L31" s="61"/>
      <c r="M31" s="13"/>
      <c r="N31" s="13"/>
      <c r="O31" s="13"/>
    </row>
    <row r="32" spans="1:17" s="52" customFormat="1" ht="27" customHeight="1" x14ac:dyDescent="0.2">
      <c r="A32" s="114" t="s">
        <v>28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1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4</v>
      </c>
      <c r="C35" s="16" t="s">
        <v>5</v>
      </c>
      <c r="D35" s="17" t="s">
        <v>6</v>
      </c>
      <c r="E35" s="103" t="s">
        <v>7</v>
      </c>
      <c r="F35" s="16" t="s">
        <v>8</v>
      </c>
      <c r="G35" s="104" t="s">
        <v>9</v>
      </c>
      <c r="H35" s="104" t="s">
        <v>10</v>
      </c>
      <c r="I35" s="17" t="s">
        <v>11</v>
      </c>
      <c r="J35" s="17" t="s">
        <v>12</v>
      </c>
      <c r="K35" s="35" t="s">
        <v>13</v>
      </c>
      <c r="L35" s="35" t="s">
        <v>14</v>
      </c>
      <c r="M35" s="36" t="s">
        <v>15</v>
      </c>
      <c r="N35" s="37" t="s">
        <v>16</v>
      </c>
      <c r="O35" s="38" t="s">
        <v>17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18</v>
      </c>
      <c r="B37" s="85" t="s">
        <v>19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1702720000</v>
      </c>
      <c r="F37" s="71">
        <f>+D37-E37</f>
        <v>25851687000</v>
      </c>
      <c r="G37" s="71">
        <f>SUM(G38:G41)</f>
        <v>23195720654.860001</v>
      </c>
      <c r="H37" s="71">
        <f>SUM(H38:H41)</f>
        <v>12912331784.34</v>
      </c>
      <c r="I37" s="71">
        <f t="shared" si="18"/>
        <v>11517734321.559999</v>
      </c>
      <c r="J37" s="71">
        <f t="shared" si="18"/>
        <v>11425208897.559999</v>
      </c>
      <c r="K37" s="71">
        <f t="shared" ref="K37:K42" si="19">+F37-H37</f>
        <v>12939355215.66</v>
      </c>
      <c r="L37" s="108">
        <f>SUM(L38:L41)</f>
        <v>10283388870.52</v>
      </c>
      <c r="M37" s="84">
        <f t="shared" ref="M37:M42" si="20">+H37/F37</f>
        <v>0.49947733717880771</v>
      </c>
      <c r="N37" s="84">
        <f t="shared" ref="N37:N42" si="21">+I37/F37</f>
        <v>0.44553124604827526</v>
      </c>
      <c r="O37" s="92">
        <f t="shared" ref="O37:O42" si="22">+J37/F37</f>
        <v>0.44195215954610617</v>
      </c>
    </row>
    <row r="38" spans="1:21" ht="16.5" customHeight="1" x14ac:dyDescent="0.2">
      <c r="A38" s="30"/>
      <c r="B38" s="8" t="s">
        <v>20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9934680171</v>
      </c>
      <c r="I38" s="4">
        <v>9934680171</v>
      </c>
      <c r="J38" s="4">
        <v>9848992747</v>
      </c>
      <c r="K38" s="6">
        <f t="shared" si="19"/>
        <v>9649675829</v>
      </c>
      <c r="L38" s="109">
        <f>+G38-H38</f>
        <v>9649675829</v>
      </c>
      <c r="M38" s="5">
        <f t="shared" si="20"/>
        <v>0.50727632662519007</v>
      </c>
      <c r="N38" s="5">
        <f t="shared" si="21"/>
        <v>0.50727632662519007</v>
      </c>
      <c r="O38" s="25">
        <f t="shared" si="22"/>
        <v>0.5029010270748755</v>
      </c>
      <c r="P38" s="53"/>
    </row>
    <row r="39" spans="1:21" ht="21" customHeight="1" x14ac:dyDescent="0.2">
      <c r="A39" s="30"/>
      <c r="B39" s="9" t="s">
        <v>21</v>
      </c>
      <c r="C39" s="6">
        <v>2210820000</v>
      </c>
      <c r="D39" s="6">
        <v>6210820000</v>
      </c>
      <c r="E39" s="6">
        <v>0</v>
      </c>
      <c r="F39" s="6">
        <f>+D39-E39</f>
        <v>6210820000</v>
      </c>
      <c r="G39" s="6">
        <v>3559654654.8600001</v>
      </c>
      <c r="H39" s="6">
        <v>2946523971.3400002</v>
      </c>
      <c r="I39" s="50">
        <v>1551984872.5599999</v>
      </c>
      <c r="J39" s="50">
        <v>1545146872.5599999</v>
      </c>
      <c r="K39" s="6">
        <f t="shared" si="19"/>
        <v>3264296028.6599998</v>
      </c>
      <c r="L39" s="109">
        <f t="shared" ref="L39:L41" si="23">+G39-H39</f>
        <v>613130683.51999998</v>
      </c>
      <c r="M39" s="5">
        <f t="shared" si="20"/>
        <v>0.47441786613361847</v>
      </c>
      <c r="N39" s="5">
        <f t="shared" si="21"/>
        <v>0.24988405275953898</v>
      </c>
      <c r="O39" s="25">
        <f t="shared" si="22"/>
        <v>0.24878307092461219</v>
      </c>
      <c r="P39" s="53"/>
    </row>
    <row r="40" spans="1:21" ht="24.75" customHeight="1" x14ac:dyDescent="0.2">
      <c r="A40" s="30"/>
      <c r="B40" s="8" t="s">
        <v>22</v>
      </c>
      <c r="C40" s="6">
        <v>4051710000</v>
      </c>
      <c r="D40" s="6">
        <v>51710000</v>
      </c>
      <c r="E40" s="6">
        <v>0</v>
      </c>
      <c r="F40" s="6">
        <f>+D40-E40</f>
        <v>51710000</v>
      </c>
      <c r="G40" s="6">
        <v>51710000</v>
      </c>
      <c r="H40" s="44">
        <v>31127642</v>
      </c>
      <c r="I40" s="44">
        <v>31069278</v>
      </c>
      <c r="J40" s="44">
        <v>31069278</v>
      </c>
      <c r="K40" s="6">
        <f t="shared" si="19"/>
        <v>20582358</v>
      </c>
      <c r="L40" s="109">
        <f t="shared" si="23"/>
        <v>20582358</v>
      </c>
      <c r="M40" s="5">
        <f t="shared" si="20"/>
        <v>0.60196561593502229</v>
      </c>
      <c r="N40" s="5">
        <f t="shared" si="21"/>
        <v>0.6008369367627151</v>
      </c>
      <c r="O40" s="25">
        <f t="shared" si="22"/>
        <v>0.6008369367627151</v>
      </c>
      <c r="P40" s="53"/>
    </row>
    <row r="41" spans="1:21" ht="21" customHeight="1" x14ac:dyDescent="0.2">
      <c r="A41" s="29"/>
      <c r="B41" s="10" t="s">
        <v>23</v>
      </c>
      <c r="C41" s="6">
        <v>4801000</v>
      </c>
      <c r="D41" s="6">
        <v>4801000</v>
      </c>
      <c r="E41" s="6">
        <v>0</v>
      </c>
      <c r="F41" s="6">
        <f>+D41-E41</f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3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24</v>
      </c>
      <c r="B42" s="94" t="s">
        <v>25</v>
      </c>
      <c r="C42" s="95">
        <v>14307498649</v>
      </c>
      <c r="D42" s="95">
        <v>14307498649</v>
      </c>
      <c r="E42" s="95">
        <v>0</v>
      </c>
      <c r="F42" s="95">
        <f>+D42-E42</f>
        <v>14307498649</v>
      </c>
      <c r="G42" s="95">
        <v>12078225327.6</v>
      </c>
      <c r="H42" s="96">
        <v>9626345609.6000004</v>
      </c>
      <c r="I42" s="96">
        <v>5714854486.3999996</v>
      </c>
      <c r="J42" s="96">
        <v>5706104636.3999996</v>
      </c>
      <c r="K42" s="95">
        <f t="shared" si="19"/>
        <v>4681153039.3999996</v>
      </c>
      <c r="L42" s="108">
        <f>+G42-H42</f>
        <v>2451879718</v>
      </c>
      <c r="M42" s="73">
        <f t="shared" si="20"/>
        <v>0.67281820853240604</v>
      </c>
      <c r="N42" s="73">
        <f t="shared" si="21"/>
        <v>0.39943071997420249</v>
      </c>
      <c r="O42" s="97">
        <f t="shared" si="22"/>
        <v>0.39881916304069115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26</v>
      </c>
      <c r="C44" s="100">
        <f>+C37+C42</f>
        <v>41861905649</v>
      </c>
      <c r="D44" s="100">
        <f t="shared" ref="D44:J44" si="24">+D37+D42</f>
        <v>41861905649</v>
      </c>
      <c r="E44" s="100">
        <f t="shared" si="24"/>
        <v>1702720000</v>
      </c>
      <c r="F44" s="100">
        <f>+F37+F42</f>
        <v>40159185649</v>
      </c>
      <c r="G44" s="100">
        <f t="shared" si="24"/>
        <v>35273945982.459999</v>
      </c>
      <c r="H44" s="100">
        <f t="shared" si="24"/>
        <v>22538677393.940002</v>
      </c>
      <c r="I44" s="100">
        <f t="shared" si="24"/>
        <v>17232588807.959999</v>
      </c>
      <c r="J44" s="100">
        <f t="shared" si="24"/>
        <v>17131313533.959999</v>
      </c>
      <c r="K44" s="100">
        <f>+F44-H44</f>
        <v>17620508255.059998</v>
      </c>
      <c r="L44" s="110">
        <f>+L37+L42</f>
        <v>12735268588.52</v>
      </c>
      <c r="M44" s="101">
        <f>+H44/F44</f>
        <v>0.56123342716490654</v>
      </c>
      <c r="N44" s="101">
        <f>+I44/F44</f>
        <v>0.42910702817971874</v>
      </c>
      <c r="O44" s="102">
        <f>+J44/F44</f>
        <v>0.42658518237126114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29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30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31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1689A0E294E4D9685C468955263B7" ma:contentTypeVersion="15" ma:contentTypeDescription="Crear nuevo documento." ma:contentTypeScope="" ma:versionID="8426c19fccdd4a7bcc5feae91b97da66">
  <xsd:schema xmlns:xsd="http://www.w3.org/2001/XMLSchema" xmlns:xs="http://www.w3.org/2001/XMLSchema" xmlns:p="http://schemas.microsoft.com/office/2006/metadata/properties" xmlns:ns2="ac49ccf8-2d12-4cab-b09b-43a9a6f51259" xmlns:ns3="a3876a26-56c5-4bbd-a3e5-51290dcf4a49" targetNamespace="http://schemas.microsoft.com/office/2006/metadata/properties" ma:root="true" ma:fieldsID="9a52df0f70418e393a265efc103ef4f8" ns2:_="" ns3:_="">
    <xsd:import namespace="ac49ccf8-2d12-4cab-b09b-43a9a6f51259"/>
    <xsd:import namespace="a3876a26-56c5-4bbd-a3e5-51290dcf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umer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FORMESPRESUPUESTALESENERO2017" minOccurs="0"/>
                <xsd:element ref="ns2:INFORMESPRESUPUESTALESFEBRERO20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ccf8-2d12-4cab-b09b-43a9a6f5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ero" ma:index="12" nillable="true" ma:displayName="Numero" ma:decimals="1" ma:format="Dropdown" ma:internalName="Numero" ma:percentage="FALSE">
      <xsd:simpleType>
        <xsd:restriction base="dms:Number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RMESPRESUPUESTALESENERO2017" ma:index="21" nillable="true" ma:displayName="INFORMES PRESUPUESTALES ENERO 2017" ma:format="Dropdown" ma:internalName="INFORMESPRESUPUESTALESENERO2017">
      <xsd:simpleType>
        <xsd:restriction base="dms:Text">
          <xsd:maxLength value="255"/>
        </xsd:restriction>
      </xsd:simpleType>
    </xsd:element>
    <xsd:element name="INFORMESPRESUPUESTALESFEBRERO2017" ma:index="22" nillable="true" ma:displayName="INFORMES PRESUPUESTALES FEBRERO 2017" ma:format="Dropdown" ma:internalName="INFORMESPRESUPUESTALESFEBRERO201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a26-56c5-4bbd-a3e5-51290dcf4a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04e364-3b90-406c-92d0-1c18eb683384}" ma:internalName="TaxCatchAll" ma:showField="CatchAllData" ma:web="a3876a26-56c5-4bbd-a3e5-51290dcf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SPRESUPUESTALESFEBRERO2017 xmlns="ac49ccf8-2d12-4cab-b09b-43a9a6f51259" xsi:nil="true"/>
    <lcf76f155ced4ddcb4097134ff3c332f xmlns="ac49ccf8-2d12-4cab-b09b-43a9a6f51259">
      <Terms xmlns="http://schemas.microsoft.com/office/infopath/2007/PartnerControls"/>
    </lcf76f155ced4ddcb4097134ff3c332f>
    <TaxCatchAll xmlns="a3876a26-56c5-4bbd-a3e5-51290dcf4a49" xsi:nil="true"/>
    <INFORMESPRESUPUESTALESENERO2017 xmlns="ac49ccf8-2d12-4cab-b09b-43a9a6f51259" xsi:nil="true"/>
    <Numero xmlns="ac49ccf8-2d12-4cab-b09b-43a9a6f51259" xsi:nil="true"/>
  </documentManagement>
</p:properties>
</file>

<file path=customXml/itemProps1.xml><?xml version="1.0" encoding="utf-8"?>
<ds:datastoreItem xmlns:ds="http://schemas.openxmlformats.org/officeDocument/2006/customXml" ds:itemID="{86A81A11-C112-46F4-8A72-87B132989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9ccf8-2d12-4cab-b09b-43a9a6f51259"/>
    <ds:schemaRef ds:uri="a3876a26-56c5-4bbd-a3e5-51290dcf4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36C24-01AF-4C70-9487-A551A94916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9893F-340B-4E7C-AA31-B84F9C235C19}">
  <ds:schemaRefs>
    <ds:schemaRef ds:uri="http://schemas.microsoft.com/office/2006/metadata/properties"/>
    <ds:schemaRef ds:uri="http://schemas.microsoft.com/office/infopath/2007/PartnerControls"/>
    <ds:schemaRef ds:uri="ac49ccf8-2d12-4cab-b09b-43a9a6f51259"/>
    <ds:schemaRef ds:uri="a3876a26-56c5-4bbd-a3e5-51290dcf4a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Heidy Arevalo Gomez</dc:creator>
  <cp:keywords/>
  <dc:description/>
  <cp:lastModifiedBy>Maria Nancy Espinel Barrera - Cont</cp:lastModifiedBy>
  <cp:revision/>
  <dcterms:created xsi:type="dcterms:W3CDTF">2011-02-09T13:24:23Z</dcterms:created>
  <dcterms:modified xsi:type="dcterms:W3CDTF">2026-08-07T01:35:40Z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0x01010033B1689A0E294E4D9685C468955263B7</vt:lpwstr>
  </property>
  <property fmtid="{D5CDD505-2E9C-101B-9397-08002B2CF9AE}" pid="3" name="MediaServiceImageTags">
    <vt:lpwstr/>
  </property>
</Properties>
</file>