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J10" i="5" l="1"/>
  <c r="I11" i="5"/>
  <c r="I10" i="5"/>
  <c r="H11" i="5"/>
  <c r="H10" i="5"/>
  <c r="G13" i="5"/>
  <c r="G11" i="5"/>
  <c r="G10" i="5"/>
  <c r="F10" i="5"/>
  <c r="E12" i="5"/>
  <c r="E11" i="5"/>
  <c r="E10" i="5"/>
  <c r="D13" i="5"/>
  <c r="D11" i="5"/>
  <c r="D10" i="5"/>
  <c r="C16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24" i="5" l="1"/>
  <c r="F27" i="5"/>
  <c r="F13" i="5" s="1"/>
  <c r="F38" i="5" l="1"/>
  <c r="D37" i="5"/>
  <c r="C37" i="5"/>
  <c r="F41" i="5" l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4" i="5"/>
  <c r="F25" i="5" l="1"/>
  <c r="F11" i="5" s="1"/>
  <c r="E23" i="5"/>
  <c r="E30" i="5" s="1"/>
  <c r="E16" i="5" s="1"/>
  <c r="E9" i="5"/>
  <c r="N11" i="5" l="1"/>
  <c r="K11" i="5"/>
  <c r="M11" i="5"/>
  <c r="O11" i="5"/>
  <c r="N25" i="5"/>
  <c r="O25" i="5"/>
  <c r="M25" i="5"/>
  <c r="K25" i="5"/>
  <c r="F12" i="5" l="1"/>
  <c r="F26" i="5"/>
  <c r="D23" i="5"/>
  <c r="D12" i="5"/>
  <c r="D9" i="5"/>
  <c r="F9" i="5" l="1"/>
  <c r="F23" i="5"/>
  <c r="F28" i="5" l="1"/>
  <c r="D30" i="5"/>
  <c r="D16" i="5" s="1"/>
  <c r="D14" i="5"/>
  <c r="F14" i="5" l="1"/>
  <c r="F30" i="5"/>
  <c r="F16" i="5" l="1"/>
  <c r="G12" i="5" l="1"/>
  <c r="G9" i="5" s="1"/>
  <c r="G30" i="5"/>
  <c r="G16" i="5" s="1"/>
  <c r="G14" i="5"/>
  <c r="N26" i="5"/>
  <c r="O26" i="5"/>
  <c r="M26" i="5"/>
  <c r="K26" i="5"/>
  <c r="H12" i="5"/>
  <c r="M12" i="5" s="1"/>
  <c r="J23" i="5"/>
  <c r="J12" i="5"/>
  <c r="O12" i="5" s="1"/>
  <c r="I23" i="5"/>
  <c r="N23" i="5" s="1"/>
  <c r="I12" i="5"/>
  <c r="I9" i="5" s="1"/>
  <c r="N9" i="5" s="1"/>
  <c r="H23" i="5"/>
  <c r="M23" i="5" s="1"/>
  <c r="L26" i="5"/>
  <c r="L23" i="5" s="1"/>
  <c r="J9" i="5" l="1"/>
  <c r="O9" i="5" s="1"/>
  <c r="K12" i="5"/>
  <c r="H9" i="5"/>
  <c r="K9" i="5" s="1"/>
  <c r="O23" i="5"/>
  <c r="M9" i="5"/>
  <c r="N12" i="5"/>
  <c r="K23" i="5"/>
  <c r="L12" i="5"/>
  <c r="L9" i="5" s="1"/>
  <c r="K28" i="5"/>
  <c r="M28" i="5"/>
  <c r="I14" i="5"/>
  <c r="N14" i="5" s="1"/>
  <c r="N28" i="5"/>
  <c r="H14" i="5"/>
  <c r="K14" i="5" s="1"/>
  <c r="L14" i="5"/>
  <c r="O28" i="5"/>
  <c r="J14" i="5"/>
  <c r="O14" i="5" s="1"/>
  <c r="J30" i="5"/>
  <c r="J16" i="5" s="1"/>
  <c r="O16" i="5" s="1"/>
  <c r="I30" i="5"/>
  <c r="N30" i="5" s="1"/>
  <c r="H30" i="5"/>
  <c r="H16" i="5" s="1"/>
  <c r="L28" i="5"/>
  <c r="L30" i="5"/>
  <c r="L16" i="5" l="1"/>
  <c r="I16" i="5"/>
  <c r="N16" i="5" s="1"/>
  <c r="K16" i="5"/>
  <c r="M16" i="5"/>
  <c r="K30" i="5"/>
  <c r="M14" i="5"/>
  <c r="O30" i="5"/>
  <c r="M30" i="5"/>
</calcChain>
</file>

<file path=xl/sharedStrings.xml><?xml version="1.0" encoding="utf-8"?>
<sst xmlns="http://schemas.openxmlformats.org/spreadsheetml/2006/main" count="83" uniqueCount="32">
  <si>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</si>
  <si>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</si>
  <si>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</si>
  <si>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</si>
  <si>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</si>
  <si>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</si>
  <si>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</si>
  <si>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</si>
  <si>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</si>
  <si>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</si>
  <si>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</si>
  <si>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</si>
  <si>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</si>
  <si>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</si>
  <si>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</si>
  <si>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</si>
  <si>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</si>
  <si>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</si>
  <si>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</si>
  <si>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</si>
  <si>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</si>
  <si>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</si>
  <si>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</si>
  <si>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</si>
  <si>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</si>
  <si>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</si>
  <si>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</si>
  <si>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</si>
  <si>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</si>
  <si>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</si>
  <si>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INFORME DE EJECUCIÓN PRESUPUESTAL ACUMULADA AL 30 DE ABRIL DE 2026</t>
  </si>
  <si>
    <t>FECHA DE ELABORACIÓN: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</si>
</sst>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L24" sqref="L24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7" s="52" customFormat="1" ht="6.7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s="52" customFormat="1" ht="11.25" customHeight="1" x14ac:dyDescent="0.2">
      <c r="A4" s="114" t="s">
        <v>30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s="52" customFormat="1" ht="6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5" t="s">
        <v>31</v>
      </c>
      <c r="K6" s="115"/>
      <c r="L6" s="115"/>
      <c r="M6" s="115"/>
      <c r="N6" s="115"/>
      <c r="O6" s="115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21493395153</v>
      </c>
      <c r="F9" s="71">
        <f t="shared" si="0"/>
        <v>936376182063</v>
      </c>
      <c r="G9" s="71">
        <f t="shared" si="0"/>
        <v>895670495106.79004</v>
      </c>
      <c r="H9" s="71">
        <f t="shared" si="0"/>
        <v>797690682555.95996</v>
      </c>
      <c r="I9" s="71">
        <f t="shared" si="0"/>
        <v>222346851164.66</v>
      </c>
      <c r="J9" s="71">
        <f t="shared" si="0"/>
        <v>222346851164.66</v>
      </c>
      <c r="K9" s="72">
        <f t="shared" ref="K9:K14" si="1">+F9-H9</f>
        <v>138685499507.04004</v>
      </c>
      <c r="L9" s="108">
        <f>SUM(L10:L13)</f>
        <v>97979812550.830078</v>
      </c>
      <c r="M9" s="73">
        <f t="shared" ref="M9:M14" si="2">+H9/F9</f>
        <v>0.85189125677941557</v>
      </c>
      <c r="N9" s="73">
        <f t="shared" ref="N9:N14" si="3">+I9/F9</f>
        <v>0.23745462072176068</v>
      </c>
      <c r="O9" s="74">
        <f t="shared" ref="O9:O14" si="4">+J9/F9</f>
        <v>0.23745462072176068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18382879553</v>
      </c>
      <c r="I10" s="6">
        <f t="shared" si="5"/>
        <v>18067275197.150002</v>
      </c>
      <c r="J10" s="6">
        <f t="shared" si="5"/>
        <v>18067275197.150002</v>
      </c>
      <c r="K10" s="42">
        <f>+F10-H10</f>
        <v>56637490447</v>
      </c>
      <c r="L10" s="109">
        <f>+G10-H10</f>
        <v>56637490447</v>
      </c>
      <c r="M10" s="43">
        <f t="shared" si="2"/>
        <v>0.24503850824782655</v>
      </c>
      <c r="N10" s="43">
        <f t="shared" si="3"/>
        <v>0.24083159276807087</v>
      </c>
      <c r="O10" s="33">
        <f t="shared" si="4"/>
        <v>0.24083159276807087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30022168041</v>
      </c>
      <c r="E11" s="6">
        <f t="shared" si="6"/>
        <v>0</v>
      </c>
      <c r="F11" s="6">
        <f t="shared" si="6"/>
        <v>30022168041</v>
      </c>
      <c r="G11" s="6">
        <f t="shared" si="6"/>
        <v>28487924669.420002</v>
      </c>
      <c r="H11" s="6">
        <f t="shared" si="6"/>
        <v>19425605597.919998</v>
      </c>
      <c r="I11" s="105">
        <f t="shared" si="6"/>
        <v>8217697761.1999998</v>
      </c>
      <c r="J11" s="6">
        <f t="shared" ref="E11:J13" si="7">+J25+J39</f>
        <v>8217697761.1999998</v>
      </c>
      <c r="K11" s="42">
        <f t="shared" si="1"/>
        <v>10596562443.080002</v>
      </c>
      <c r="L11" s="109">
        <f t="shared" ref="L11:L13" si="8">+G11-H11</f>
        <v>9062319071.5000038</v>
      </c>
      <c r="M11" s="43">
        <f t="shared" si="2"/>
        <v>0.64704206476332005</v>
      </c>
      <c r="N11" s="43">
        <f t="shared" si="3"/>
        <v>0.2737209967640391</v>
      </c>
      <c r="O11" s="33">
        <f t="shared" si="4"/>
        <v>0.2737209967640391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827577534175</v>
      </c>
      <c r="E12" s="6">
        <f t="shared" si="6"/>
        <v>19790675153</v>
      </c>
      <c r="F12" s="6">
        <f t="shared" si="6"/>
        <v>807786859022</v>
      </c>
      <c r="G12" s="6">
        <f t="shared" si="6"/>
        <v>770783288437.37</v>
      </c>
      <c r="H12" s="6">
        <f t="shared" si="6"/>
        <v>740469013831.03992</v>
      </c>
      <c r="I12" s="6">
        <f t="shared" si="6"/>
        <v>176648694632.31</v>
      </c>
      <c r="J12" s="6">
        <f t="shared" si="7"/>
        <v>176648694632.31</v>
      </c>
      <c r="K12" s="42">
        <f t="shared" si="1"/>
        <v>67317845190.960083</v>
      </c>
      <c r="L12" s="109">
        <f t="shared" si="8"/>
        <v>30314274606.330078</v>
      </c>
      <c r="M12" s="43">
        <f t="shared" si="2"/>
        <v>0.91666385205564893</v>
      </c>
      <c r="N12" s="43">
        <f t="shared" si="3"/>
        <v>0.21868230791248733</v>
      </c>
      <c r="O12" s="33">
        <f t="shared" si="4"/>
        <v>0.21868230791248733</v>
      </c>
      <c r="P12" s="53"/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21378912000</v>
      </c>
      <c r="H13" s="6">
        <f t="shared" si="7"/>
        <v>19413183574</v>
      </c>
      <c r="I13" s="6">
        <f t="shared" si="7"/>
        <v>19413183574</v>
      </c>
      <c r="J13" s="6">
        <f t="shared" si="7"/>
        <v>19413183574</v>
      </c>
      <c r="K13" s="42">
        <f t="shared" si="1"/>
        <v>4133601426</v>
      </c>
      <c r="L13" s="109">
        <f t="shared" si="8"/>
        <v>1965728426</v>
      </c>
      <c r="M13" s="43">
        <f t="shared" si="2"/>
        <v>0.82445155778166745</v>
      </c>
      <c r="N13" s="43">
        <f t="shared" si="3"/>
        <v>0.82445155778166745</v>
      </c>
      <c r="O13" s="33">
        <f t="shared" si="4"/>
        <v>0.82445155778166745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187795213013.49002</v>
      </c>
      <c r="H14" s="71">
        <f>+H28+H42</f>
        <v>177416257476.89999</v>
      </c>
      <c r="I14" s="71">
        <f>+I28+I42</f>
        <v>47766406415.580002</v>
      </c>
      <c r="J14" s="71">
        <f t="shared" si="9"/>
        <v>47766406415.580002</v>
      </c>
      <c r="K14" s="72">
        <f t="shared" si="1"/>
        <v>18369871233.100006</v>
      </c>
      <c r="L14" s="108">
        <f>+G14-H14</f>
        <v>10378955536.590027</v>
      </c>
      <c r="M14" s="73">
        <f t="shared" si="2"/>
        <v>0.90617378588495612</v>
      </c>
      <c r="N14" s="73">
        <f t="shared" si="3"/>
        <v>0.24397237296791333</v>
      </c>
      <c r="O14" s="74">
        <f t="shared" si="4"/>
        <v>0.24397237296791333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21493395153</v>
      </c>
      <c r="F16" s="77">
        <f>+F30+F44</f>
        <v>1132162310773</v>
      </c>
      <c r="G16" s="77">
        <f t="shared" si="10"/>
        <v>1083465708120.28</v>
      </c>
      <c r="H16" s="77">
        <f t="shared" si="10"/>
        <v>975106940032.85986</v>
      </c>
      <c r="I16" s="77">
        <f t="shared" si="10"/>
        <v>270113257580.23999</v>
      </c>
      <c r="J16" s="77">
        <f t="shared" si="10"/>
        <v>270113257580.23999</v>
      </c>
      <c r="K16" s="78">
        <f>+F16-H16</f>
        <v>157055370740.14014</v>
      </c>
      <c r="L16" s="110">
        <f>+L9+L14</f>
        <v>108358768087.4201</v>
      </c>
      <c r="M16" s="79">
        <f>+H16/F16</f>
        <v>0.86127839688206165</v>
      </c>
      <c r="N16" s="79">
        <f>+I16/F16</f>
        <v>0.23858174310343921</v>
      </c>
      <c r="O16" s="80">
        <f>+J16/F16</f>
        <v>0.23858174310343921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4" t="s">
        <v>25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7" s="52" customFormat="1" ht="16.5" customHeight="1" x14ac:dyDescent="0.2">
      <c r="A19" s="114" t="s">
        <v>30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869889202474.52002</v>
      </c>
      <c r="H23" s="83">
        <f>SUM(H24:H27)</f>
        <v>790664848533.06995</v>
      </c>
      <c r="I23" s="83">
        <f>SUM(I24:I27)</f>
        <v>216457567571.25</v>
      </c>
      <c r="J23" s="83">
        <f>SUM(J24:J27)</f>
        <v>216457567571.25</v>
      </c>
      <c r="K23" s="108">
        <f>+F23-H23</f>
        <v>119859646529.93005</v>
      </c>
      <c r="L23" s="108">
        <f>SUM(L24:L27)</f>
        <v>79224353941.450073</v>
      </c>
      <c r="M23" s="84">
        <f t="shared" ref="M23:M28" si="12">+H23/F23</f>
        <v>0.8683619746862089</v>
      </c>
      <c r="N23" s="84">
        <f t="shared" ref="N23:N28" si="13">+I23/F23</f>
        <v>0.23772843975633309</v>
      </c>
      <c r="O23" s="74">
        <f t="shared" ref="O23:O28" si="14">+J23/F23</f>
        <v>0.23772843975633309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6">
        <v>55436014000</v>
      </c>
      <c r="H24" s="44">
        <v>13234849533</v>
      </c>
      <c r="I24" s="44">
        <v>12919245177.15</v>
      </c>
      <c r="J24" s="44">
        <v>12919245177.15</v>
      </c>
      <c r="K24" s="109">
        <f>+F24-H24</f>
        <v>42201164467</v>
      </c>
      <c r="L24" s="109">
        <f>+G24-H24</f>
        <v>42201164467</v>
      </c>
      <c r="M24" s="5">
        <f t="shared" si="12"/>
        <v>0.2387410020677172</v>
      </c>
      <c r="N24" s="5">
        <f t="shared" si="13"/>
        <v>0.23304787348437425</v>
      </c>
      <c r="O24" s="33">
        <f t="shared" si="14"/>
        <v>0.23304787348437425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27811348041</v>
      </c>
      <c r="E25" s="47">
        <v>0</v>
      </c>
      <c r="F25" s="6">
        <f>+D25-E25</f>
        <v>27811348041</v>
      </c>
      <c r="G25" s="6">
        <v>26342698037.150002</v>
      </c>
      <c r="H25" s="44">
        <v>17569698820.029999</v>
      </c>
      <c r="I25" s="44">
        <v>7498341412.79</v>
      </c>
      <c r="J25" s="44">
        <v>7498341412.79</v>
      </c>
      <c r="K25" s="109">
        <f t="shared" ref="K25:K27" si="15">+F25-H25</f>
        <v>10241649220.970001</v>
      </c>
      <c r="L25" s="109">
        <f t="shared" ref="L25:L27" si="16">+G25-H25</f>
        <v>8772999217.1200027</v>
      </c>
      <c r="M25" s="5">
        <f t="shared" si="12"/>
        <v>0.63174567425241046</v>
      </c>
      <c r="N25" s="5">
        <f t="shared" si="13"/>
        <v>0.26961445384581167</v>
      </c>
      <c r="O25" s="33">
        <f t="shared" si="14"/>
        <v>0.26961445384581167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823525824175</v>
      </c>
      <c r="E26" s="47">
        <v>19790675153</v>
      </c>
      <c r="F26" s="6">
        <f>+D26-E26</f>
        <v>803735149022</v>
      </c>
      <c r="G26" s="6">
        <v>766731578437.37</v>
      </c>
      <c r="H26" s="48">
        <v>740447116606.03992</v>
      </c>
      <c r="I26" s="48">
        <v>176626797407.31</v>
      </c>
      <c r="J26" s="48">
        <v>176626797407.31</v>
      </c>
      <c r="K26" s="109">
        <f t="shared" si="15"/>
        <v>63288032415.960083</v>
      </c>
      <c r="L26" s="109">
        <f t="shared" si="16"/>
        <v>26284461831.330078</v>
      </c>
      <c r="M26" s="5">
        <f t="shared" si="12"/>
        <v>0.92125760271530965</v>
      </c>
      <c r="N26" s="5">
        <f t="shared" si="13"/>
        <v>0.21975746316710523</v>
      </c>
      <c r="O26" s="33">
        <f t="shared" si="14"/>
        <v>0.21975746316710523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21378912000</v>
      </c>
      <c r="H27" s="6">
        <v>19413183574</v>
      </c>
      <c r="I27" s="49">
        <v>19413183574</v>
      </c>
      <c r="J27" s="49">
        <v>19413183574</v>
      </c>
      <c r="K27" s="109">
        <f t="shared" si="15"/>
        <v>4128800426</v>
      </c>
      <c r="L27" s="109">
        <f t="shared" si="16"/>
        <v>1965728426</v>
      </c>
      <c r="M27" s="5">
        <f t="shared" si="12"/>
        <v>0.82461969110165056</v>
      </c>
      <c r="N27" s="5">
        <f t="shared" si="13"/>
        <v>0.82461969110165056</v>
      </c>
      <c r="O27" s="33">
        <f t="shared" si="14"/>
        <v>0.82461969110165056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179634181169.89001</v>
      </c>
      <c r="H28" s="87">
        <v>169758653798.29999</v>
      </c>
      <c r="I28" s="87">
        <v>44940113569.18</v>
      </c>
      <c r="J28" s="87">
        <v>44940113569.18</v>
      </c>
      <c r="K28" s="108">
        <f>+F28-H28</f>
        <v>11719976262.700012</v>
      </c>
      <c r="L28" s="108">
        <f>+G28-H28</f>
        <v>9875527371.5900269</v>
      </c>
      <c r="M28" s="84">
        <f t="shared" si="12"/>
        <v>0.93541952427808939</v>
      </c>
      <c r="N28" s="84">
        <f t="shared" si="13"/>
        <v>0.24763308800641917</v>
      </c>
      <c r="O28" s="74">
        <f t="shared" si="14"/>
        <v>0.24763308800641917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1049523383644.41</v>
      </c>
      <c r="H30" s="77">
        <f>+H23+H28</f>
        <v>960423502331.36987</v>
      </c>
      <c r="I30" s="77">
        <f>+I23+I28</f>
        <v>261397681140.42999</v>
      </c>
      <c r="J30" s="77">
        <f>+J23+J28</f>
        <v>261397681140.42999</v>
      </c>
      <c r="K30" s="110">
        <f>+F30-H30</f>
        <v>131579622792.63013</v>
      </c>
      <c r="L30" s="110">
        <f>+L23+L28</f>
        <v>89099881313.0401</v>
      </c>
      <c r="M30" s="90">
        <f>+H30/F30</f>
        <v>0.87950618476692644</v>
      </c>
      <c r="N30" s="90">
        <f>+I30/F30</f>
        <v>0.23937448082920784</v>
      </c>
      <c r="O30" s="80">
        <f>+J30/F30</f>
        <v>0.23937448082920784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 t="s">
        <v>23</v>
      </c>
      <c r="L31" s="61"/>
      <c r="M31" s="13"/>
      <c r="N31" s="13"/>
      <c r="O31" s="13"/>
    </row>
    <row r="32" spans="1:17" s="52" customFormat="1" ht="27" customHeight="1" x14ac:dyDescent="0.2">
      <c r="A32" s="114" t="s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s="52" customFormat="1" ht="18.75" customHeight="1" x14ac:dyDescent="0.2">
      <c r="A33" s="114" t="s">
        <v>30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1702720000</v>
      </c>
      <c r="F37" s="71">
        <f>+D37-E37</f>
        <v>25851687000</v>
      </c>
      <c r="G37" s="71">
        <f>SUM(G38:G41)</f>
        <v>25781292632.27</v>
      </c>
      <c r="H37" s="71">
        <f>SUM(H38:H41)</f>
        <v>7025834022.8900003</v>
      </c>
      <c r="I37" s="71">
        <f t="shared" si="18"/>
        <v>5889283593.4099998</v>
      </c>
      <c r="J37" s="71">
        <f t="shared" si="18"/>
        <v>5889283593.4099998</v>
      </c>
      <c r="K37" s="71">
        <f t="shared" ref="K37:K42" si="19">+F37-H37</f>
        <v>18825852977.110001</v>
      </c>
      <c r="L37" s="108">
        <f>SUM(L38:L41)</f>
        <v>18755458609.379997</v>
      </c>
      <c r="M37" s="84">
        <f t="shared" ref="M37:M42" si="20">+H37/F37</f>
        <v>0.27177468235980112</v>
      </c>
      <c r="N37" s="84">
        <f t="shared" ref="N37:N42" si="21">+I37/F37</f>
        <v>0.22781041691437776</v>
      </c>
      <c r="O37" s="92">
        <f t="shared" ref="O37:O42" si="22">+J37/F37</f>
        <v>0.22781041691437776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5148030020</v>
      </c>
      <c r="I38" s="4">
        <v>5148030020</v>
      </c>
      <c r="J38" s="4">
        <v>5148030020</v>
      </c>
      <c r="K38" s="6">
        <f t="shared" si="19"/>
        <v>14436325980</v>
      </c>
      <c r="L38" s="109">
        <f>+G38-H38</f>
        <v>14436325980</v>
      </c>
      <c r="M38" s="5">
        <f t="shared" si="20"/>
        <v>0.2628644015662297</v>
      </c>
      <c r="N38" s="5">
        <f t="shared" si="21"/>
        <v>0.2628644015662297</v>
      </c>
      <c r="O38" s="25">
        <f t="shared" si="22"/>
        <v>0.2628644015662297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 t="shared" ref="F39:F42" si="23">+D39-E39</f>
        <v>2210820000</v>
      </c>
      <c r="G39" s="6">
        <v>2145226632.27</v>
      </c>
      <c r="H39" s="6">
        <v>1855906777.8900001</v>
      </c>
      <c r="I39" s="50">
        <v>719356348.40999997</v>
      </c>
      <c r="J39" s="50">
        <v>719356348.40999997</v>
      </c>
      <c r="K39" s="6">
        <f t="shared" si="19"/>
        <v>354913222.1099999</v>
      </c>
      <c r="L39" s="109">
        <f t="shared" ref="L39:L41" si="24">+G39-H39</f>
        <v>289319854.37999988</v>
      </c>
      <c r="M39" s="5">
        <f t="shared" si="20"/>
        <v>0.83946534674464679</v>
      </c>
      <c r="N39" s="5">
        <f t="shared" si="21"/>
        <v>0.32537988095367326</v>
      </c>
      <c r="O39" s="25">
        <f t="shared" si="22"/>
        <v>0.32537988095367326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4051710000</v>
      </c>
      <c r="E40" s="6">
        <v>0</v>
      </c>
      <c r="F40" s="6">
        <f t="shared" si="23"/>
        <v>4051710000</v>
      </c>
      <c r="G40" s="6">
        <v>4051710000</v>
      </c>
      <c r="H40" s="44">
        <v>21897225</v>
      </c>
      <c r="I40" s="44">
        <v>21897225</v>
      </c>
      <c r="J40" s="44">
        <v>21897225</v>
      </c>
      <c r="K40" s="6">
        <f t="shared" si="19"/>
        <v>4029812775</v>
      </c>
      <c r="L40" s="109">
        <f t="shared" si="24"/>
        <v>4029812775</v>
      </c>
      <c r="M40" s="5">
        <f t="shared" si="20"/>
        <v>5.4044403474088716E-3</v>
      </c>
      <c r="N40" s="5">
        <f t="shared" si="21"/>
        <v>5.4044403474088716E-3</v>
      </c>
      <c r="O40" s="25">
        <f t="shared" si="22"/>
        <v>5.4044403474088716E-3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8161031843.6000004</v>
      </c>
      <c r="H42" s="96">
        <v>7657603678.6000004</v>
      </c>
      <c r="I42" s="96">
        <v>2826292846.4000001</v>
      </c>
      <c r="J42" s="96">
        <v>2826292846.4000001</v>
      </c>
      <c r="K42" s="95">
        <f t="shared" si="19"/>
        <v>6649894970.3999996</v>
      </c>
      <c r="L42" s="108">
        <f>+G42-H42</f>
        <v>503428165</v>
      </c>
      <c r="M42" s="73">
        <f t="shared" si="20"/>
        <v>0.53521610355945881</v>
      </c>
      <c r="N42" s="73">
        <f t="shared" si="21"/>
        <v>0.19753927054171272</v>
      </c>
      <c r="O42" s="97">
        <f t="shared" si="22"/>
        <v>0.19753927054171272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1702720000</v>
      </c>
      <c r="F44" s="100">
        <f>+F37+F42</f>
        <v>40159185649</v>
      </c>
      <c r="G44" s="100">
        <f t="shared" si="25"/>
        <v>33942324475.870003</v>
      </c>
      <c r="H44" s="100">
        <f t="shared" si="25"/>
        <v>14683437701.490002</v>
      </c>
      <c r="I44" s="100">
        <f t="shared" si="25"/>
        <v>8715576439.8099995</v>
      </c>
      <c r="J44" s="100">
        <f t="shared" si="25"/>
        <v>8715576439.8099995</v>
      </c>
      <c r="K44" s="100">
        <f>+F44-H44</f>
        <v>25475747947.509998</v>
      </c>
      <c r="L44" s="110">
        <f>+L37+L42</f>
        <v>19258886774.379997</v>
      </c>
      <c r="M44" s="101">
        <f>+H44/F44</f>
        <v>0.36563086288219177</v>
      </c>
      <c r="N44" s="101">
        <f>+I44/F44</f>
        <v>0.21702572646731508</v>
      </c>
      <c r="O44" s="102">
        <f>+J44/F44</f>
        <v>0.21702572646731508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28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29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2026-05-04T15:34:33Z</dcterms:modified>
</cp:coreProperties>
</file>