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24F7A38F-2944-49F9-9743-781D5762BA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NCOMERCI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L25" i="5" l="1"/>
  <c r="L24" i="5"/>
  <c r="L23" i="5"/>
  <c r="F38" i="5" l="1"/>
  <c r="D37" i="5"/>
  <c r="C37" i="5"/>
  <c r="F24" i="5" l="1"/>
  <c r="F25" i="5"/>
  <c r="F26" i="5"/>
  <c r="F27" i="5"/>
  <c r="C23" i="5"/>
  <c r="F41" i="5" l="1"/>
  <c r="F40" i="5"/>
  <c r="F39" i="5"/>
  <c r="K24" i="5" l="1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L27" i="5" l="1"/>
  <c r="L38" i="5"/>
  <c r="L39" i="5"/>
  <c r="L41" i="5"/>
  <c r="L40" i="5"/>
  <c r="F11" i="5" l="1"/>
  <c r="J37" i="5" l="1"/>
  <c r="H37" i="5"/>
  <c r="I37" i="5"/>
  <c r="G37" i="5" l="1"/>
  <c r="L37" i="5" s="1"/>
  <c r="O25" i="5"/>
  <c r="O27" i="5"/>
  <c r="M38" i="5"/>
  <c r="D10" i="5"/>
  <c r="D11" i="5"/>
  <c r="N41" i="5"/>
  <c r="N40" i="5"/>
  <c r="K39" i="5"/>
  <c r="J13" i="5"/>
  <c r="I13" i="5"/>
  <c r="H13" i="5"/>
  <c r="L13" i="5" s="1"/>
  <c r="E13" i="5"/>
  <c r="D13" i="5"/>
  <c r="L11" i="5"/>
  <c r="E10" i="5"/>
  <c r="C44" i="5"/>
  <c r="E37" i="5"/>
  <c r="F37" i="5" s="1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E12" i="5" l="1"/>
  <c r="E9" i="5" s="1"/>
  <c r="E23" i="5"/>
  <c r="E14" i="5" l="1"/>
  <c r="E30" i="5"/>
  <c r="E16" i="5" s="1"/>
  <c r="C9" i="5" l="1"/>
  <c r="C14" i="5" l="1"/>
  <c r="C30" i="5"/>
  <c r="C16" i="5" s="1"/>
  <c r="D23" i="5" l="1"/>
  <c r="D12" i="5"/>
  <c r="D9" i="5"/>
  <c r="F23" i="5"/>
  <c r="F12" i="5"/>
  <c r="F9" i="5" l="1"/>
  <c r="F28" i="5" l="1"/>
  <c r="D30" i="5"/>
  <c r="F30" i="5" l="1"/>
  <c r="G12" i="5" l="1"/>
  <c r="G9" i="5" s="1"/>
  <c r="G23" i="5"/>
  <c r="G30" i="5" l="1"/>
  <c r="I12" i="5"/>
  <c r="I9" i="5" s="1"/>
  <c r="J12" i="5"/>
  <c r="J9" i="5" s="1"/>
  <c r="O9" i="5" s="1"/>
  <c r="O12" i="5"/>
  <c r="H12" i="5"/>
  <c r="L12" i="5" s="1"/>
  <c r="N26" i="5"/>
  <c r="L26" i="5"/>
  <c r="K26" i="5"/>
  <c r="M26" i="5"/>
  <c r="O26" i="5"/>
  <c r="J23" i="5"/>
  <c r="H23" i="5"/>
  <c r="K23" i="5" s="1"/>
  <c r="I23" i="5"/>
  <c r="L9" i="5" l="1"/>
  <c r="N9" i="5"/>
  <c r="O23" i="5"/>
  <c r="N23" i="5"/>
  <c r="N12" i="5"/>
  <c r="K12" i="5"/>
  <c r="H9" i="5"/>
  <c r="M12" i="5"/>
  <c r="M23" i="5"/>
  <c r="K9" i="5" l="1"/>
  <c r="M9" i="5"/>
  <c r="O28" i="5"/>
  <c r="L28" i="5"/>
  <c r="M28" i="5"/>
  <c r="K28" i="5"/>
  <c r="N28" i="5"/>
  <c r="H30" i="5"/>
  <c r="M30" i="5" s="1"/>
  <c r="I30" i="5"/>
  <c r="N30" i="5" s="1"/>
  <c r="J30" i="5"/>
  <c r="O30" i="5" s="1"/>
  <c r="K30" i="5" l="1"/>
  <c r="L30" i="5"/>
  <c r="F42" i="5" l="1"/>
  <c r="F44" i="5" s="1"/>
  <c r="D14" i="5"/>
  <c r="D44" i="5"/>
  <c r="D16" i="5" s="1"/>
  <c r="F16" i="5" l="1"/>
  <c r="F14" i="5"/>
  <c r="G16" i="5" l="1"/>
  <c r="G44" i="5"/>
  <c r="H14" i="5"/>
  <c r="K14" i="5" s="1"/>
  <c r="I14" i="5"/>
  <c r="N14" i="5" s="1"/>
  <c r="J14" i="5"/>
  <c r="O14" i="5" s="1"/>
  <c r="O42" i="5"/>
  <c r="N42" i="5"/>
  <c r="L42" i="5"/>
  <c r="K42" i="5"/>
  <c r="M42" i="5"/>
  <c r="I44" i="5"/>
  <c r="N44" i="5" s="1"/>
  <c r="J44" i="5"/>
  <c r="J16" i="5" s="1"/>
  <c r="O16" i="5" s="1"/>
  <c r="H44" i="5"/>
  <c r="M44" i="5" s="1"/>
  <c r="K44" i="5"/>
  <c r="O44" i="5" l="1"/>
  <c r="H16" i="5"/>
  <c r="L14" i="5"/>
  <c r="I16" i="5"/>
  <c r="N16" i="5" s="1"/>
  <c r="L44" i="5"/>
  <c r="M14" i="5"/>
  <c r="L16" i="5"/>
  <c r="K16" i="5" l="1"/>
  <c r="M16" i="5"/>
</calcChain>
</file>

<file path=xl/sharedStrings.xml><?xml version="1.0" encoding="utf-8"?>
<sst xmlns="http://schemas.openxmlformats.org/spreadsheetml/2006/main" count="82" uniqueCount="32">
  <si>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</si>
  <si>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</si>
  <si>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</si>
  <si>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</si>
  <si>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</si>
  <si>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</si>
  <si>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</si>
  <si>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</si>
  <si>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</si>
  <si>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</si>
  <si>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</si>
  <si>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</si>
  <si>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</si>
  <si>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</si>
  <si>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</si>
  <si>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</si>
  <si>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</si>
  <si>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</si>
  <si>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</si>
  <si>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</si>
  <si>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</si>
  <si>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</si>
  <si>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</si>
  <si>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</si>
  <si>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</si>
  <si>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</si>
  <si>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</si>
  <si>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</si>
  <si>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</si>
  <si>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</si>
  <si>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30 DE SEPTIEMBRE DE 2025</t>
  </si>
  <si>
    <t>FECHA DE ELABORACIÓN: OCTUBRE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</si>
</sst>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0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85"/>
  <sheetViews>
    <sheetView tabSelected="1" topLeftCell="A6" zoomScaleNormal="100" workbookViewId="0">
      <selection activeCell="C10" sqref="C10"/>
    </sheetView>
  </sheetViews>
  <sheetFormatPr baseColWidth="10" defaultRowHeight="13.2" x14ac:dyDescent="0.25"/>
  <cols>
    <col min="1" max="1" width="2.5546875" customWidth="1"/>
    <col min="2" max="2" width="25.44140625" customWidth="1"/>
    <col min="3" max="3" width="18" customWidth="1"/>
    <col min="4" max="4" width="19" customWidth="1"/>
    <col min="5" max="5" width="17" customWidth="1"/>
    <col min="6" max="6" width="19.33203125" customWidth="1"/>
    <col min="7" max="7" width="18.6640625" customWidth="1"/>
    <col min="8" max="8" width="18.44140625" customWidth="1"/>
    <col min="9" max="9" width="18" customWidth="1"/>
    <col min="10" max="10" width="18.44140625" customWidth="1"/>
    <col min="11" max="11" width="17.5546875" bestFit="1" customWidth="1"/>
    <col min="12" max="12" width="17.5546875" customWidth="1"/>
    <col min="13" max="13" width="7.88671875" customWidth="1"/>
    <col min="14" max="14" width="8.109375" customWidth="1"/>
    <col min="15" max="15" width="8.44140625" customWidth="1"/>
    <col min="16" max="16" width="11.44140625" style="53"/>
    <col min="17" max="17" width="17.44140625" style="53" bestFit="1" customWidth="1"/>
    <col min="18" max="75" width="11.44140625" style="53"/>
  </cols>
  <sheetData>
    <row r="1" spans="1:17" s="53" customFormat="1" x14ac:dyDescent="0.25"/>
    <row r="2" spans="1:17" s="53" customFormat="1" ht="12.75" customHeight="1" x14ac:dyDescent="0.25">
      <c r="A2" s="118" t="s">
        <v>27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7" s="53" customFormat="1" ht="6.75" customHeight="1" x14ac:dyDescent="0.2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7" s="53" customFormat="1" ht="11.25" customHeight="1" x14ac:dyDescent="0.25">
      <c r="A4" s="118" t="s">
        <v>30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7" s="53" customFormat="1" ht="6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7" s="53" customFormat="1" ht="19.5" customHeight="1" thickBot="1" x14ac:dyDescent="0.45">
      <c r="A6" s="55"/>
      <c r="B6" s="55" t="s">
        <v>23</v>
      </c>
      <c r="C6" s="56"/>
      <c r="D6" s="56"/>
      <c r="E6" s="56"/>
      <c r="F6" s="56"/>
      <c r="G6" s="56"/>
      <c r="H6" s="56"/>
      <c r="I6" s="56"/>
      <c r="J6" s="119" t="s">
        <v>31</v>
      </c>
      <c r="K6" s="119"/>
      <c r="L6" s="119"/>
      <c r="M6" s="119"/>
      <c r="N6" s="119"/>
      <c r="O6" s="119"/>
    </row>
    <row r="7" spans="1:17" ht="42" customHeight="1" thickTop="1" thickBot="1" x14ac:dyDescent="0.3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5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5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700302227000</v>
      </c>
      <c r="E9" s="72">
        <f t="shared" si="0"/>
        <v>45475354000</v>
      </c>
      <c r="F9" s="72">
        <f t="shared" si="0"/>
        <v>654826873000</v>
      </c>
      <c r="G9" s="72">
        <f t="shared" si="0"/>
        <v>615092222561.29004</v>
      </c>
      <c r="H9" s="72">
        <f t="shared" si="0"/>
        <v>573050697730.73999</v>
      </c>
      <c r="I9" s="72">
        <f t="shared" si="0"/>
        <v>495844541931.49005</v>
      </c>
      <c r="J9" s="72">
        <f t="shared" si="0"/>
        <v>495778175425.52002</v>
      </c>
      <c r="K9" s="73">
        <f t="shared" ref="K9:K14" si="1">+F9-H9</f>
        <v>81776175269.26001</v>
      </c>
      <c r="L9" s="111">
        <f>+G9-I9</f>
        <v>119247680629.79999</v>
      </c>
      <c r="M9" s="74">
        <f t="shared" ref="M9:M14" si="2">+H9/F9</f>
        <v>0.87511786910238787</v>
      </c>
      <c r="N9" s="74">
        <f t="shared" ref="N9:N14" si="3">+I9/F9</f>
        <v>0.75721471182122679</v>
      </c>
      <c r="O9" s="75">
        <f t="shared" ref="O9:O14" si="4">+J9/F9</f>
        <v>0.75711336212299896</v>
      </c>
    </row>
    <row r="10" spans="1:17" ht="29.25" customHeight="1" x14ac:dyDescent="0.25">
      <c r="A10" s="21"/>
      <c r="B10" s="8" t="s">
        <v>1</v>
      </c>
      <c r="C10" s="6">
        <f>+C24+C38</f>
        <v>79318119000</v>
      </c>
      <c r="D10" s="6">
        <f t="shared" ref="D10:J13" si="5">+D24+D38</f>
        <v>79258119000</v>
      </c>
      <c r="E10" s="6">
        <f t="shared" si="5"/>
        <v>975354000</v>
      </c>
      <c r="F10" s="6">
        <f t="shared" si="5"/>
        <v>78282765000</v>
      </c>
      <c r="G10" s="6">
        <f>+G24+G38</f>
        <v>78282765000</v>
      </c>
      <c r="H10" s="6">
        <f>+H24+H38</f>
        <v>45228747342</v>
      </c>
      <c r="I10" s="6">
        <f t="shared" si="5"/>
        <v>44854544727.650002</v>
      </c>
      <c r="J10" s="6">
        <f t="shared" si="5"/>
        <v>44848076669.650002</v>
      </c>
      <c r="K10" s="42">
        <f>+F10-H10</f>
        <v>33054017658</v>
      </c>
      <c r="L10" s="112">
        <f>+G10-H10</f>
        <v>33054017658</v>
      </c>
      <c r="M10" s="43">
        <f t="shared" si="2"/>
        <v>0.57776123955253755</v>
      </c>
      <c r="N10" s="43">
        <f t="shared" si="3"/>
        <v>0.57298109906631434</v>
      </c>
      <c r="O10" s="33">
        <f t="shared" si="4"/>
        <v>0.57289847477474765</v>
      </c>
    </row>
    <row r="11" spans="1:17" ht="25.5" customHeight="1" x14ac:dyDescent="0.25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33330050321.790001</v>
      </c>
      <c r="H11" s="6">
        <f>+H25+H39</f>
        <v>25204967672.27</v>
      </c>
      <c r="I11" s="106">
        <f t="shared" si="5"/>
        <v>18477064133.369999</v>
      </c>
      <c r="J11" s="6">
        <f t="shared" si="5"/>
        <v>18417165685.400002</v>
      </c>
      <c r="K11" s="42">
        <f t="shared" si="1"/>
        <v>10379687327.73</v>
      </c>
      <c r="L11" s="112">
        <f>+G11-H11</f>
        <v>8125082649.5200005</v>
      </c>
      <c r="M11" s="43">
        <f t="shared" si="2"/>
        <v>0.70831001936846094</v>
      </c>
      <c r="N11" s="43">
        <f t="shared" si="3"/>
        <v>0.51924246935568152</v>
      </c>
      <c r="O11" s="33">
        <f t="shared" si="4"/>
        <v>0.51755920312842718</v>
      </c>
    </row>
    <row r="12" spans="1:17" ht="26.25" customHeight="1" x14ac:dyDescent="0.25">
      <c r="A12" s="21"/>
      <c r="B12" s="8" t="s">
        <v>4</v>
      </c>
      <c r="C12" s="6">
        <f>+C26+C40</f>
        <v>533548811000</v>
      </c>
      <c r="D12" s="6">
        <f t="shared" si="5"/>
        <v>566108811000</v>
      </c>
      <c r="E12" s="6">
        <f t="shared" si="5"/>
        <v>44500000000</v>
      </c>
      <c r="F12" s="6">
        <f t="shared" si="5"/>
        <v>521608811000</v>
      </c>
      <c r="G12" s="6">
        <f>+G26+G40</f>
        <v>484603794796.5</v>
      </c>
      <c r="H12" s="6">
        <f t="shared" si="5"/>
        <v>483746393389.47003</v>
      </c>
      <c r="I12" s="6">
        <f t="shared" si="5"/>
        <v>413642343743.47003</v>
      </c>
      <c r="J12" s="6">
        <f t="shared" si="5"/>
        <v>413642343743.47003</v>
      </c>
      <c r="K12" s="42">
        <f t="shared" si="1"/>
        <v>37862417610.529968</v>
      </c>
      <c r="L12" s="112">
        <f>+G12-H12</f>
        <v>857401407.02996826</v>
      </c>
      <c r="M12" s="43">
        <f t="shared" si="2"/>
        <v>0.92741223535326756</v>
      </c>
      <c r="N12" s="43">
        <f t="shared" si="3"/>
        <v>0.79301256999562075</v>
      </c>
      <c r="O12" s="33">
        <f t="shared" si="4"/>
        <v>0.79301256999562075</v>
      </c>
    </row>
    <row r="13" spans="1:17" ht="24.75" customHeight="1" x14ac:dyDescent="0.25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18875612443</v>
      </c>
      <c r="H13" s="6">
        <f t="shared" si="5"/>
        <v>18870589327</v>
      </c>
      <c r="I13" s="6">
        <f t="shared" si="5"/>
        <v>18870589327</v>
      </c>
      <c r="J13" s="6">
        <f t="shared" si="5"/>
        <v>18870589327</v>
      </c>
      <c r="K13" s="42">
        <f t="shared" si="1"/>
        <v>480052673</v>
      </c>
      <c r="L13" s="112">
        <f>+G13-H13</f>
        <v>5023116</v>
      </c>
      <c r="M13" s="43">
        <f t="shared" si="2"/>
        <v>0.9751918994212182</v>
      </c>
      <c r="N13" s="43">
        <f t="shared" si="3"/>
        <v>0.9751918994212182</v>
      </c>
      <c r="O13" s="33">
        <f t="shared" si="4"/>
        <v>0.9751918994212182</v>
      </c>
    </row>
    <row r="14" spans="1:17" ht="23.25" customHeight="1" x14ac:dyDescent="0.25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215322192065</v>
      </c>
      <c r="E14" s="72">
        <f t="shared" si="6"/>
        <v>0</v>
      </c>
      <c r="F14" s="72">
        <f t="shared" si="6"/>
        <v>215322192065</v>
      </c>
      <c r="G14" s="72">
        <f>+G28+G42</f>
        <v>176248020098.09003</v>
      </c>
      <c r="H14" s="72">
        <f t="shared" si="6"/>
        <v>148480782301.25</v>
      </c>
      <c r="I14" s="72">
        <f t="shared" si="6"/>
        <v>50219352298.779999</v>
      </c>
      <c r="J14" s="72">
        <f t="shared" si="6"/>
        <v>50215464890.779999</v>
      </c>
      <c r="K14" s="73">
        <f t="shared" si="1"/>
        <v>66841409763.75</v>
      </c>
      <c r="L14" s="111">
        <f>+G14-H14</f>
        <v>27767237796.840027</v>
      </c>
      <c r="M14" s="74">
        <f t="shared" si="2"/>
        <v>0.68957491504836455</v>
      </c>
      <c r="N14" s="74">
        <f t="shared" si="3"/>
        <v>0.2332288735181561</v>
      </c>
      <c r="O14" s="75">
        <f t="shared" si="4"/>
        <v>0.23321081960572507</v>
      </c>
    </row>
    <row r="15" spans="1:17" ht="8.25" customHeight="1" x14ac:dyDescent="0.25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3">
      <c r="A16" s="89"/>
      <c r="B16" s="77" t="s">
        <v>16</v>
      </c>
      <c r="C16" s="78">
        <f t="shared" ref="C16:J16" si="7">+C30+C44</f>
        <v>858654411065</v>
      </c>
      <c r="D16" s="78">
        <f t="shared" si="7"/>
        <v>915624419065</v>
      </c>
      <c r="E16" s="78">
        <f t="shared" si="7"/>
        <v>45475354000</v>
      </c>
      <c r="F16" s="78">
        <f>+F30+F44</f>
        <v>870149065065</v>
      </c>
      <c r="G16" s="78">
        <f t="shared" si="7"/>
        <v>791340242659.38</v>
      </c>
      <c r="H16" s="78">
        <f t="shared" si="7"/>
        <v>721531480031.98999</v>
      </c>
      <c r="I16" s="78">
        <f t="shared" si="7"/>
        <v>546063894230.26996</v>
      </c>
      <c r="J16" s="78">
        <f t="shared" si="7"/>
        <v>545993640316.29999</v>
      </c>
      <c r="K16" s="79">
        <f>+F16-H16</f>
        <v>148617585033.01001</v>
      </c>
      <c r="L16" s="113">
        <f>+G16-H16</f>
        <v>69808762627.390015</v>
      </c>
      <c r="M16" s="80">
        <f>+H16/F16</f>
        <v>0.82920445358186035</v>
      </c>
      <c r="N16" s="80">
        <f>+I16/F16</f>
        <v>0.62755212428973772</v>
      </c>
      <c r="O16" s="81">
        <f>+J16/F16</f>
        <v>0.62747138649802991</v>
      </c>
      <c r="Q16" s="54"/>
    </row>
    <row r="17" spans="1:17" s="53" customFormat="1" ht="13.8" thickTop="1" x14ac:dyDescent="0.25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5">
      <c r="A18" s="118" t="s">
        <v>28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1:17" s="53" customFormat="1" ht="16.5" customHeight="1" x14ac:dyDescent="0.25">
      <c r="A19" s="118" t="s">
        <v>30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</row>
    <row r="20" spans="1:17" s="53" customFormat="1" ht="5.25" customHeight="1" thickBot="1" x14ac:dyDescent="0.3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3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5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5">
      <c r="A23" s="82" t="s">
        <v>14</v>
      </c>
      <c r="B23" s="83" t="s">
        <v>0</v>
      </c>
      <c r="C23" s="72">
        <f>SUM(C24:C27)</f>
        <v>634658520000</v>
      </c>
      <c r="D23" s="72">
        <f>SUM(D24:D27)</f>
        <v>674658520000</v>
      </c>
      <c r="E23" s="72">
        <f t="shared" ref="E23" si="8">SUM(E24:E27)</f>
        <v>44500000000</v>
      </c>
      <c r="F23" s="72">
        <f>SUM(F24:F27)</f>
        <v>630158520000</v>
      </c>
      <c r="G23" s="84">
        <f>SUM(G24:G27)</f>
        <v>592319954908.15002</v>
      </c>
      <c r="H23" s="84">
        <f>SUM(H24:H27)</f>
        <v>558369854508.98999</v>
      </c>
      <c r="I23" s="84">
        <f>SUM(I24:I27)</f>
        <v>481919879362.77002</v>
      </c>
      <c r="J23" s="84">
        <f>SUM(J24:J27)</f>
        <v>481853512856.80005</v>
      </c>
      <c r="K23" s="111">
        <f t="shared" ref="K23:K27" si="9">+F23-H23</f>
        <v>71788665491.01001</v>
      </c>
      <c r="L23" s="111">
        <f>+G23-I23</f>
        <v>110400075545.38</v>
      </c>
      <c r="M23" s="85">
        <f t="shared" ref="M23:M28" si="10">+H23/F23</f>
        <v>0.88607840215980893</v>
      </c>
      <c r="N23" s="85">
        <f t="shared" ref="N23:N28" si="11">+I23/F23</f>
        <v>0.76475976134190815</v>
      </c>
      <c r="O23" s="75">
        <f t="shared" ref="O23:O28" si="12">+J23/F23</f>
        <v>0.76465444418144191</v>
      </c>
    </row>
    <row r="24" spans="1:17" ht="24.75" customHeight="1" x14ac:dyDescent="0.25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59939874000</v>
      </c>
      <c r="H24" s="44">
        <v>33062604502</v>
      </c>
      <c r="I24" s="44">
        <v>32692040520.650002</v>
      </c>
      <c r="J24" s="44">
        <v>32685572462.650002</v>
      </c>
      <c r="K24" s="112">
        <f>+F24-H24</f>
        <v>26877269498</v>
      </c>
      <c r="L24" s="112">
        <f>+G24-H24</f>
        <v>26877269498</v>
      </c>
      <c r="M24" s="5">
        <f t="shared" si="10"/>
        <v>0.55159616288149016</v>
      </c>
      <c r="N24" s="5">
        <f t="shared" si="11"/>
        <v>0.5454139012813074</v>
      </c>
      <c r="O24" s="33">
        <f t="shared" si="12"/>
        <v>0.54530599217892917</v>
      </c>
    </row>
    <row r="25" spans="1:17" ht="21" customHeight="1" x14ac:dyDescent="0.25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29010673668.650002</v>
      </c>
      <c r="H25" s="44">
        <v>22762850431.52</v>
      </c>
      <c r="I25" s="44">
        <v>16787488912.65</v>
      </c>
      <c r="J25" s="44">
        <v>16727590464.68</v>
      </c>
      <c r="K25" s="112">
        <f t="shared" si="9"/>
        <v>6610984568.4799995</v>
      </c>
      <c r="L25" s="112">
        <f>+G25-H25</f>
        <v>6247823237.1300011</v>
      </c>
      <c r="M25" s="5">
        <f t="shared" si="10"/>
        <v>0.77493628024805072</v>
      </c>
      <c r="N25" s="5">
        <f t="shared" si="11"/>
        <v>0.57151165016927474</v>
      </c>
      <c r="O25" s="33">
        <f t="shared" si="12"/>
        <v>0.56947247319527738</v>
      </c>
    </row>
    <row r="26" spans="1:17" ht="30.75" customHeight="1" x14ac:dyDescent="0.25">
      <c r="A26" s="21"/>
      <c r="B26" s="9" t="s">
        <v>4</v>
      </c>
      <c r="C26" s="6">
        <v>529498811000</v>
      </c>
      <c r="D26" s="6">
        <v>565998811000</v>
      </c>
      <c r="E26" s="47">
        <v>44500000000</v>
      </c>
      <c r="F26" s="6">
        <f>+D26-E26</f>
        <v>521498811000</v>
      </c>
      <c r="G26" s="6">
        <v>484493794796.5</v>
      </c>
      <c r="H26" s="49">
        <v>483673810248.47003</v>
      </c>
      <c r="I26" s="49">
        <v>413569760602.47003</v>
      </c>
      <c r="J26" s="49">
        <v>413569760602.47003</v>
      </c>
      <c r="K26" s="112">
        <f t="shared" si="9"/>
        <v>37825000751.529968</v>
      </c>
      <c r="L26" s="112">
        <f t="shared" ref="L26:L27" si="13">+G26-H26</f>
        <v>819984548.02996826</v>
      </c>
      <c r="M26" s="5">
        <f t="shared" si="10"/>
        <v>0.92746867307521064</v>
      </c>
      <c r="N26" s="5">
        <f t="shared" si="11"/>
        <v>0.79304065873022678</v>
      </c>
      <c r="O26" s="33">
        <f t="shared" si="12"/>
        <v>0.79304065873022678</v>
      </c>
      <c r="Q26" s="54"/>
    </row>
    <row r="27" spans="1:17" ht="22.5" customHeight="1" x14ac:dyDescent="0.25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18875612443</v>
      </c>
      <c r="H27" s="6">
        <v>18870589327</v>
      </c>
      <c r="I27" s="50">
        <v>18870589327</v>
      </c>
      <c r="J27" s="50">
        <v>18870589327</v>
      </c>
      <c r="K27" s="112">
        <f t="shared" si="9"/>
        <v>475410673</v>
      </c>
      <c r="L27" s="112">
        <f t="shared" si="13"/>
        <v>5023116</v>
      </c>
      <c r="M27" s="5">
        <f t="shared" si="10"/>
        <v>0.97542589305282745</v>
      </c>
      <c r="N27" s="5">
        <f t="shared" si="11"/>
        <v>0.97542589305282745</v>
      </c>
      <c r="O27" s="33">
        <f t="shared" si="12"/>
        <v>0.97542589305282745</v>
      </c>
    </row>
    <row r="28" spans="1:17" ht="24.75" customHeight="1" x14ac:dyDescent="0.25">
      <c r="A28" s="76" t="s">
        <v>15</v>
      </c>
      <c r="B28" s="86" t="s">
        <v>2</v>
      </c>
      <c r="C28" s="72">
        <v>189479076929</v>
      </c>
      <c r="D28" s="72">
        <v>205623534929</v>
      </c>
      <c r="E28" s="87">
        <v>0</v>
      </c>
      <c r="F28" s="72">
        <f>+D28-E28</f>
        <v>205623534929</v>
      </c>
      <c r="G28" s="87">
        <v>167313454661.09003</v>
      </c>
      <c r="H28" s="88">
        <v>139607355672.81</v>
      </c>
      <c r="I28" s="88">
        <v>44520471699.339996</v>
      </c>
      <c r="J28" s="88">
        <v>44520471699.339996</v>
      </c>
      <c r="K28" s="111">
        <f>+F28-H28</f>
        <v>66016179256.190002</v>
      </c>
      <c r="L28" s="111">
        <f>+G28-H28</f>
        <v>27706098988.280029</v>
      </c>
      <c r="M28" s="85">
        <f t="shared" si="10"/>
        <v>0.67894638481443859</v>
      </c>
      <c r="N28" s="85">
        <f t="shared" si="11"/>
        <v>0.21651447493455711</v>
      </c>
      <c r="O28" s="75">
        <f t="shared" si="12"/>
        <v>0.21651447493455711</v>
      </c>
      <c r="Q28" s="54"/>
    </row>
    <row r="29" spans="1:17" ht="8.25" customHeight="1" x14ac:dyDescent="0.25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3">
      <c r="A30" s="89"/>
      <c r="B30" s="90" t="s">
        <v>16</v>
      </c>
      <c r="C30" s="78">
        <f>+C23+C28</f>
        <v>824137596929</v>
      </c>
      <c r="D30" s="78">
        <f t="shared" ref="D30:E30" si="14">+D23+D28</f>
        <v>880282054929</v>
      </c>
      <c r="E30" s="78">
        <f t="shared" si="14"/>
        <v>44500000000</v>
      </c>
      <c r="F30" s="78">
        <f>+F23+F28</f>
        <v>835782054929</v>
      </c>
      <c r="G30" s="78">
        <f>+G23+G28</f>
        <v>759633409569.23999</v>
      </c>
      <c r="H30" s="78">
        <f>+H23+H28</f>
        <v>697977210181.80005</v>
      </c>
      <c r="I30" s="78">
        <f>+I23+I28</f>
        <v>526440351062.10999</v>
      </c>
      <c r="J30" s="78">
        <f>+J23+J28</f>
        <v>526373984556.14001</v>
      </c>
      <c r="K30" s="113">
        <f>+F30-H30</f>
        <v>137804844747.19995</v>
      </c>
      <c r="L30" s="113">
        <f>+G30-H30</f>
        <v>61656199387.439941</v>
      </c>
      <c r="M30" s="91">
        <f>+H30/F30</f>
        <v>0.83511868442915238</v>
      </c>
      <c r="N30" s="91">
        <f>+I30/F30</f>
        <v>0.6298775475704983</v>
      </c>
      <c r="O30" s="81">
        <f>+J30/F30</f>
        <v>0.62979814109655141</v>
      </c>
    </row>
    <row r="31" spans="1:17" s="53" customFormat="1" ht="12.75" customHeight="1" thickTop="1" x14ac:dyDescent="0.25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5">
      <c r="A32" s="118" t="s">
        <v>29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</row>
    <row r="33" spans="1:21" s="53" customFormat="1" ht="18.75" customHeight="1" x14ac:dyDescent="0.25">
      <c r="A33" s="118" t="s">
        <v>30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</row>
    <row r="34" spans="1:21" s="53" customFormat="1" ht="9" customHeight="1" thickBot="1" x14ac:dyDescent="0.3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3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5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5">
      <c r="A37" s="92" t="s">
        <v>14</v>
      </c>
      <c r="B37" s="86" t="s">
        <v>0</v>
      </c>
      <c r="C37" s="72">
        <f>SUM(C38:C41)</f>
        <v>25643707000</v>
      </c>
      <c r="D37" s="72">
        <f>SUM(D38:D41)</f>
        <v>25643707000</v>
      </c>
      <c r="E37" s="72">
        <f t="shared" ref="E37:J37" si="15">SUM(E38:E41)</f>
        <v>975354000</v>
      </c>
      <c r="F37" s="72">
        <f>+D37-E37</f>
        <v>24668353000</v>
      </c>
      <c r="G37" s="72">
        <f>SUM(G38:G41)</f>
        <v>22772267653.139999</v>
      </c>
      <c r="H37" s="72">
        <f>SUM(H38:H41)</f>
        <v>14680843221.75</v>
      </c>
      <c r="I37" s="72">
        <f t="shared" si="15"/>
        <v>13924662568.719999</v>
      </c>
      <c r="J37" s="72">
        <f t="shared" si="15"/>
        <v>13924662568.719999</v>
      </c>
      <c r="K37" s="72">
        <f t="shared" ref="K37:K42" si="16">+F37-H37</f>
        <v>9987509778.25</v>
      </c>
      <c r="L37" s="111">
        <f>+G37-I37</f>
        <v>8847605084.4200001</v>
      </c>
      <c r="M37" s="85">
        <f t="shared" ref="M37:M42" si="17">+H37/F37</f>
        <v>0.59512863391204107</v>
      </c>
      <c r="N37" s="85">
        <f t="shared" ref="N37:N42" si="18">+I37/F37</f>
        <v>0.56447475714004902</v>
      </c>
      <c r="O37" s="93">
        <f t="shared" ref="O37:O42" si="19">+J37/F37</f>
        <v>0.56447475714004902</v>
      </c>
    </row>
    <row r="38" spans="1:21" ht="16.5" customHeight="1" x14ac:dyDescent="0.25">
      <c r="A38" s="30"/>
      <c r="B38" s="8" t="s">
        <v>1</v>
      </c>
      <c r="C38" s="6">
        <v>19378245000</v>
      </c>
      <c r="D38" s="6">
        <v>19318245000</v>
      </c>
      <c r="E38" s="4">
        <v>975354000</v>
      </c>
      <c r="F38" s="6">
        <f>+D38-E38</f>
        <v>18342891000</v>
      </c>
      <c r="G38" s="6">
        <v>18342891000</v>
      </c>
      <c r="H38" s="4">
        <v>12166142840</v>
      </c>
      <c r="I38" s="4">
        <v>12162504207</v>
      </c>
      <c r="J38" s="4">
        <v>12162504207</v>
      </c>
      <c r="K38" s="6">
        <f t="shared" si="16"/>
        <v>6176748160</v>
      </c>
      <c r="L38" s="112">
        <f>+G38-H38</f>
        <v>6176748160</v>
      </c>
      <c r="M38" s="5">
        <f t="shared" si="17"/>
        <v>0.6632620146955025</v>
      </c>
      <c r="N38" s="5">
        <f t="shared" si="18"/>
        <v>0.66306364721896893</v>
      </c>
      <c r="O38" s="25">
        <f t="shared" si="19"/>
        <v>0.66306364721896893</v>
      </c>
    </row>
    <row r="39" spans="1:21" ht="20.100000000000001" customHeight="1" x14ac:dyDescent="0.25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0">+D39-E39</f>
        <v>6210820000</v>
      </c>
      <c r="G39" s="6">
        <v>4319376653.1400003</v>
      </c>
      <c r="H39" s="6">
        <v>2442117240.75</v>
      </c>
      <c r="I39" s="51">
        <v>1689575220.72</v>
      </c>
      <c r="J39" s="51">
        <v>1689575220.72</v>
      </c>
      <c r="K39" s="6">
        <f t="shared" si="16"/>
        <v>3768702759.25</v>
      </c>
      <c r="L39" s="112">
        <f>+G39-H39</f>
        <v>1877259412.3900003</v>
      </c>
      <c r="M39" s="5">
        <f t="shared" si="17"/>
        <v>0.39320367370975168</v>
      </c>
      <c r="N39" s="5">
        <f t="shared" si="18"/>
        <v>0.2720373832634016</v>
      </c>
      <c r="O39" s="25">
        <f t="shared" si="19"/>
        <v>0.2720373832634016</v>
      </c>
    </row>
    <row r="40" spans="1:21" ht="24.75" customHeight="1" x14ac:dyDescent="0.25">
      <c r="A40" s="30"/>
      <c r="B40" s="8" t="s">
        <v>4</v>
      </c>
      <c r="C40" s="6">
        <v>4050000000</v>
      </c>
      <c r="D40" s="6">
        <v>110000000</v>
      </c>
      <c r="E40" s="6">
        <v>0</v>
      </c>
      <c r="F40" s="6">
        <f t="shared" si="20"/>
        <v>110000000</v>
      </c>
      <c r="G40" s="6">
        <v>110000000</v>
      </c>
      <c r="H40" s="44">
        <v>72583141</v>
      </c>
      <c r="I40" s="44">
        <v>72583141</v>
      </c>
      <c r="J40" s="44">
        <v>72583141</v>
      </c>
      <c r="K40" s="6">
        <f t="shared" si="16"/>
        <v>37416859</v>
      </c>
      <c r="L40" s="112">
        <f>+G40-H40</f>
        <v>37416859</v>
      </c>
      <c r="M40" s="5">
        <f t="shared" si="17"/>
        <v>0.65984673636363633</v>
      </c>
      <c r="N40" s="5">
        <f t="shared" si="18"/>
        <v>0.65984673636363633</v>
      </c>
      <c r="O40" s="25">
        <f t="shared" si="19"/>
        <v>0.65984673636363633</v>
      </c>
    </row>
    <row r="41" spans="1:21" ht="21" customHeight="1" x14ac:dyDescent="0.25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si="20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5">
      <c r="A42" s="94" t="s">
        <v>15</v>
      </c>
      <c r="B42" s="95" t="s">
        <v>2</v>
      </c>
      <c r="C42" s="96">
        <v>8873107136</v>
      </c>
      <c r="D42" s="96">
        <v>9698657136</v>
      </c>
      <c r="E42" s="96">
        <v>0</v>
      </c>
      <c r="F42" s="96">
        <f t="shared" si="20"/>
        <v>9698657136</v>
      </c>
      <c r="G42" s="96">
        <v>8934565437</v>
      </c>
      <c r="H42" s="97">
        <v>8873426628.4400005</v>
      </c>
      <c r="I42" s="97">
        <v>5698880599.4399996</v>
      </c>
      <c r="J42" s="97">
        <v>5694993191.4399996</v>
      </c>
      <c r="K42" s="96">
        <f t="shared" si="16"/>
        <v>825230507.55999947</v>
      </c>
      <c r="L42" s="111">
        <f>+G42-H42</f>
        <v>61138808.559999466</v>
      </c>
      <c r="M42" s="74">
        <f t="shared" si="17"/>
        <v>0.91491291052068802</v>
      </c>
      <c r="N42" s="74">
        <f t="shared" si="18"/>
        <v>0.58759481024301663</v>
      </c>
      <c r="O42" s="98">
        <f t="shared" si="19"/>
        <v>0.58719399104243164</v>
      </c>
    </row>
    <row r="43" spans="1:21" ht="3.75" customHeight="1" x14ac:dyDescent="0.25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3">
      <c r="A44" s="99"/>
      <c r="B44" s="100" t="s">
        <v>16</v>
      </c>
      <c r="C44" s="101">
        <f>+C37+C42</f>
        <v>34516814136</v>
      </c>
      <c r="D44" s="101">
        <f t="shared" ref="D44:J44" si="21">+D37+D42</f>
        <v>35342364136</v>
      </c>
      <c r="E44" s="101">
        <f t="shared" si="21"/>
        <v>975354000</v>
      </c>
      <c r="F44" s="101">
        <f>+F37+F42</f>
        <v>34367010136</v>
      </c>
      <c r="G44" s="101">
        <f t="shared" si="21"/>
        <v>31706833090.139999</v>
      </c>
      <c r="H44" s="101">
        <f t="shared" si="21"/>
        <v>23554269850.190002</v>
      </c>
      <c r="I44" s="101">
        <f t="shared" si="21"/>
        <v>19623543168.16</v>
      </c>
      <c r="J44" s="101">
        <f t="shared" si="21"/>
        <v>19619655760.16</v>
      </c>
      <c r="K44" s="101">
        <f>+F44-H44</f>
        <v>10812740285.809998</v>
      </c>
      <c r="L44" s="113">
        <f>+G44-H44</f>
        <v>8152563239.9499969</v>
      </c>
      <c r="M44" s="102">
        <f>+H44/F44</f>
        <v>0.68537442614236965</v>
      </c>
      <c r="N44" s="102">
        <f>+I44/F44</f>
        <v>0.57099942911833401</v>
      </c>
      <c r="O44" s="103">
        <f>+J44/F44</f>
        <v>0.57088631459412564</v>
      </c>
    </row>
    <row r="45" spans="1:21" s="53" customFormat="1" ht="5.25" customHeight="1" thickTop="1" x14ac:dyDescent="0.25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5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0.199999999999999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0.199999999999999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5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5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5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5"/>
    <row r="53" spans="3:13" s="53" customFormat="1" x14ac:dyDescent="0.25"/>
    <row r="54" spans="3:13" s="53" customFormat="1" x14ac:dyDescent="0.25"/>
    <row r="55" spans="3:13" s="53" customFormat="1" x14ac:dyDescent="0.25"/>
    <row r="56" spans="3:13" s="53" customFormat="1" x14ac:dyDescent="0.25">
      <c r="K56" s="117" t="s">
        <v>23</v>
      </c>
    </row>
    <row r="57" spans="3:13" s="53" customFormat="1" x14ac:dyDescent="0.25"/>
    <row r="58" spans="3:13" s="53" customFormat="1" x14ac:dyDescent="0.25"/>
    <row r="59" spans="3:13" s="53" customFormat="1" x14ac:dyDescent="0.25"/>
    <row r="60" spans="3:13" s="53" customFormat="1" x14ac:dyDescent="0.25"/>
    <row r="61" spans="3:13" s="53" customFormat="1" x14ac:dyDescent="0.25"/>
    <row r="62" spans="3:13" s="53" customFormat="1" x14ac:dyDescent="0.25"/>
    <row r="63" spans="3:13" s="53" customFormat="1" x14ac:dyDescent="0.25"/>
    <row r="64" spans="3:13" s="53" customFormat="1" x14ac:dyDescent="0.25"/>
    <row r="65" s="53" customFormat="1" x14ac:dyDescent="0.25"/>
    <row r="66" s="53" customFormat="1" x14ac:dyDescent="0.25"/>
    <row r="67" s="53" customFormat="1" x14ac:dyDescent="0.25"/>
    <row r="68" s="53" customFormat="1" x14ac:dyDescent="0.25"/>
    <row r="69" s="53" customFormat="1" x14ac:dyDescent="0.25"/>
    <row r="70" s="53" customFormat="1" x14ac:dyDescent="0.25"/>
    <row r="71" s="53" customFormat="1" x14ac:dyDescent="0.25"/>
    <row r="72" s="53" customFormat="1" x14ac:dyDescent="0.25"/>
    <row r="73" s="53" customFormat="1" x14ac:dyDescent="0.25"/>
    <row r="74" s="53" customFormat="1" x14ac:dyDescent="0.25"/>
    <row r="75" s="53" customFormat="1" x14ac:dyDescent="0.25"/>
    <row r="76" s="53" customFormat="1" x14ac:dyDescent="0.25"/>
    <row r="77" s="53" customFormat="1" x14ac:dyDescent="0.25"/>
    <row r="78" s="53" customFormat="1" x14ac:dyDescent="0.25"/>
    <row r="79" s="53" customFormat="1" x14ac:dyDescent="0.25"/>
    <row r="80" s="53" customFormat="1" x14ac:dyDescent="0.25"/>
    <row r="81" s="53" customFormat="1" x14ac:dyDescent="0.25"/>
    <row r="82" s="53" customFormat="1" x14ac:dyDescent="0.25"/>
    <row r="83" s="53" customFormat="1" x14ac:dyDescent="0.25"/>
    <row r="84" s="53" customFormat="1" x14ac:dyDescent="0.25"/>
    <row r="85" s="53" customFormat="1" x14ac:dyDescent="0.25"/>
    <row r="86" s="53" customFormat="1" x14ac:dyDescent="0.25"/>
    <row r="87" s="53" customFormat="1" x14ac:dyDescent="0.25"/>
    <row r="88" s="53" customFormat="1" x14ac:dyDescent="0.25"/>
    <row r="89" s="53" customFormat="1" x14ac:dyDescent="0.25"/>
    <row r="90" s="53" customFormat="1" x14ac:dyDescent="0.25"/>
    <row r="91" s="53" customFormat="1" x14ac:dyDescent="0.25"/>
    <row r="92" s="53" customFormat="1" x14ac:dyDescent="0.25"/>
    <row r="93" s="53" customFormat="1" x14ac:dyDescent="0.25"/>
    <row r="94" s="53" customFormat="1" x14ac:dyDescent="0.25"/>
    <row r="95" s="53" customFormat="1" x14ac:dyDescent="0.25"/>
    <row r="96" s="53" customFormat="1" x14ac:dyDescent="0.25"/>
    <row r="97" s="53" customFormat="1" x14ac:dyDescent="0.25"/>
    <row r="98" s="53" customFormat="1" x14ac:dyDescent="0.25"/>
    <row r="99" s="53" customFormat="1" x14ac:dyDescent="0.25"/>
    <row r="100" s="53" customFormat="1" x14ac:dyDescent="0.25"/>
    <row r="101" s="53" customFormat="1" x14ac:dyDescent="0.25"/>
    <row r="102" s="53" customFormat="1" x14ac:dyDescent="0.25"/>
    <row r="103" s="53" customFormat="1" x14ac:dyDescent="0.25"/>
    <row r="104" s="53" customFormat="1" x14ac:dyDescent="0.25"/>
    <row r="105" s="53" customFormat="1" x14ac:dyDescent="0.25"/>
    <row r="106" s="53" customFormat="1" x14ac:dyDescent="0.25"/>
    <row r="107" s="53" customFormat="1" x14ac:dyDescent="0.25"/>
    <row r="108" s="53" customFormat="1" x14ac:dyDescent="0.25"/>
    <row r="109" s="53" customFormat="1" x14ac:dyDescent="0.25"/>
    <row r="110" s="53" customFormat="1" x14ac:dyDescent="0.25"/>
    <row r="111" s="53" customFormat="1" x14ac:dyDescent="0.25"/>
    <row r="112" s="53" customFormat="1" x14ac:dyDescent="0.25"/>
    <row r="113" s="53" customFormat="1" x14ac:dyDescent="0.25"/>
    <row r="114" s="53" customFormat="1" x14ac:dyDescent="0.25"/>
    <row r="115" s="53" customFormat="1" x14ac:dyDescent="0.25"/>
    <row r="116" s="53" customFormat="1" x14ac:dyDescent="0.25"/>
    <row r="117" s="53" customFormat="1" x14ac:dyDescent="0.25"/>
    <row r="118" s="53" customFormat="1" x14ac:dyDescent="0.25"/>
    <row r="119" s="53" customFormat="1" x14ac:dyDescent="0.25"/>
    <row r="120" s="53" customFormat="1" x14ac:dyDescent="0.25"/>
    <row r="121" s="53" customFormat="1" x14ac:dyDescent="0.25"/>
    <row r="122" s="53" customFormat="1" x14ac:dyDescent="0.25"/>
    <row r="123" s="53" customFormat="1" x14ac:dyDescent="0.25"/>
    <row r="124" s="53" customFormat="1" x14ac:dyDescent="0.25"/>
    <row r="125" s="53" customFormat="1" x14ac:dyDescent="0.25"/>
    <row r="126" s="53" customFormat="1" x14ac:dyDescent="0.25"/>
    <row r="127" s="53" customFormat="1" x14ac:dyDescent="0.25"/>
    <row r="128" s="53" customFormat="1" x14ac:dyDescent="0.25"/>
    <row r="129" s="53" customFormat="1" x14ac:dyDescent="0.25"/>
    <row r="130" s="53" customFormat="1" x14ac:dyDescent="0.25"/>
    <row r="131" s="53" customFormat="1" x14ac:dyDescent="0.25"/>
    <row r="132" s="53" customFormat="1" x14ac:dyDescent="0.25"/>
    <row r="133" s="53" customFormat="1" x14ac:dyDescent="0.25"/>
    <row r="134" s="53" customFormat="1" x14ac:dyDescent="0.25"/>
    <row r="135" s="53" customFormat="1" x14ac:dyDescent="0.25"/>
    <row r="136" s="53" customFormat="1" x14ac:dyDescent="0.25"/>
    <row r="137" s="53" customFormat="1" x14ac:dyDescent="0.25"/>
    <row r="138" s="53" customFormat="1" x14ac:dyDescent="0.25"/>
    <row r="139" s="53" customFormat="1" x14ac:dyDescent="0.25"/>
    <row r="140" s="53" customFormat="1" x14ac:dyDescent="0.25"/>
    <row r="141" s="53" customFormat="1" x14ac:dyDescent="0.25"/>
    <row r="142" s="53" customFormat="1" x14ac:dyDescent="0.25"/>
    <row r="143" s="53" customFormat="1" x14ac:dyDescent="0.25"/>
    <row r="144" s="53" customFormat="1" x14ac:dyDescent="0.25"/>
    <row r="145" s="53" customFormat="1" x14ac:dyDescent="0.25"/>
    <row r="146" s="53" customFormat="1" x14ac:dyDescent="0.25"/>
    <row r="147" s="53" customFormat="1" x14ac:dyDescent="0.25"/>
    <row r="148" s="53" customFormat="1" x14ac:dyDescent="0.25"/>
    <row r="149" s="53" customFormat="1" x14ac:dyDescent="0.25"/>
    <row r="150" s="53" customFormat="1" x14ac:dyDescent="0.25"/>
    <row r="151" s="53" customFormat="1" x14ac:dyDescent="0.25"/>
    <row r="152" s="53" customFormat="1" x14ac:dyDescent="0.25"/>
    <row r="153" s="53" customFormat="1" x14ac:dyDescent="0.25"/>
    <row r="154" s="53" customFormat="1" x14ac:dyDescent="0.25"/>
    <row r="155" s="53" customFormat="1" x14ac:dyDescent="0.25"/>
    <row r="156" s="53" customFormat="1" x14ac:dyDescent="0.25"/>
    <row r="157" s="53" customFormat="1" x14ac:dyDescent="0.25"/>
    <row r="158" s="53" customFormat="1" x14ac:dyDescent="0.25"/>
    <row r="159" s="53" customFormat="1" x14ac:dyDescent="0.25"/>
    <row r="160" s="53" customFormat="1" x14ac:dyDescent="0.25"/>
    <row r="161" s="53" customFormat="1" x14ac:dyDescent="0.25"/>
    <row r="162" s="53" customFormat="1" x14ac:dyDescent="0.25"/>
    <row r="163" s="53" customFormat="1" x14ac:dyDescent="0.25"/>
    <row r="164" s="53" customFormat="1" x14ac:dyDescent="0.25"/>
    <row r="165" s="53" customFormat="1" x14ac:dyDescent="0.25"/>
    <row r="166" s="53" customFormat="1" x14ac:dyDescent="0.25"/>
    <row r="167" s="53" customFormat="1" x14ac:dyDescent="0.25"/>
    <row r="168" s="53" customFormat="1" x14ac:dyDescent="0.25"/>
    <row r="169" s="53" customFormat="1" x14ac:dyDescent="0.25"/>
    <row r="170" s="53" customFormat="1" x14ac:dyDescent="0.25"/>
    <row r="171" s="53" customFormat="1" x14ac:dyDescent="0.25"/>
    <row r="172" s="53" customFormat="1" x14ac:dyDescent="0.25"/>
    <row r="173" s="53" customFormat="1" x14ac:dyDescent="0.25"/>
    <row r="174" s="53" customFormat="1" x14ac:dyDescent="0.25"/>
    <row r="175" s="53" customFormat="1" x14ac:dyDescent="0.25"/>
    <row r="176" s="53" customFormat="1" x14ac:dyDescent="0.25"/>
    <row r="177" s="53" customFormat="1" x14ac:dyDescent="0.25"/>
    <row r="178" s="53" customFormat="1" x14ac:dyDescent="0.25"/>
    <row r="179" s="53" customFormat="1" x14ac:dyDescent="0.25"/>
    <row r="180" s="53" customFormat="1" x14ac:dyDescent="0.25"/>
    <row r="181" s="53" customFormat="1" x14ac:dyDescent="0.25"/>
    <row r="182" s="53" customFormat="1" x14ac:dyDescent="0.25"/>
    <row r="183" s="53" customFormat="1" x14ac:dyDescent="0.25"/>
    <row r="184" s="53" customFormat="1" x14ac:dyDescent="0.25"/>
    <row r="185" s="53" customFormat="1" x14ac:dyDescent="0.25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2025-10-01T16:05:25Z</dcterms:modified>
</cp:coreProperties>
</file>