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0 de noviembre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5" l="1"/>
  <c r="L24" i="5"/>
  <c r="F38" i="5" l="1"/>
  <c r="D37" i="5"/>
  <c r="C37" i="5"/>
  <c r="F24" i="5" l="1"/>
  <c r="F25" i="5"/>
  <c r="F27" i="5"/>
  <c r="C23" i="5"/>
  <c r="F41" i="5" l="1"/>
  <c r="F40" i="5"/>
  <c r="F39" i="5"/>
  <c r="K24" i="5" l="1"/>
  <c r="G13" i="5" l="1"/>
  <c r="G11" i="5"/>
  <c r="G10" i="5"/>
  <c r="I10" i="5"/>
  <c r="J10" i="5"/>
  <c r="H10" i="5"/>
  <c r="H11" i="5"/>
  <c r="I11" i="5"/>
  <c r="J11" i="5"/>
  <c r="C13" i="5" l="1"/>
  <c r="C12" i="5"/>
  <c r="C11" i="5"/>
  <c r="C10" i="5"/>
  <c r="L27" i="5" l="1"/>
  <c r="L38" i="5"/>
  <c r="L39" i="5"/>
  <c r="L41" i="5"/>
  <c r="L40" i="5"/>
  <c r="F11" i="5" l="1"/>
  <c r="J37" i="5" l="1"/>
  <c r="H37" i="5"/>
  <c r="I37" i="5"/>
  <c r="G37" i="5" l="1"/>
  <c r="L37" i="5" s="1"/>
  <c r="O25" i="5"/>
  <c r="O27" i="5"/>
  <c r="M38" i="5"/>
  <c r="D10" i="5"/>
  <c r="D11" i="5"/>
  <c r="N41" i="5"/>
  <c r="N40" i="5"/>
  <c r="K39" i="5"/>
  <c r="J13" i="5"/>
  <c r="I13" i="5"/>
  <c r="H13" i="5"/>
  <c r="L13" i="5" s="1"/>
  <c r="E13" i="5"/>
  <c r="D13" i="5"/>
  <c r="L11" i="5"/>
  <c r="E10" i="5"/>
  <c r="C44" i="5"/>
  <c r="E37" i="5"/>
  <c r="F37" i="5" s="1"/>
  <c r="K38" i="5"/>
  <c r="O38" i="5"/>
  <c r="E11" i="5"/>
  <c r="E44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O41" i="5"/>
  <c r="F13" i="5"/>
  <c r="M13" i="5" s="1"/>
  <c r="O39" i="5"/>
  <c r="N39" i="5"/>
  <c r="M41" i="5"/>
  <c r="K37" i="5" l="1"/>
  <c r="O10" i="5"/>
  <c r="K10" i="5"/>
  <c r="N10" i="5"/>
  <c r="N37" i="5"/>
  <c r="O37" i="5"/>
  <c r="M37" i="5"/>
  <c r="K11" i="5"/>
  <c r="O11" i="5"/>
  <c r="N11" i="5"/>
  <c r="N13" i="5"/>
  <c r="K13" i="5"/>
  <c r="O13" i="5"/>
  <c r="E12" i="5" l="1"/>
  <c r="E9" i="5" s="1"/>
  <c r="E23" i="5"/>
  <c r="E14" i="5" l="1"/>
  <c r="E30" i="5"/>
  <c r="E16" i="5" s="1"/>
  <c r="C9" i="5" l="1"/>
  <c r="C14" i="5" l="1"/>
  <c r="C30" i="5"/>
  <c r="C16" i="5" s="1"/>
  <c r="F28" i="5" l="1"/>
  <c r="F42" i="5" l="1"/>
  <c r="F44" i="5" s="1"/>
  <c r="D14" i="5"/>
  <c r="D44" i="5"/>
  <c r="F14" i="5" l="1"/>
  <c r="F26" i="5" l="1"/>
  <c r="F23" i="5" s="1"/>
  <c r="D23" i="5"/>
  <c r="D30" i="5" s="1"/>
  <c r="D16" i="5" s="1"/>
  <c r="D12" i="5"/>
  <c r="D9" i="5"/>
  <c r="F12" i="5" l="1"/>
  <c r="F30" i="5"/>
  <c r="F9" i="5"/>
  <c r="F16" i="5" l="1"/>
  <c r="G23" i="5" l="1"/>
  <c r="G12" i="5"/>
  <c r="G9" i="5"/>
  <c r="G30" i="5" l="1"/>
  <c r="O26" i="5" l="1"/>
  <c r="L26" i="5"/>
  <c r="M26" i="5"/>
  <c r="H12" i="5"/>
  <c r="H9" i="5" s="1"/>
  <c r="K26" i="5"/>
  <c r="I12" i="5"/>
  <c r="I9" i="5" s="1"/>
  <c r="N26" i="5"/>
  <c r="H23" i="5"/>
  <c r="I23" i="5"/>
  <c r="L23" i="5" s="1"/>
  <c r="J23" i="5"/>
  <c r="O23" i="5" s="1"/>
  <c r="J12" i="5"/>
  <c r="J9" i="5" s="1"/>
  <c r="O9" i="5" s="1"/>
  <c r="O12" i="5"/>
  <c r="N23" i="5" l="1"/>
  <c r="M12" i="5"/>
  <c r="K23" i="5"/>
  <c r="L12" i="5"/>
  <c r="M23" i="5"/>
  <c r="N12" i="5"/>
  <c r="K12" i="5"/>
  <c r="N9" i="5"/>
  <c r="L9" i="5"/>
  <c r="M9" i="5"/>
  <c r="K9" i="5"/>
  <c r="O28" i="5"/>
  <c r="K28" i="5"/>
  <c r="L28" i="5"/>
  <c r="M28" i="5"/>
  <c r="N28" i="5"/>
  <c r="H30" i="5"/>
  <c r="M30" i="5" s="1"/>
  <c r="I30" i="5"/>
  <c r="N30" i="5" s="1"/>
  <c r="J30" i="5"/>
  <c r="O30" i="5" l="1"/>
  <c r="L30" i="5"/>
  <c r="K30" i="5"/>
  <c r="G14" i="5" l="1"/>
  <c r="G44" i="5"/>
  <c r="G16" i="5" l="1"/>
  <c r="O42" i="5"/>
  <c r="L42" i="5"/>
  <c r="M42" i="5"/>
  <c r="K42" i="5"/>
  <c r="N42" i="5"/>
  <c r="H14" i="5"/>
  <c r="L14" i="5" s="1"/>
  <c r="I14" i="5"/>
  <c r="N14" i="5" s="1"/>
  <c r="H44" i="5"/>
  <c r="M44" i="5" s="1"/>
  <c r="H16" i="5"/>
  <c r="M16" i="5" s="1"/>
  <c r="I44" i="5"/>
  <c r="N44" i="5" s="1"/>
  <c r="I16" i="5"/>
  <c r="N16" i="5" s="1"/>
  <c r="J14" i="5"/>
  <c r="O14" i="5" s="1"/>
  <c r="J44" i="5"/>
  <c r="O44" i="5" s="1"/>
  <c r="L16" i="5" l="1"/>
  <c r="J16" i="5"/>
  <c r="O16" i="5" s="1"/>
  <c r="K14" i="5"/>
  <c r="M14" i="5"/>
  <c r="L44" i="5"/>
  <c r="K44" i="5"/>
  <c r="K16" i="5"/>
</calcChain>
</file>

<file path=xl/sharedStrings.xml><?xml version="1.0" encoding="utf-8"?>
<sst xmlns="http://schemas.openxmlformats.org/spreadsheetml/2006/main" count="82" uniqueCount="32">
  <si>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</si>
  <si>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</si>
  <si>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</si>
  <si>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</si>
  <si>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</si>
  <si>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</si>
  <si>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</si>
  <si>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</si>
  <si>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</si>
  <si>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</si>
  <si>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</si>
  <si>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</si>
  <si>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</si>
  <si>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</si>
  <si>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</si>
  <si>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</si>
  <si>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</si>
  <si>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</si>
  <si>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</si>
  <si>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</si>
  <si>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</si>
  <si>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</si>
  <si>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</si>
  <si>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</si>
  <si>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</si>
  <si>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</si>
  <si>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</si>
  <si>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</si>
  <si>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</si>
  <si>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</si>
  <si>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30 DE NOVIEMBRE DE 2025</t>
  </si>
  <si>
    <t>FECHA DE ELABORACIÓN: DICIEMBRE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</si>
</sst>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J44" sqref="J43:J44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8" t="s">
        <v>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7" s="53" customFormat="1" ht="6.7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7" s="53" customFormat="1" ht="11.25" customHeight="1" x14ac:dyDescent="0.2">
      <c r="A4" s="118" t="s">
        <v>30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7" s="53" customFormat="1" ht="6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1:17" s="53" customFormat="1" ht="19.5" customHeight="1" thickBot="1" x14ac:dyDescent="0.35">
      <c r="A6" s="55"/>
      <c r="B6" s="55" t="s">
        <v>23</v>
      </c>
      <c r="C6" s="56"/>
      <c r="D6" s="56"/>
      <c r="E6" s="56"/>
      <c r="F6" s="56"/>
      <c r="G6" s="56"/>
      <c r="H6" s="56"/>
      <c r="I6" s="56"/>
      <c r="J6" s="119" t="s">
        <v>31</v>
      </c>
      <c r="K6" s="119"/>
      <c r="L6" s="119"/>
      <c r="M6" s="119"/>
      <c r="N6" s="119"/>
      <c r="O6" s="119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701039542000</v>
      </c>
      <c r="E9" s="72">
        <f t="shared" si="0"/>
        <v>12475354000</v>
      </c>
      <c r="F9" s="72">
        <f t="shared" si="0"/>
        <v>688564188000</v>
      </c>
      <c r="G9" s="72">
        <f t="shared" si="0"/>
        <v>641699324456.66003</v>
      </c>
      <c r="H9" s="72">
        <f t="shared" si="0"/>
        <v>599097125364.18005</v>
      </c>
      <c r="I9" s="72">
        <f t="shared" si="0"/>
        <v>562330462187.70996</v>
      </c>
      <c r="J9" s="72">
        <f t="shared" si="0"/>
        <v>560606004941.90002</v>
      </c>
      <c r="K9" s="73">
        <f t="shared" ref="K9:K14" si="1">+F9-H9</f>
        <v>89467062635.819946</v>
      </c>
      <c r="L9" s="111">
        <f>+G9-I9</f>
        <v>79368862268.950073</v>
      </c>
      <c r="M9" s="74">
        <f t="shared" ref="M9:M14" si="2">+H9/F9</f>
        <v>0.87006721494522465</v>
      </c>
      <c r="N9" s="74">
        <f t="shared" ref="N9:N14" si="3">+I9/F9</f>
        <v>0.81667108453759718</v>
      </c>
      <c r="O9" s="75">
        <f t="shared" ref="O9:O14" si="4">+J9/F9</f>
        <v>0.81416665971292135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79258119000</v>
      </c>
      <c r="E10" s="6">
        <f t="shared" si="5"/>
        <v>975354000</v>
      </c>
      <c r="F10" s="6">
        <f t="shared" si="5"/>
        <v>78282765000</v>
      </c>
      <c r="G10" s="6">
        <f>+G24+G38</f>
        <v>78282765000</v>
      </c>
      <c r="H10" s="6">
        <f>+H24+H38</f>
        <v>55076363086</v>
      </c>
      <c r="I10" s="6">
        <f t="shared" si="5"/>
        <v>54673051242.150002</v>
      </c>
      <c r="J10" s="6">
        <f t="shared" si="5"/>
        <v>54658366506.150002</v>
      </c>
      <c r="K10" s="42">
        <f>+F10-H10</f>
        <v>23206401914</v>
      </c>
      <c r="L10" s="112">
        <f>+G10-H10</f>
        <v>23206401914</v>
      </c>
      <c r="M10" s="43">
        <f t="shared" si="2"/>
        <v>0.70355669074795713</v>
      </c>
      <c r="N10" s="43">
        <f t="shared" si="3"/>
        <v>0.69840470302946001</v>
      </c>
      <c r="O10" s="33">
        <f t="shared" si="4"/>
        <v>0.69821711721794699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35584655000</v>
      </c>
      <c r="E11" s="6">
        <f t="shared" si="5"/>
        <v>0</v>
      </c>
      <c r="F11" s="6">
        <f t="shared" si="5"/>
        <v>35584655000</v>
      </c>
      <c r="G11" s="6">
        <f>+G25+G39</f>
        <v>34954009721.559998</v>
      </c>
      <c r="H11" s="6">
        <f>+H25+H39</f>
        <v>31142993995.240002</v>
      </c>
      <c r="I11" s="106">
        <f t="shared" si="5"/>
        <v>24117285497.619999</v>
      </c>
      <c r="J11" s="6">
        <f t="shared" si="5"/>
        <v>22407512987.809998</v>
      </c>
      <c r="K11" s="42">
        <f t="shared" si="1"/>
        <v>4441661004.7599983</v>
      </c>
      <c r="L11" s="112">
        <f>+G11-H11</f>
        <v>3811015726.3199959</v>
      </c>
      <c r="M11" s="43">
        <f t="shared" si="2"/>
        <v>0.87518043930002976</v>
      </c>
      <c r="N11" s="43">
        <f t="shared" si="3"/>
        <v>0.6777439741264879</v>
      </c>
      <c r="O11" s="33">
        <f t="shared" si="4"/>
        <v>0.62969594584547739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566846126000</v>
      </c>
      <c r="E12" s="6">
        <f t="shared" si="5"/>
        <v>11500000000</v>
      </c>
      <c r="F12" s="6">
        <f t="shared" si="5"/>
        <v>555346126000</v>
      </c>
      <c r="G12" s="6">
        <f>+G26+G40</f>
        <v>509591603292.10004</v>
      </c>
      <c r="H12" s="6">
        <f t="shared" si="5"/>
        <v>494007178955.94</v>
      </c>
      <c r="I12" s="6">
        <f t="shared" si="5"/>
        <v>464669536120.94</v>
      </c>
      <c r="J12" s="6">
        <f t="shared" si="5"/>
        <v>464669536120.94</v>
      </c>
      <c r="K12" s="42">
        <f t="shared" si="1"/>
        <v>61338947044.059998</v>
      </c>
      <c r="L12" s="112">
        <f>+G12-H12</f>
        <v>15584424336.160034</v>
      </c>
      <c r="M12" s="43">
        <f t="shared" si="2"/>
        <v>0.8895482579740549</v>
      </c>
      <c r="N12" s="43">
        <f t="shared" si="3"/>
        <v>0.83672058625459833</v>
      </c>
      <c r="O12" s="33">
        <f t="shared" si="4"/>
        <v>0.83672058625459833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18870946443</v>
      </c>
      <c r="H13" s="6">
        <f t="shared" si="5"/>
        <v>18870589327</v>
      </c>
      <c r="I13" s="6">
        <f t="shared" si="5"/>
        <v>18870589327</v>
      </c>
      <c r="J13" s="6">
        <f t="shared" si="5"/>
        <v>18870589327</v>
      </c>
      <c r="K13" s="42">
        <f t="shared" si="1"/>
        <v>480052673</v>
      </c>
      <c r="L13" s="112">
        <f>+G13-H13</f>
        <v>357116</v>
      </c>
      <c r="M13" s="43">
        <f t="shared" si="2"/>
        <v>0.9751918994212182</v>
      </c>
      <c r="N13" s="43">
        <f t="shared" si="3"/>
        <v>0.9751918994212182</v>
      </c>
      <c r="O13" s="33">
        <f t="shared" si="4"/>
        <v>0.9751918994212182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215322192065</v>
      </c>
      <c r="E14" s="72">
        <f t="shared" si="6"/>
        <v>0</v>
      </c>
      <c r="F14" s="72">
        <f t="shared" si="6"/>
        <v>215322192065</v>
      </c>
      <c r="G14" s="72">
        <f>+G28+G42</f>
        <v>204569074671.32004</v>
      </c>
      <c r="H14" s="72">
        <f t="shared" si="6"/>
        <v>170984514041.17999</v>
      </c>
      <c r="I14" s="72">
        <f t="shared" si="6"/>
        <v>114923779298.68999</v>
      </c>
      <c r="J14" s="72">
        <f t="shared" si="6"/>
        <v>114393902201.68999</v>
      </c>
      <c r="K14" s="73">
        <f t="shared" si="1"/>
        <v>44337678023.820007</v>
      </c>
      <c r="L14" s="111">
        <f>+G14-H14</f>
        <v>33584560630.140045</v>
      </c>
      <c r="M14" s="74">
        <f t="shared" si="2"/>
        <v>0.79408681660441371</v>
      </c>
      <c r="N14" s="74">
        <f t="shared" si="3"/>
        <v>0.53372937641280183</v>
      </c>
      <c r="O14" s="75">
        <f t="shared" si="4"/>
        <v>0.53126851953633059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916361734065</v>
      </c>
      <c r="E16" s="78">
        <f t="shared" si="7"/>
        <v>12475354000</v>
      </c>
      <c r="F16" s="78">
        <f>+F30+F44</f>
        <v>903886380065</v>
      </c>
      <c r="G16" s="78">
        <f t="shared" si="7"/>
        <v>846268399127.97998</v>
      </c>
      <c r="H16" s="78">
        <f t="shared" si="7"/>
        <v>770081639405.36011</v>
      </c>
      <c r="I16" s="78">
        <f t="shared" si="7"/>
        <v>677254241486.40002</v>
      </c>
      <c r="J16" s="78">
        <f t="shared" si="7"/>
        <v>674999907143.58997</v>
      </c>
      <c r="K16" s="79">
        <f>+F16-H16</f>
        <v>133804740659.63989</v>
      </c>
      <c r="L16" s="113">
        <f>+G16-H16</f>
        <v>76186759722.619873</v>
      </c>
      <c r="M16" s="80">
        <f>+H16/F16</f>
        <v>0.85196730074634186</v>
      </c>
      <c r="N16" s="80">
        <f>+I16/F16</f>
        <v>0.74926921836978844</v>
      </c>
      <c r="O16" s="81">
        <f>+J16/F16</f>
        <v>0.74677517222358147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8" t="s">
        <v>28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7" s="53" customFormat="1" ht="16.5" customHeight="1" x14ac:dyDescent="0.2">
      <c r="A19" s="118" t="s">
        <v>30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>SUM(C24:C27)</f>
        <v>634658520000</v>
      </c>
      <c r="D23" s="72">
        <f>SUM(D24:D27)</f>
        <v>675395835000</v>
      </c>
      <c r="E23" s="72">
        <f t="shared" ref="E23" si="8">SUM(E24:E27)</f>
        <v>11500000000</v>
      </c>
      <c r="F23" s="72">
        <f>SUM(F24:F27)</f>
        <v>663895835000</v>
      </c>
      <c r="G23" s="84">
        <f>SUM(G24:G27)</f>
        <v>617283091083.15002</v>
      </c>
      <c r="H23" s="84">
        <f>SUM(H24:H27)</f>
        <v>579764021693.93005</v>
      </c>
      <c r="I23" s="84">
        <f>SUM(I24:I27)</f>
        <v>543624462302.75</v>
      </c>
      <c r="J23" s="84">
        <f>SUM(J24:J27)</f>
        <v>543427837500.39001</v>
      </c>
      <c r="K23" s="111">
        <f t="shared" ref="K23:K27" si="9">+F23-H23</f>
        <v>84131813306.069946</v>
      </c>
      <c r="L23" s="111">
        <f>+G23-I23</f>
        <v>73658628780.400024</v>
      </c>
      <c r="M23" s="85">
        <f t="shared" ref="M23:M28" si="10">+H23/F23</f>
        <v>0.87327558199537436</v>
      </c>
      <c r="N23" s="85">
        <f t="shared" ref="N23:N28" si="11">+I23/F23</f>
        <v>0.81883999513681238</v>
      </c>
      <c r="O23" s="75">
        <f t="shared" ref="O23:O28" si="12">+J23/F23</f>
        <v>0.81854382698513239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59939874000</v>
      </c>
      <c r="H24" s="44">
        <v>40056461553</v>
      </c>
      <c r="I24" s="44">
        <v>39653149829.150002</v>
      </c>
      <c r="J24" s="44">
        <v>39648298146.150002</v>
      </c>
      <c r="K24" s="112">
        <f>+F24-H24</f>
        <v>19883412447</v>
      </c>
      <c r="L24" s="112">
        <f>+G24-H24</f>
        <v>19883412447</v>
      </c>
      <c r="M24" s="5">
        <f t="shared" si="10"/>
        <v>0.66827737330578973</v>
      </c>
      <c r="N24" s="5">
        <f t="shared" si="11"/>
        <v>0.66154876850675393</v>
      </c>
      <c r="O24" s="33">
        <f t="shared" si="12"/>
        <v>0.66146782601094556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28990667348.049999</v>
      </c>
      <c r="H25" s="44">
        <v>26892453836.990002</v>
      </c>
      <c r="I25" s="44">
        <v>20493849004.66</v>
      </c>
      <c r="J25" s="44">
        <v>20302075885.299999</v>
      </c>
      <c r="K25" s="112">
        <f t="shared" si="9"/>
        <v>2481381163.0099983</v>
      </c>
      <c r="L25" s="112">
        <f>+G25-H25</f>
        <v>2098213511.0599976</v>
      </c>
      <c r="M25" s="5">
        <f t="shared" si="10"/>
        <v>0.9155240994916054</v>
      </c>
      <c r="N25" s="5">
        <f t="shared" si="11"/>
        <v>0.69769061495238871</v>
      </c>
      <c r="O25" s="33">
        <f t="shared" si="12"/>
        <v>0.69116190941019451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566736126000</v>
      </c>
      <c r="E26" s="47">
        <v>11500000000</v>
      </c>
      <c r="F26" s="6">
        <f>+D26-E26</f>
        <v>555236126000</v>
      </c>
      <c r="G26" s="6">
        <v>509481603292.10004</v>
      </c>
      <c r="H26" s="49">
        <v>493944516976.94</v>
      </c>
      <c r="I26" s="49">
        <v>464606874141.94</v>
      </c>
      <c r="J26" s="49">
        <v>464606874141.94</v>
      </c>
      <c r="K26" s="112">
        <f t="shared" si="9"/>
        <v>61291609023.059998</v>
      </c>
      <c r="L26" s="112">
        <f t="shared" ref="L26:L27" si="13">+G26-H26</f>
        <v>15537086315.160034</v>
      </c>
      <c r="M26" s="5">
        <f t="shared" si="10"/>
        <v>0.88961163340610871</v>
      </c>
      <c r="N26" s="5">
        <f t="shared" si="11"/>
        <v>0.83677349579004157</v>
      </c>
      <c r="O26" s="33">
        <f t="shared" si="12"/>
        <v>0.83677349579004157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18870946443</v>
      </c>
      <c r="H27" s="6">
        <v>18870589327</v>
      </c>
      <c r="I27" s="50">
        <v>18870589327</v>
      </c>
      <c r="J27" s="50">
        <v>18870589327</v>
      </c>
      <c r="K27" s="112">
        <f t="shared" si="9"/>
        <v>475410673</v>
      </c>
      <c r="L27" s="112">
        <f t="shared" si="13"/>
        <v>357116</v>
      </c>
      <c r="M27" s="5">
        <f t="shared" si="10"/>
        <v>0.97542589305282745</v>
      </c>
      <c r="N27" s="5">
        <f t="shared" si="11"/>
        <v>0.97542589305282745</v>
      </c>
      <c r="O27" s="33">
        <f t="shared" si="12"/>
        <v>0.97542589305282745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205623534929</v>
      </c>
      <c r="E28" s="87">
        <v>0</v>
      </c>
      <c r="F28" s="72">
        <f>+D28-E28</f>
        <v>205623534929</v>
      </c>
      <c r="G28" s="87">
        <v>195305765729.88004</v>
      </c>
      <c r="H28" s="88">
        <v>161840650732.73999</v>
      </c>
      <c r="I28" s="88">
        <v>107342596264.24998</v>
      </c>
      <c r="J28" s="88">
        <v>106944164749.24998</v>
      </c>
      <c r="K28" s="111">
        <f>+F28-H28</f>
        <v>43782884196.26001</v>
      </c>
      <c r="L28" s="111">
        <f>+G28-H28</f>
        <v>33465114997.140045</v>
      </c>
      <c r="M28" s="85">
        <f t="shared" si="10"/>
        <v>0.78707260230995513</v>
      </c>
      <c r="N28" s="85">
        <f t="shared" si="11"/>
        <v>0.52203458276949888</v>
      </c>
      <c r="O28" s="75">
        <f t="shared" si="12"/>
        <v>0.52009690810041209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E30" si="14">+D23+D28</f>
        <v>881019369929</v>
      </c>
      <c r="E30" s="78">
        <f t="shared" si="14"/>
        <v>11500000000</v>
      </c>
      <c r="F30" s="78">
        <f>+F23+F28</f>
        <v>869519369929</v>
      </c>
      <c r="G30" s="78">
        <f>+G23+G28</f>
        <v>812588856813.03003</v>
      </c>
      <c r="H30" s="78">
        <f>+H23+H28</f>
        <v>741604672426.67004</v>
      </c>
      <c r="I30" s="78">
        <f>+I23+I28</f>
        <v>650967058567</v>
      </c>
      <c r="J30" s="78">
        <f>+J23+J28</f>
        <v>650372002249.64001</v>
      </c>
      <c r="K30" s="113">
        <f>+F30-H30</f>
        <v>127914697502.32996</v>
      </c>
      <c r="L30" s="113">
        <f>+G30-H30</f>
        <v>70984184386.359985</v>
      </c>
      <c r="M30" s="91">
        <f>+H30/F30</f>
        <v>0.85289034157712351</v>
      </c>
      <c r="N30" s="91">
        <f>+I30/F30</f>
        <v>0.74865158969391821</v>
      </c>
      <c r="O30" s="81">
        <f>+J30/F30</f>
        <v>0.74796723884684213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8" t="s">
        <v>29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</row>
    <row r="33" spans="1:21" s="53" customFormat="1" ht="18.75" customHeight="1" x14ac:dyDescent="0.2">
      <c r="A33" s="118" t="s">
        <v>30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>SUM(C38:C41)</f>
        <v>25643707000</v>
      </c>
      <c r="D37" s="72">
        <f>SUM(D38:D41)</f>
        <v>25643707000</v>
      </c>
      <c r="E37" s="72">
        <f t="shared" ref="E37:J37" si="15">SUM(E38:E41)</f>
        <v>975354000</v>
      </c>
      <c r="F37" s="72">
        <f>+D37-E37</f>
        <v>24668353000</v>
      </c>
      <c r="G37" s="72">
        <f>SUM(G38:G41)</f>
        <v>24416233373.510002</v>
      </c>
      <c r="H37" s="72">
        <f>SUM(H38:H41)</f>
        <v>19333103670.25</v>
      </c>
      <c r="I37" s="72">
        <f t="shared" si="15"/>
        <v>18705999884.959999</v>
      </c>
      <c r="J37" s="72">
        <f t="shared" si="15"/>
        <v>17178167441.51</v>
      </c>
      <c r="K37" s="72">
        <f t="shared" ref="K37:K42" si="16">+F37-H37</f>
        <v>5335249329.75</v>
      </c>
      <c r="L37" s="111">
        <f>+G37-I37</f>
        <v>5710233488.5500031</v>
      </c>
      <c r="M37" s="85">
        <f t="shared" ref="M37:M42" si="17">+H37/F37</f>
        <v>0.78372089414522328</v>
      </c>
      <c r="N37" s="85">
        <f t="shared" ref="N37:N42" si="18">+I37/F37</f>
        <v>0.75829950564433701</v>
      </c>
      <c r="O37" s="93">
        <f t="shared" ref="O37:O42" si="19">+J37/F37</f>
        <v>0.69636458670386303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19318245000</v>
      </c>
      <c r="E38" s="4">
        <v>975354000</v>
      </c>
      <c r="F38" s="6">
        <f>+D38-E38</f>
        <v>18342891000</v>
      </c>
      <c r="G38" s="6">
        <v>18342891000</v>
      </c>
      <c r="H38" s="4">
        <v>15019901533</v>
      </c>
      <c r="I38" s="4">
        <v>15019901413</v>
      </c>
      <c r="J38" s="4">
        <v>15010068360</v>
      </c>
      <c r="K38" s="6">
        <f t="shared" si="16"/>
        <v>3322989467</v>
      </c>
      <c r="L38" s="112">
        <f>+G38-H38</f>
        <v>3322989467</v>
      </c>
      <c r="M38" s="5">
        <f t="shared" si="17"/>
        <v>0.81884047247514036</v>
      </c>
      <c r="N38" s="5">
        <f t="shared" si="18"/>
        <v>0.81884046593309634</v>
      </c>
      <c r="O38" s="25">
        <f t="shared" si="19"/>
        <v>0.81830439705496805</v>
      </c>
    </row>
    <row r="39" spans="1:21" ht="2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0">+D39-E39</f>
        <v>6210820000</v>
      </c>
      <c r="G39" s="6">
        <v>5963342373.5100002</v>
      </c>
      <c r="H39" s="6">
        <v>4250540158.25</v>
      </c>
      <c r="I39" s="51">
        <v>3623436492.96</v>
      </c>
      <c r="J39" s="51">
        <v>2105437102.51</v>
      </c>
      <c r="K39" s="6">
        <f t="shared" si="16"/>
        <v>1960279841.75</v>
      </c>
      <c r="L39" s="112">
        <f>+G39-H39</f>
        <v>1712802215.2600002</v>
      </c>
      <c r="M39" s="5">
        <f t="shared" si="17"/>
        <v>0.68437664563616396</v>
      </c>
      <c r="N39" s="5">
        <f t="shared" si="18"/>
        <v>0.58340710131029394</v>
      </c>
      <c r="O39" s="25">
        <f t="shared" si="19"/>
        <v>0.33899502843585871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110000000</v>
      </c>
      <c r="E40" s="6">
        <v>0</v>
      </c>
      <c r="F40" s="6">
        <f t="shared" si="20"/>
        <v>110000000</v>
      </c>
      <c r="G40" s="6">
        <v>110000000</v>
      </c>
      <c r="H40" s="44">
        <v>62661979</v>
      </c>
      <c r="I40" s="44">
        <v>62661979</v>
      </c>
      <c r="J40" s="44">
        <v>62661979</v>
      </c>
      <c r="K40" s="6">
        <f t="shared" si="16"/>
        <v>47338021</v>
      </c>
      <c r="L40" s="112">
        <f>+G40-H40</f>
        <v>47338021</v>
      </c>
      <c r="M40" s="5">
        <f t="shared" si="17"/>
        <v>0.56965435454545454</v>
      </c>
      <c r="N40" s="5">
        <f t="shared" si="18"/>
        <v>0.56965435454545454</v>
      </c>
      <c r="O40" s="25">
        <f t="shared" si="19"/>
        <v>0.56965435454545454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si="20"/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9698657136</v>
      </c>
      <c r="E42" s="96">
        <v>0</v>
      </c>
      <c r="F42" s="96">
        <f t="shared" si="20"/>
        <v>9698657136</v>
      </c>
      <c r="G42" s="96">
        <v>9263308941.4400005</v>
      </c>
      <c r="H42" s="97">
        <v>9143863308.4400005</v>
      </c>
      <c r="I42" s="97">
        <v>7581183034.4399996</v>
      </c>
      <c r="J42" s="97">
        <v>7449737452.4399996</v>
      </c>
      <c r="K42" s="96">
        <f t="shared" si="16"/>
        <v>554793827.55999947</v>
      </c>
      <c r="L42" s="111">
        <f>+G42-H42</f>
        <v>119445633</v>
      </c>
      <c r="M42" s="74">
        <f t="shared" si="17"/>
        <v>0.94279684086359894</v>
      </c>
      <c r="N42" s="74">
        <f t="shared" si="18"/>
        <v>0.78167347583612934</v>
      </c>
      <c r="O42" s="98">
        <f t="shared" si="19"/>
        <v>0.7681205086411047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35342364136</v>
      </c>
      <c r="E44" s="101">
        <f t="shared" si="21"/>
        <v>975354000</v>
      </c>
      <c r="F44" s="101">
        <f>+F37+F42</f>
        <v>34367010136</v>
      </c>
      <c r="G44" s="101">
        <f t="shared" si="21"/>
        <v>33679542314.950005</v>
      </c>
      <c r="H44" s="101">
        <f t="shared" si="21"/>
        <v>28476966978.690002</v>
      </c>
      <c r="I44" s="101">
        <f t="shared" si="21"/>
        <v>26287182919.399998</v>
      </c>
      <c r="J44" s="101">
        <f t="shared" si="21"/>
        <v>24627904893.950001</v>
      </c>
      <c r="K44" s="101">
        <f>+F44-H44</f>
        <v>5890043157.3099976</v>
      </c>
      <c r="L44" s="113">
        <f>+G44-H44</f>
        <v>5202575336.2600021</v>
      </c>
      <c r="M44" s="102">
        <f>+H44/F44</f>
        <v>0.82861345418174503</v>
      </c>
      <c r="N44" s="102">
        <f>+I44/F44</f>
        <v>0.7648958351446391</v>
      </c>
      <c r="O44" s="103">
        <f>+J44/F44</f>
        <v>0.71661470685085493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>
      <c r="K56" s="117" t="s">
        <v>23</v>
      </c>
    </row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2025-12-01T20:58:50Z</dcterms:modified>
</cp:coreProperties>
</file>