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junio\Publicación\"/>
    </mc:Choice>
  </mc:AlternateContent>
  <bookViews>
    <workbookView xWindow="0" yWindow="0" windowWidth="51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N9" i="1"/>
  <c r="N24" i="1" l="1"/>
  <c r="N17" i="1"/>
  <c r="N16" i="1"/>
  <c r="N15" i="1"/>
  <c r="N14" i="1"/>
  <c r="N13" i="1"/>
  <c r="N12" i="1"/>
  <c r="N11" i="1"/>
  <c r="T15" i="1"/>
  <c r="T8" i="1"/>
  <c r="U8" i="1"/>
  <c r="N8" i="1"/>
  <c r="J23" i="1" l="1"/>
  <c r="K23" i="1"/>
  <c r="L23" i="1"/>
  <c r="M23" i="1"/>
  <c r="N23" i="1"/>
  <c r="O23" i="1"/>
  <c r="P23" i="1"/>
  <c r="Q23" i="1"/>
  <c r="R23" i="1"/>
  <c r="S23" i="1"/>
  <c r="I23" i="1"/>
  <c r="U21" i="1" l="1"/>
  <c r="V21" i="1"/>
  <c r="W21" i="1"/>
  <c r="U22" i="1"/>
  <c r="V22" i="1"/>
  <c r="W22" i="1"/>
  <c r="T21" i="1"/>
  <c r="T22" i="1"/>
  <c r="T9" i="1" l="1"/>
  <c r="I25" i="1" l="1"/>
  <c r="J17" i="1"/>
  <c r="K17" i="1"/>
  <c r="L17" i="1"/>
  <c r="M17" i="1"/>
  <c r="I17" i="1"/>
  <c r="I10" i="1"/>
  <c r="J10" i="1"/>
  <c r="K10" i="1"/>
  <c r="L10" i="1"/>
  <c r="M10" i="1"/>
  <c r="N10" i="1"/>
  <c r="O10" i="1"/>
  <c r="P10" i="1"/>
  <c r="Q10" i="1"/>
  <c r="R10" i="1"/>
  <c r="S10" i="1"/>
  <c r="T10" i="1" l="1"/>
  <c r="U9" i="1"/>
  <c r="V9" i="1"/>
  <c r="W9" i="1"/>
  <c r="U13" i="1" l="1"/>
  <c r="T11" i="1"/>
  <c r="U11" i="1"/>
  <c r="V11" i="1"/>
  <c r="T12" i="1"/>
  <c r="U12" i="1"/>
  <c r="V12" i="1"/>
  <c r="T13" i="1"/>
  <c r="T14" i="1"/>
  <c r="U14" i="1"/>
  <c r="V14" i="1"/>
  <c r="U15" i="1"/>
  <c r="V15" i="1"/>
  <c r="V13" i="1" l="1"/>
  <c r="S25" i="1" l="1"/>
  <c r="R25" i="1"/>
  <c r="Q25" i="1"/>
  <c r="P25" i="1"/>
  <c r="O25" i="1"/>
  <c r="M25" i="1"/>
  <c r="L25" i="1"/>
  <c r="K25" i="1"/>
  <c r="J25" i="1"/>
  <c r="S17" i="1"/>
  <c r="R17" i="1"/>
  <c r="Q17" i="1"/>
  <c r="T17" i="1" s="1"/>
  <c r="P17" i="1"/>
  <c r="O17" i="1"/>
  <c r="O26" i="1" l="1"/>
  <c r="P26" i="1"/>
  <c r="J26" i="1"/>
  <c r="K26" i="1"/>
  <c r="L26" i="1"/>
  <c r="M26" i="1"/>
  <c r="R26" i="1"/>
  <c r="S26" i="1"/>
  <c r="I26" i="1"/>
  <c r="Q26" i="1"/>
  <c r="U24" i="1" l="1"/>
  <c r="N25" i="1"/>
  <c r="W24" i="1"/>
  <c r="V24" i="1"/>
  <c r="W8" i="1"/>
  <c r="U16" i="1"/>
  <c r="T16" i="1"/>
  <c r="W16" i="1"/>
  <c r="V16" i="1"/>
  <c r="U18" i="1"/>
  <c r="T18" i="1"/>
  <c r="W18" i="1"/>
  <c r="V18" i="1"/>
  <c r="W11" i="1"/>
  <c r="W19" i="1"/>
  <c r="V19" i="1"/>
  <c r="U19" i="1"/>
  <c r="T19" i="1"/>
  <c r="W12" i="1"/>
  <c r="U20" i="1"/>
  <c r="T20" i="1"/>
  <c r="W20" i="1"/>
  <c r="V20" i="1"/>
  <c r="W13" i="1"/>
  <c r="W14" i="1"/>
  <c r="W15" i="1"/>
  <c r="V8" i="1"/>
  <c r="T23" i="1" l="1"/>
  <c r="T25" i="1"/>
  <c r="W25" i="1"/>
  <c r="V25" i="1"/>
  <c r="U25" i="1"/>
  <c r="W23" i="1"/>
  <c r="V23" i="1"/>
  <c r="U23" i="1"/>
  <c r="N26" i="1"/>
  <c r="W10" i="1"/>
  <c r="U10" i="1"/>
  <c r="V10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<sst xmlns="http://schemas.openxmlformats.org/spreadsheetml/2006/main" count="167" uniqueCount="75">
  <si>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</si>
  <si>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</si>
  <si>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</si>
  <si>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</si>
  <si>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</si>
  <si>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</si>
  <si>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</si>
  <si>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</si>
  <si>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</si>
  <si>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</si>
  <si>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</si>
  <si>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</si>
  <si>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</si>
  <si>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</si>
  <si>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</si>
  <si>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</si>
  <si>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</si>
  <si>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</si>
  <si>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</si>
  <si>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</si>
  <si>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</si>
  <si>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</si>
  <si>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</si>
  <si>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</si>
  <si>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</si>
  <si>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</si>
  <si>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</si>
  <si>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</si>
  <si>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</si>
  <si>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</si>
  <si>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</si>
  <si>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</si>
  <si>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</si>
  <si>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</si>
  <si>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</si>
  <si>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</si>
  <si>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</si>
  <si>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</si>
  <si>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</si>
  <si>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</si>
  <si>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</si>
  <si>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</si>
  <si>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</si>
  <si>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</si>
  <si>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</si>
  <si>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</si>
  <si>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</si>
  <si>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</si>
  <si>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</si>
  <si>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</si>
  <si>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</si>
  <si>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</si>
  <si>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</si>
  <si>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</si>
  <si>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</si>
  <si>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</si>
  <si>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</si>
  <si>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</si>
  <si>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</si>
  <si>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</si>
  <si>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</si>
  <si>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</si>
  <si>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</si>
  <si>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</si>
  <si>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</si>
  <si>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</si>
  <si>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</si>
  <si>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</si>
  <si>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</si>
  <si>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</si>
  <si>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</si>
  <si>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</si>
  <si>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</si>
  <si>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 30 DE JUNIO DE 2025</t>
  </si>
  <si>
    <t>FECHA DE ELABORACIÓN: JULIO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</si>
</sst>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2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64" fontId="13" fillId="0" borderId="3" xfId="0" applyNumberFormat="1" applyFont="1" applyFill="1" applyBorder="1" applyAlignment="1">
      <alignment horizontal="right" vertical="center" wrapText="1" readingOrder="1"/>
    </xf>
    <xf numFmtId="164" fontId="12" fillId="0" borderId="0" xfId="0" applyNumberFormat="1" applyFont="1"/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574286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2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P13" sqref="P13:Q13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1" width="13" bestFit="1" customWidth="1"/>
    <col min="12" max="12" width="15.7109375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5.42578125" customWidth="1"/>
    <col min="19" max="19" width="14.8554687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7" t="s">
        <v>58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17.25" customHeight="1" x14ac:dyDescent="0.25">
      <c r="A3" s="37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7.25" customHeight="1" x14ac:dyDescent="0.25">
      <c r="A4" s="37" t="s">
        <v>69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 ht="3.7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0" t="s">
        <v>74</v>
      </c>
      <c r="T6" s="41"/>
      <c r="U6" s="41"/>
      <c r="V6" s="41"/>
      <c r="W6" s="41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68</v>
      </c>
      <c r="L7" s="9" t="s">
        <v>11</v>
      </c>
      <c r="M7" s="9" t="s">
        <v>12</v>
      </c>
      <c r="N7" s="9" t="s">
        <v>57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56</v>
      </c>
      <c r="U7" s="10" t="s">
        <v>64</v>
      </c>
      <c r="V7" s="10" t="s">
        <v>65</v>
      </c>
      <c r="W7" s="10" t="s">
        <v>66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5">
        <f t="shared" ref="N8:N16" si="0">+L8-M8</f>
        <v>2891976929</v>
      </c>
      <c r="O8" s="14">
        <v>2553082124.75</v>
      </c>
      <c r="P8" s="14">
        <v>338894804.25</v>
      </c>
      <c r="Q8" s="14">
        <v>2050651215.5899999</v>
      </c>
      <c r="R8" s="35">
        <v>857056936.25999999</v>
      </c>
      <c r="S8" s="35">
        <v>845129070.25999999</v>
      </c>
      <c r="T8" s="16">
        <f>+N8-Q8</f>
        <v>841325713.41000009</v>
      </c>
      <c r="U8" s="17">
        <f>+Q8/N8</f>
        <v>0.70908284053949311</v>
      </c>
      <c r="V8" s="17">
        <f>+R8/N8</f>
        <v>0.2963567681559468</v>
      </c>
      <c r="W8" s="17">
        <f>+S8/N8</f>
        <v>0.29223230025981994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54</v>
      </c>
      <c r="F9" s="12" t="s">
        <v>53</v>
      </c>
      <c r="G9" s="12" t="s">
        <v>20</v>
      </c>
      <c r="H9" s="13" t="s">
        <v>55</v>
      </c>
      <c r="I9" s="22">
        <v>8873107136</v>
      </c>
      <c r="J9" s="22">
        <v>0</v>
      </c>
      <c r="K9" s="22">
        <v>0</v>
      </c>
      <c r="L9" s="22">
        <v>8873107136</v>
      </c>
      <c r="M9" s="22">
        <v>0</v>
      </c>
      <c r="N9" s="15">
        <f>+L9-M9</f>
        <v>8873107136</v>
      </c>
      <c r="O9" s="22">
        <v>8607756203</v>
      </c>
      <c r="P9" s="22">
        <v>265350933</v>
      </c>
      <c r="Q9" s="22">
        <v>8414515352.4399996</v>
      </c>
      <c r="R9" s="22">
        <v>3034552969</v>
      </c>
      <c r="S9" s="22">
        <v>3017078849</v>
      </c>
      <c r="T9" s="16">
        <f>+N9-Q9</f>
        <v>458591783.56000042</v>
      </c>
      <c r="U9" s="17">
        <f t="shared" ref="U9" si="1">+Q9/N9</f>
        <v>0.94831666331409425</v>
      </c>
      <c r="V9" s="17">
        <f t="shared" ref="V9" si="2">+R9/N9</f>
        <v>0.34199440201597492</v>
      </c>
      <c r="W9" s="17">
        <f t="shared" ref="W9" si="3">+S9/N9</f>
        <v>0.3400250670657517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60</v>
      </c>
      <c r="I10" s="21">
        <f t="shared" ref="I10:S10" si="4">SUM(I8:I9)</f>
        <v>11765084065</v>
      </c>
      <c r="J10" s="21">
        <f t="shared" si="4"/>
        <v>0</v>
      </c>
      <c r="K10" s="21">
        <f t="shared" si="4"/>
        <v>0</v>
      </c>
      <c r="L10" s="21">
        <f t="shared" si="4"/>
        <v>11765084065</v>
      </c>
      <c r="M10" s="21">
        <f t="shared" si="4"/>
        <v>0</v>
      </c>
      <c r="N10" s="21">
        <f t="shared" si="4"/>
        <v>11765084065</v>
      </c>
      <c r="O10" s="21">
        <f t="shared" si="4"/>
        <v>11160838327.75</v>
      </c>
      <c r="P10" s="21">
        <f t="shared" si="4"/>
        <v>604245737.25</v>
      </c>
      <c r="Q10" s="21">
        <f t="shared" si="4"/>
        <v>10465166568.029999</v>
      </c>
      <c r="R10" s="21">
        <f t="shared" si="4"/>
        <v>3891609905.2600002</v>
      </c>
      <c r="S10" s="21">
        <f t="shared" si="4"/>
        <v>3862207919.2600002</v>
      </c>
      <c r="T10" s="19">
        <f>+N10-Q10</f>
        <v>1299917496.9700012</v>
      </c>
      <c r="U10" s="20">
        <f t="shared" ref="U10:U26" si="5">+Q10/N10</f>
        <v>0.889510564498461</v>
      </c>
      <c r="V10" s="20">
        <f t="shared" ref="V10:V26" si="6">+R10/N10</f>
        <v>0.33077620897220511</v>
      </c>
      <c r="W10" s="20">
        <f t="shared" ref="W10:W26" si="7">+S10/N10</f>
        <v>0.32827712049671615</v>
      </c>
    </row>
    <row r="11" spans="1:23" ht="72.75" customHeight="1" thickTop="1" thickBot="1" x14ac:dyDescent="0.3">
      <c r="A11" s="28" t="s">
        <v>21</v>
      </c>
      <c r="B11" s="28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4">
        <v>20157100000</v>
      </c>
      <c r="J11" s="14">
        <v>0</v>
      </c>
      <c r="K11" s="14">
        <v>0</v>
      </c>
      <c r="L11" s="14">
        <v>20157100000</v>
      </c>
      <c r="M11" s="14">
        <v>0</v>
      </c>
      <c r="N11" s="15">
        <f t="shared" si="0"/>
        <v>20157100000</v>
      </c>
      <c r="O11" s="14">
        <v>20014165972</v>
      </c>
      <c r="P11" s="14">
        <v>142934028</v>
      </c>
      <c r="Q11" s="14">
        <v>693464989</v>
      </c>
      <c r="R11" s="14">
        <v>321189095</v>
      </c>
      <c r="S11" s="14">
        <v>309934661</v>
      </c>
      <c r="T11" s="16">
        <f t="shared" ref="T11:T26" si="8">+N11-Q11</f>
        <v>19463635011</v>
      </c>
      <c r="U11" s="17">
        <f t="shared" si="5"/>
        <v>3.440301377678337E-2</v>
      </c>
      <c r="V11" s="17">
        <f t="shared" si="6"/>
        <v>1.5934290895019621E-2</v>
      </c>
      <c r="W11" s="17">
        <f t="shared" si="7"/>
        <v>1.5375954924071419E-2</v>
      </c>
    </row>
    <row r="12" spans="1:23" ht="75.75" customHeight="1" thickTop="1" thickBot="1" x14ac:dyDescent="0.3">
      <c r="A12" s="28" t="s">
        <v>21</v>
      </c>
      <c r="B12" s="28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f t="shared" si="0"/>
        <v>9000000000</v>
      </c>
      <c r="O12" s="14">
        <v>8599099048.25</v>
      </c>
      <c r="P12" s="14">
        <v>400900951.75</v>
      </c>
      <c r="Q12" s="14">
        <v>771538651.25</v>
      </c>
      <c r="R12" s="14">
        <v>324965731.25</v>
      </c>
      <c r="S12" s="14">
        <v>324965731.25</v>
      </c>
      <c r="T12" s="16">
        <f t="shared" si="8"/>
        <v>8228461348.75</v>
      </c>
      <c r="U12" s="17">
        <f t="shared" si="5"/>
        <v>8.5726516805555555E-2</v>
      </c>
      <c r="V12" s="17">
        <f t="shared" si="6"/>
        <v>3.610730347222222E-2</v>
      </c>
      <c r="W12" s="17">
        <f t="shared" si="7"/>
        <v>3.610730347222222E-2</v>
      </c>
    </row>
    <row r="13" spans="1:23" ht="75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3500000000</v>
      </c>
      <c r="J13" s="14">
        <v>0</v>
      </c>
      <c r="K13" s="14">
        <v>0</v>
      </c>
      <c r="L13" s="14">
        <v>3500000000</v>
      </c>
      <c r="M13" s="14">
        <v>0</v>
      </c>
      <c r="N13" s="14">
        <f t="shared" si="0"/>
        <v>3500000000</v>
      </c>
      <c r="O13" s="14">
        <v>1508159084</v>
      </c>
      <c r="P13" s="14">
        <v>1991840916</v>
      </c>
      <c r="Q13" s="14">
        <v>1042626218</v>
      </c>
      <c r="R13" s="14">
        <v>370717322</v>
      </c>
      <c r="S13" s="14">
        <v>361037372</v>
      </c>
      <c r="T13" s="16">
        <f t="shared" si="8"/>
        <v>2457373782</v>
      </c>
      <c r="U13" s="17">
        <f t="shared" si="5"/>
        <v>0.29789320514285716</v>
      </c>
      <c r="V13" s="17">
        <f t="shared" si="6"/>
        <v>0.10591923485714286</v>
      </c>
      <c r="W13" s="17">
        <f t="shared" si="7"/>
        <v>0.10315353485714286</v>
      </c>
    </row>
    <row r="14" spans="1:23" ht="60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69000000000</v>
      </c>
      <c r="J14" s="14">
        <v>0</v>
      </c>
      <c r="K14" s="14">
        <v>0</v>
      </c>
      <c r="L14" s="14">
        <v>69000000000</v>
      </c>
      <c r="M14" s="14">
        <v>0</v>
      </c>
      <c r="N14" s="14">
        <f t="shared" si="0"/>
        <v>69000000000</v>
      </c>
      <c r="O14" s="14">
        <v>45954243842.879997</v>
      </c>
      <c r="P14" s="14">
        <v>23045756157.119999</v>
      </c>
      <c r="Q14" s="14">
        <v>1798978702.77</v>
      </c>
      <c r="R14" s="14">
        <v>783759619.75999999</v>
      </c>
      <c r="S14" s="14">
        <v>759720747.75999999</v>
      </c>
      <c r="T14" s="16">
        <f t="shared" si="8"/>
        <v>67201021297.230003</v>
      </c>
      <c r="U14" s="17">
        <f t="shared" si="5"/>
        <v>2.6072155112608696E-2</v>
      </c>
      <c r="V14" s="17">
        <f t="shared" si="6"/>
        <v>1.1358835068985508E-2</v>
      </c>
      <c r="W14" s="17">
        <f t="shared" si="7"/>
        <v>1.1010445619710145E-2</v>
      </c>
    </row>
    <row r="15" spans="1:23" ht="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60000000000</v>
      </c>
      <c r="J15" s="14">
        <v>0</v>
      </c>
      <c r="K15" s="14">
        <v>0</v>
      </c>
      <c r="L15" s="14">
        <v>60000000000</v>
      </c>
      <c r="M15" s="14">
        <v>0</v>
      </c>
      <c r="N15" s="15">
        <f t="shared" si="0"/>
        <v>60000000000</v>
      </c>
      <c r="O15" s="14">
        <v>3885466061.8000002</v>
      </c>
      <c r="P15" s="14">
        <v>56114533938.199997</v>
      </c>
      <c r="Q15" s="14">
        <v>2312137539.0700002</v>
      </c>
      <c r="R15" s="14">
        <v>1192470690.0699999</v>
      </c>
      <c r="S15" s="14">
        <v>1166930690.0699999</v>
      </c>
      <c r="T15" s="16">
        <f t="shared" si="8"/>
        <v>57687862460.93</v>
      </c>
      <c r="U15" s="17">
        <f t="shared" si="5"/>
        <v>3.8535625651166666E-2</v>
      </c>
      <c r="V15" s="17">
        <f t="shared" si="6"/>
        <v>1.9874511501166665E-2</v>
      </c>
      <c r="W15" s="17">
        <f t="shared" si="7"/>
        <v>1.94488448345E-2</v>
      </c>
    </row>
    <row r="16" spans="1:23" ht="75.75" customHeight="1" thickTop="1" thickBot="1" x14ac:dyDescent="0.3">
      <c r="A16" s="28" t="s">
        <v>21</v>
      </c>
      <c r="B16" s="28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180000000</v>
      </c>
      <c r="J16" s="14">
        <v>0</v>
      </c>
      <c r="K16" s="14">
        <v>0</v>
      </c>
      <c r="L16" s="14">
        <v>180000000</v>
      </c>
      <c r="M16" s="14">
        <v>0</v>
      </c>
      <c r="N16" s="15">
        <f t="shared" si="0"/>
        <v>180000000</v>
      </c>
      <c r="O16" s="14">
        <v>138090600</v>
      </c>
      <c r="P16" s="14">
        <v>41909400</v>
      </c>
      <c r="Q16" s="14">
        <v>101378000</v>
      </c>
      <c r="R16" s="14">
        <v>54277400</v>
      </c>
      <c r="S16" s="14">
        <v>54277400</v>
      </c>
      <c r="T16" s="16">
        <f t="shared" si="8"/>
        <v>78622000</v>
      </c>
      <c r="U16" s="17">
        <f t="shared" si="5"/>
        <v>0.56321111111111111</v>
      </c>
      <c r="V16" s="17">
        <f t="shared" si="6"/>
        <v>0.30154111111111109</v>
      </c>
      <c r="W16" s="17">
        <f t="shared" si="7"/>
        <v>0.30154111111111109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61</v>
      </c>
      <c r="I17" s="18">
        <f t="shared" ref="I17:S17" si="9">SUM(I11:I16)</f>
        <v>161837100000</v>
      </c>
      <c r="J17" s="18">
        <f t="shared" si="9"/>
        <v>0</v>
      </c>
      <c r="K17" s="18">
        <f t="shared" si="9"/>
        <v>0</v>
      </c>
      <c r="L17" s="18">
        <f t="shared" si="9"/>
        <v>161837100000</v>
      </c>
      <c r="M17" s="18">
        <f t="shared" si="9"/>
        <v>0</v>
      </c>
      <c r="N17" s="18">
        <f>SUM(N11:N16)</f>
        <v>161837100000</v>
      </c>
      <c r="O17" s="18">
        <f t="shared" si="9"/>
        <v>80099224608.930008</v>
      </c>
      <c r="P17" s="18">
        <f t="shared" si="9"/>
        <v>81737875391.069992</v>
      </c>
      <c r="Q17" s="18">
        <f t="shared" si="9"/>
        <v>6720124100.0900002</v>
      </c>
      <c r="R17" s="18">
        <f t="shared" si="9"/>
        <v>3047379858.0799999</v>
      </c>
      <c r="S17" s="18">
        <f t="shared" si="9"/>
        <v>2976866602.0799999</v>
      </c>
      <c r="T17" s="19">
        <f>+N17-Q17</f>
        <v>155116975899.91</v>
      </c>
      <c r="U17" s="20">
        <f t="shared" si="5"/>
        <v>4.1524002222543537E-2</v>
      </c>
      <c r="V17" s="20">
        <f t="shared" si="6"/>
        <v>1.8829921310255807E-2</v>
      </c>
      <c r="W17" s="20">
        <f t="shared" si="7"/>
        <v>1.839421617218796E-2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6500000000</v>
      </c>
      <c r="J18" s="14">
        <v>0</v>
      </c>
      <c r="K18" s="14">
        <v>0</v>
      </c>
      <c r="L18" s="14">
        <v>6500000000</v>
      </c>
      <c r="M18" s="14">
        <v>0</v>
      </c>
      <c r="N18" s="15">
        <v>6500000000</v>
      </c>
      <c r="O18" s="14">
        <v>4566720905</v>
      </c>
      <c r="P18" s="14">
        <v>1933279095</v>
      </c>
      <c r="Q18" s="14">
        <v>3188653319.3899999</v>
      </c>
      <c r="R18" s="14">
        <v>1844389210.6700001</v>
      </c>
      <c r="S18" s="14">
        <v>1844389210.6700001</v>
      </c>
      <c r="T18" s="16">
        <f t="shared" si="8"/>
        <v>3311346680.6100001</v>
      </c>
      <c r="U18" s="17">
        <f t="shared" si="5"/>
        <v>0.49056204913692308</v>
      </c>
      <c r="V18" s="17">
        <f t="shared" si="6"/>
        <v>0.28375218625692311</v>
      </c>
      <c r="W18" s="17">
        <f t="shared" si="7"/>
        <v>0.28375218625692311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4000000000</v>
      </c>
      <c r="J19" s="14">
        <v>0</v>
      </c>
      <c r="K19" s="14">
        <v>0</v>
      </c>
      <c r="L19" s="14">
        <v>4000000000</v>
      </c>
      <c r="M19" s="14">
        <v>0</v>
      </c>
      <c r="N19" s="15">
        <v>4000000000</v>
      </c>
      <c r="O19" s="14">
        <v>2871498645</v>
      </c>
      <c r="P19" s="14">
        <v>1128501355</v>
      </c>
      <c r="Q19" s="14">
        <v>1877180627</v>
      </c>
      <c r="R19" s="14">
        <v>341817381</v>
      </c>
      <c r="S19" s="14">
        <v>335307381</v>
      </c>
      <c r="T19" s="16">
        <f t="shared" si="8"/>
        <v>2122819373</v>
      </c>
      <c r="U19" s="17">
        <f t="shared" si="5"/>
        <v>0.46929515675</v>
      </c>
      <c r="V19" s="17">
        <f t="shared" si="6"/>
        <v>8.5454345249999994E-2</v>
      </c>
      <c r="W19" s="17">
        <f t="shared" si="7"/>
        <v>8.3826845250000004E-2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350000000</v>
      </c>
      <c r="J20" s="14">
        <v>0</v>
      </c>
      <c r="K20" s="14">
        <v>0</v>
      </c>
      <c r="L20" s="14">
        <v>350000000</v>
      </c>
      <c r="M20" s="14">
        <v>0</v>
      </c>
      <c r="N20" s="15">
        <v>350000000</v>
      </c>
      <c r="O20" s="14">
        <v>350000000</v>
      </c>
      <c r="P20" s="14">
        <v>0</v>
      </c>
      <c r="Q20" s="14">
        <v>0</v>
      </c>
      <c r="R20" s="14">
        <v>0</v>
      </c>
      <c r="S20" s="14">
        <v>0</v>
      </c>
      <c r="T20" s="16">
        <f t="shared" si="8"/>
        <v>350000000</v>
      </c>
      <c r="U20" s="17">
        <f t="shared" si="5"/>
        <v>0</v>
      </c>
      <c r="V20" s="17">
        <f t="shared" si="6"/>
        <v>0</v>
      </c>
      <c r="W20" s="17">
        <f t="shared" si="7"/>
        <v>0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50</v>
      </c>
      <c r="F21" s="12" t="s">
        <v>18</v>
      </c>
      <c r="G21" s="12" t="s">
        <v>19</v>
      </c>
      <c r="H21" s="13" t="s">
        <v>70</v>
      </c>
      <c r="I21" s="14">
        <v>400000000</v>
      </c>
      <c r="J21" s="14">
        <v>0</v>
      </c>
      <c r="K21" s="14">
        <v>0</v>
      </c>
      <c r="L21" s="14">
        <v>400000000</v>
      </c>
      <c r="M21" s="14">
        <v>0</v>
      </c>
      <c r="N21" s="15">
        <v>400000000</v>
      </c>
      <c r="O21" s="14">
        <v>396000000</v>
      </c>
      <c r="P21" s="14">
        <v>4000000</v>
      </c>
      <c r="Q21" s="14">
        <v>216000000</v>
      </c>
      <c r="R21" s="14">
        <v>155200000</v>
      </c>
      <c r="S21" s="14">
        <v>155200000</v>
      </c>
      <c r="T21" s="16">
        <f t="shared" si="8"/>
        <v>184000000</v>
      </c>
      <c r="U21" s="17">
        <f t="shared" ref="U21:U22" si="10">+Q21/N21</f>
        <v>0.54</v>
      </c>
      <c r="V21" s="17">
        <f t="shared" ref="V21:V22" si="11">+R21/N21</f>
        <v>0.38800000000000001</v>
      </c>
      <c r="W21" s="17">
        <f t="shared" ref="W21:W22" si="12">+S21/N21</f>
        <v>0.38800000000000001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7000000000</v>
      </c>
      <c r="J22" s="14">
        <v>0</v>
      </c>
      <c r="K22" s="14">
        <v>0</v>
      </c>
      <c r="L22" s="14">
        <v>7000000000</v>
      </c>
      <c r="M22" s="14">
        <v>0</v>
      </c>
      <c r="N22" s="15">
        <v>7000000000</v>
      </c>
      <c r="O22" s="14">
        <v>3120352000</v>
      </c>
      <c r="P22" s="14">
        <v>3879648000</v>
      </c>
      <c r="Q22" s="14">
        <v>806864000</v>
      </c>
      <c r="R22" s="14">
        <v>102105333.67</v>
      </c>
      <c r="S22" s="14">
        <v>87862333.670000002</v>
      </c>
      <c r="T22" s="16">
        <f t="shared" si="8"/>
        <v>6193136000</v>
      </c>
      <c r="U22" s="17">
        <f t="shared" si="10"/>
        <v>0.11526628571428571</v>
      </c>
      <c r="V22" s="17">
        <f t="shared" si="11"/>
        <v>1.4586476238571429E-2</v>
      </c>
      <c r="W22" s="17">
        <f t="shared" si="12"/>
        <v>1.2551761952857144E-2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62</v>
      </c>
      <c r="I23" s="18">
        <f>SUM(I18:I22)</f>
        <v>18250000000</v>
      </c>
      <c r="J23" s="18">
        <f t="shared" ref="J23:S23" si="13">SUM(J18:J22)</f>
        <v>0</v>
      </c>
      <c r="K23" s="18">
        <f t="shared" si="13"/>
        <v>0</v>
      </c>
      <c r="L23" s="18">
        <f t="shared" si="13"/>
        <v>18250000000</v>
      </c>
      <c r="M23" s="18">
        <f t="shared" si="13"/>
        <v>0</v>
      </c>
      <c r="N23" s="18">
        <f t="shared" si="13"/>
        <v>18250000000</v>
      </c>
      <c r="O23" s="18">
        <f t="shared" si="13"/>
        <v>11304571550</v>
      </c>
      <c r="P23" s="18">
        <f t="shared" si="13"/>
        <v>6945428450</v>
      </c>
      <c r="Q23" s="18">
        <f t="shared" si="13"/>
        <v>6088697946.3899994</v>
      </c>
      <c r="R23" s="18">
        <f t="shared" si="13"/>
        <v>2443511925.3400002</v>
      </c>
      <c r="S23" s="18">
        <f t="shared" si="13"/>
        <v>2422758925.3400002</v>
      </c>
      <c r="T23" s="18">
        <f>SUM(T18:T22)</f>
        <v>12161302053.610001</v>
      </c>
      <c r="U23" s="20">
        <f t="shared" si="5"/>
        <v>0.33362728473369857</v>
      </c>
      <c r="V23" s="20">
        <f t="shared" si="6"/>
        <v>0.13389106440219178</v>
      </c>
      <c r="W23" s="20">
        <f t="shared" si="7"/>
        <v>0.13275391371726028</v>
      </c>
    </row>
    <row r="24" spans="1:26" ht="60" customHeight="1" thickTop="1" thickBot="1" x14ac:dyDescent="0.3">
      <c r="A24" s="28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f t="shared" ref="N24" si="14">+L24-M24</f>
        <v>6500000000</v>
      </c>
      <c r="O24" s="14">
        <v>5884570968.7399998</v>
      </c>
      <c r="P24" s="14">
        <v>615429031.25999999</v>
      </c>
      <c r="Q24" s="14">
        <v>3241789218.4499998</v>
      </c>
      <c r="R24" s="14">
        <v>1152274748.8699999</v>
      </c>
      <c r="S24" s="14">
        <v>1108210798.8699999</v>
      </c>
      <c r="T24" s="16">
        <f>+N24-Q24</f>
        <v>3258210781.5500002</v>
      </c>
      <c r="U24" s="17">
        <f t="shared" si="5"/>
        <v>0.4987368028384615</v>
      </c>
      <c r="V24" s="17">
        <f t="shared" si="6"/>
        <v>0.17727303828769228</v>
      </c>
      <c r="W24" s="17">
        <f t="shared" si="7"/>
        <v>0.17049396905692307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63</v>
      </c>
      <c r="I25" s="18">
        <f>+I24</f>
        <v>6500000000</v>
      </c>
      <c r="J25" s="18">
        <f t="shared" ref="J25:S25" si="15">+J24</f>
        <v>0</v>
      </c>
      <c r="K25" s="18">
        <f t="shared" si="15"/>
        <v>0</v>
      </c>
      <c r="L25" s="18">
        <f t="shared" si="15"/>
        <v>6500000000</v>
      </c>
      <c r="M25" s="18">
        <f t="shared" si="15"/>
        <v>0</v>
      </c>
      <c r="N25" s="18">
        <f t="shared" si="15"/>
        <v>6500000000</v>
      </c>
      <c r="O25" s="18">
        <f t="shared" si="15"/>
        <v>5884570968.7399998</v>
      </c>
      <c r="P25" s="18">
        <f t="shared" si="15"/>
        <v>615429031.25999999</v>
      </c>
      <c r="Q25" s="18">
        <f t="shared" si="15"/>
        <v>3241789218.4499998</v>
      </c>
      <c r="R25" s="18">
        <f t="shared" si="15"/>
        <v>1152274748.8699999</v>
      </c>
      <c r="S25" s="18">
        <f t="shared" si="15"/>
        <v>1108210798.8699999</v>
      </c>
      <c r="T25" s="19">
        <f t="shared" si="8"/>
        <v>3258210781.5500002</v>
      </c>
      <c r="U25" s="20">
        <f t="shared" si="5"/>
        <v>0.4987368028384615</v>
      </c>
      <c r="V25" s="20">
        <f t="shared" si="6"/>
        <v>0.17727303828769228</v>
      </c>
      <c r="W25" s="20">
        <f t="shared" si="7"/>
        <v>0.17049396905692307</v>
      </c>
    </row>
    <row r="26" spans="1:26" ht="24" customHeight="1" thickTop="1" thickBot="1" x14ac:dyDescent="0.3">
      <c r="A26" s="29" t="s">
        <v>21</v>
      </c>
      <c r="B26" s="29"/>
      <c r="C26" s="29"/>
      <c r="D26" s="29"/>
      <c r="E26" s="29"/>
      <c r="F26" s="29"/>
      <c r="G26" s="29"/>
      <c r="H26" s="30" t="s">
        <v>67</v>
      </c>
      <c r="I26" s="31">
        <f t="shared" ref="I26:S26" si="16">+I10+I17+I23+I25</f>
        <v>198352184065</v>
      </c>
      <c r="J26" s="31">
        <f t="shared" si="16"/>
        <v>0</v>
      </c>
      <c r="K26" s="31">
        <f t="shared" si="16"/>
        <v>0</v>
      </c>
      <c r="L26" s="31">
        <f t="shared" si="16"/>
        <v>198352184065</v>
      </c>
      <c r="M26" s="31">
        <f t="shared" si="16"/>
        <v>0</v>
      </c>
      <c r="N26" s="31">
        <f t="shared" si="16"/>
        <v>198352184065</v>
      </c>
      <c r="O26" s="31">
        <f t="shared" si="16"/>
        <v>108449205455.42001</v>
      </c>
      <c r="P26" s="31">
        <f t="shared" si="16"/>
        <v>89902978609.579987</v>
      </c>
      <c r="Q26" s="31">
        <f t="shared" si="16"/>
        <v>26515777832.959999</v>
      </c>
      <c r="R26" s="31">
        <f t="shared" si="16"/>
        <v>10534776437.549999</v>
      </c>
      <c r="S26" s="31">
        <f t="shared" si="16"/>
        <v>10370044245.549999</v>
      </c>
      <c r="T26" s="32">
        <f t="shared" si="8"/>
        <v>171836406232.04001</v>
      </c>
      <c r="U26" s="33">
        <f t="shared" si="5"/>
        <v>0.13368029173941831</v>
      </c>
      <c r="V26" s="33">
        <f t="shared" si="6"/>
        <v>5.3111471835862185E-2</v>
      </c>
      <c r="W26" s="33">
        <f t="shared" si="7"/>
        <v>5.2280968290985573E-2</v>
      </c>
    </row>
    <row r="27" spans="1:26" ht="15.75" thickTop="1" x14ac:dyDescent="0.25">
      <c r="A27" s="4" t="s">
        <v>59</v>
      </c>
      <c r="B27" s="4"/>
      <c r="C27" s="4"/>
      <c r="D27" s="4"/>
      <c r="E27" s="4"/>
      <c r="F27" s="23"/>
      <c r="G27" s="23"/>
      <c r="H27" s="5"/>
      <c r="I27" s="6"/>
      <c r="J27" s="6"/>
      <c r="K27" s="4"/>
      <c r="L27" s="4"/>
      <c r="M27" s="4"/>
      <c r="N27" s="27"/>
      <c r="O27" s="27"/>
      <c r="P27" s="23"/>
      <c r="Q27" s="23"/>
      <c r="R27" s="24"/>
      <c r="S27" s="6"/>
      <c r="T27" s="6"/>
      <c r="U27" s="6"/>
      <c r="V27" s="25"/>
      <c r="W27" s="25"/>
      <c r="X27" s="25"/>
      <c r="Y27" s="25"/>
      <c r="Z27" s="8"/>
    </row>
    <row r="28" spans="1:26" s="27" customFormat="1" ht="11.25" x14ac:dyDescent="0.2">
      <c r="A28" s="4" t="s">
        <v>71</v>
      </c>
      <c r="B28" s="4"/>
      <c r="C28" s="4"/>
      <c r="D28" s="4"/>
      <c r="E28" s="4"/>
      <c r="F28" s="23"/>
      <c r="G28" s="23"/>
      <c r="H28" s="5"/>
      <c r="I28" s="6"/>
      <c r="J28" s="6"/>
      <c r="K28" s="4"/>
      <c r="L28" s="4"/>
      <c r="M28" s="4"/>
      <c r="O28" s="36"/>
      <c r="P28" s="36"/>
      <c r="Q28" s="36"/>
      <c r="R28" s="36"/>
      <c r="S28" s="36"/>
      <c r="T28" s="6"/>
      <c r="U28" s="6"/>
      <c r="V28" s="25"/>
      <c r="W28" s="25"/>
    </row>
    <row r="29" spans="1:26" s="27" customFormat="1" ht="11.25" x14ac:dyDescent="0.2">
      <c r="A29" s="4" t="s">
        <v>72</v>
      </c>
      <c r="B29" s="4"/>
      <c r="C29" s="4"/>
      <c r="D29" s="4"/>
      <c r="E29" s="4"/>
      <c r="F29" s="23"/>
      <c r="G29" s="23"/>
      <c r="H29" s="5"/>
      <c r="I29" s="6"/>
      <c r="J29" s="6"/>
      <c r="K29" s="4"/>
      <c r="L29" s="4"/>
      <c r="M29" s="4"/>
      <c r="P29" s="23"/>
      <c r="Q29" s="23"/>
      <c r="R29" s="24"/>
      <c r="S29" s="6"/>
      <c r="T29" s="6"/>
      <c r="U29" s="6"/>
      <c r="V29" s="25"/>
      <c r="W29" s="25"/>
    </row>
    <row r="30" spans="1:26" x14ac:dyDescent="0.25">
      <c r="A30" s="4"/>
      <c r="B30" s="4"/>
      <c r="C30" s="4"/>
      <c r="D30" s="4"/>
      <c r="E30" s="4"/>
      <c r="F30" s="23"/>
      <c r="G30" s="23"/>
      <c r="H30" s="5"/>
      <c r="I30" s="6"/>
      <c r="J30" s="6"/>
      <c r="K30" s="4"/>
      <c r="L30" s="4"/>
      <c r="M30" s="4"/>
      <c r="N30" s="27"/>
      <c r="O30" s="27"/>
      <c r="P30" s="23"/>
      <c r="Q30" s="23"/>
      <c r="R30" s="24"/>
      <c r="S30" s="6"/>
      <c r="T30" s="6"/>
      <c r="U30" s="6"/>
      <c r="V30" s="25"/>
      <c r="W30" s="25"/>
      <c r="X30" s="25"/>
      <c r="Y30" s="25"/>
      <c r="Z30" s="8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7"/>
      <c r="O31" s="27"/>
      <c r="P31" s="23"/>
      <c r="Q31" s="23"/>
      <c r="R31" s="24"/>
      <c r="S31" s="6"/>
      <c r="T31" s="6"/>
      <c r="U31" s="6"/>
      <c r="V31" s="25"/>
      <c r="W31" s="25"/>
      <c r="X31" s="25"/>
      <c r="Y31" s="25"/>
      <c r="Z31" s="8"/>
    </row>
    <row r="32" spans="1:26" x14ac:dyDescent="0.25">
      <c r="A32" s="4"/>
      <c r="B32" s="4"/>
      <c r="C32" s="4"/>
      <c r="D32" s="4"/>
      <c r="E32" s="4"/>
      <c r="F32" s="23"/>
      <c r="G32" s="23"/>
      <c r="H32" s="5"/>
      <c r="I32" s="6"/>
      <c r="J32" s="6"/>
      <c r="K32" s="4"/>
      <c r="L32" s="4"/>
      <c r="M32" s="4"/>
      <c r="N32" s="27"/>
      <c r="O32" s="27"/>
      <c r="P32" s="23"/>
      <c r="Q32" s="23"/>
      <c r="R32" s="24"/>
      <c r="S32" s="6"/>
      <c r="T32" s="6"/>
      <c r="U32" s="6"/>
      <c r="V32" s="25"/>
      <c r="W32" s="25"/>
      <c r="X32" s="25"/>
      <c r="Y32" s="25"/>
      <c r="Z32" s="8"/>
    </row>
    <row r="33" spans="1:26" x14ac:dyDescent="0.25">
      <c r="A33" s="4"/>
      <c r="B33" s="26"/>
      <c r="C33" s="26"/>
      <c r="D33" s="26"/>
      <c r="E33" s="26"/>
      <c r="F33" s="26"/>
      <c r="G33" s="26"/>
      <c r="H33" s="4"/>
      <c r="I33" s="4"/>
      <c r="J33" s="4"/>
      <c r="K33" s="4"/>
      <c r="L33" s="4"/>
      <c r="M33" s="4"/>
      <c r="N33" s="8"/>
      <c r="O33" s="8"/>
      <c r="P33" s="23"/>
      <c r="Q33" s="23"/>
      <c r="R33" s="24"/>
      <c r="S33" s="6"/>
      <c r="T33" s="6"/>
      <c r="U33" s="4"/>
      <c r="V33" s="4"/>
      <c r="W33" s="8"/>
      <c r="X33" s="8"/>
      <c r="Y33" s="8"/>
      <c r="Z33" s="8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8"/>
      <c r="O34" s="8"/>
      <c r="P34" s="23"/>
      <c r="Q34" s="23"/>
      <c r="R34" s="24"/>
      <c r="S34" s="4"/>
      <c r="T34" s="4"/>
      <c r="U34" s="8"/>
      <c r="V34" s="8"/>
      <c r="W34" s="8"/>
      <c r="X34" s="8"/>
      <c r="Y34" s="8"/>
      <c r="Z34" s="8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"/>
      <c r="T35" s="8"/>
      <c r="U35" s="7"/>
      <c r="V35" s="7"/>
      <c r="W35" s="7"/>
    </row>
    <row r="36" spans="1:2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7"/>
      <c r="V40" s="7"/>
      <c r="W40" s="7"/>
    </row>
    <row r="41" spans="1:2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7"/>
      <c r="V41" s="7"/>
      <c r="W41" s="7"/>
    </row>
    <row r="42" spans="1:2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U42" s="2"/>
      <c r="V42" s="2"/>
      <c r="W42" s="2"/>
    </row>
    <row r="43" spans="1:26" x14ac:dyDescent="0.25">
      <c r="U43" s="2"/>
      <c r="V43" s="2"/>
      <c r="W43" s="2"/>
    </row>
    <row r="44" spans="1:26" x14ac:dyDescent="0.25">
      <c r="U44" s="2"/>
      <c r="V44" s="2"/>
      <c r="W44" s="2"/>
    </row>
    <row r="45" spans="1:26" x14ac:dyDescent="0.25">
      <c r="U45" s="2"/>
      <c r="V45" s="2"/>
      <c r="W45" s="2"/>
    </row>
    <row r="46" spans="1:26" x14ac:dyDescent="0.25">
      <c r="U46" s="2"/>
      <c r="V46" s="2"/>
      <c r="W46" s="2"/>
    </row>
    <row r="52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2025-07-01T19:25:35Z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