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0 de junio\Publicación\"/>
    </mc:Choice>
  </mc:AlternateContent>
  <bookViews>
    <workbookView xWindow="0" yWindow="0" windowWidth="28800" windowHeight="1243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S14" i="1"/>
  <c r="R14" i="1"/>
  <c r="Q14" i="1"/>
  <c r="P14" i="1"/>
  <c r="O14" i="1"/>
  <c r="N14" i="1"/>
  <c r="M14" i="1"/>
  <c r="L14" i="1"/>
  <c r="K14" i="1"/>
  <c r="J14" i="1"/>
  <c r="I14" i="1"/>
  <c r="T9" i="1"/>
  <c r="S9" i="1"/>
  <c r="R9" i="1"/>
  <c r="Q9" i="1"/>
  <c r="P9" i="1"/>
  <c r="O9" i="1"/>
  <c r="N9" i="1"/>
  <c r="M9" i="1"/>
  <c r="L9" i="1"/>
  <c r="K9" i="1"/>
  <c r="J9" i="1"/>
  <c r="I9" i="1"/>
  <c r="S16" i="1" l="1"/>
  <c r="S19" i="1" l="1"/>
  <c r="N22" i="1" l="1"/>
  <c r="N15" i="1"/>
  <c r="J21" i="1" l="1"/>
  <c r="K21" i="1"/>
  <c r="L21" i="1"/>
  <c r="M21" i="1"/>
  <c r="O21" i="1"/>
  <c r="P21" i="1"/>
  <c r="Q21" i="1"/>
  <c r="R21" i="1"/>
  <c r="S21" i="1"/>
  <c r="I21" i="1"/>
  <c r="N10" i="1" l="1"/>
  <c r="N20" i="1" l="1"/>
  <c r="N21" i="1" l="1"/>
  <c r="N18" i="1"/>
  <c r="N17" i="1"/>
  <c r="T17" i="1" s="1"/>
  <c r="N11" i="1"/>
  <c r="N12" i="1"/>
  <c r="N13" i="1"/>
  <c r="T10" i="1"/>
  <c r="T22" i="1" l="1"/>
  <c r="T21" i="1" s="1"/>
  <c r="T12" i="1"/>
  <c r="T11" i="1"/>
  <c r="U22" i="1" l="1"/>
  <c r="W20" i="1"/>
  <c r="W18" i="1"/>
  <c r="T15" i="1"/>
  <c r="T13" i="1"/>
  <c r="U12" i="1"/>
  <c r="W11" i="1"/>
  <c r="V10" i="1"/>
  <c r="R19" i="1"/>
  <c r="Q19" i="1"/>
  <c r="P19" i="1"/>
  <c r="O19" i="1"/>
  <c r="M19" i="1"/>
  <c r="L19" i="1"/>
  <c r="K19" i="1"/>
  <c r="J19" i="1"/>
  <c r="I19" i="1"/>
  <c r="R16" i="1"/>
  <c r="Q16" i="1"/>
  <c r="P16" i="1"/>
  <c r="O16" i="1"/>
  <c r="M16" i="1"/>
  <c r="L16" i="1"/>
  <c r="K16" i="1"/>
  <c r="J16" i="1"/>
  <c r="I16" i="1"/>
  <c r="N19" i="1" l="1"/>
  <c r="T19" i="1" s="1"/>
  <c r="V18" i="1"/>
  <c r="V12" i="1"/>
  <c r="I8" i="1"/>
  <c r="I23" i="1" s="1"/>
  <c r="R8" i="1"/>
  <c r="R23" i="1" s="1"/>
  <c r="P8" i="1"/>
  <c r="P23" i="1" s="1"/>
  <c r="U10" i="1"/>
  <c r="U9" i="1"/>
  <c r="V21" i="1"/>
  <c r="W10" i="1"/>
  <c r="V14" i="1"/>
  <c r="U15" i="1"/>
  <c r="T18" i="1"/>
  <c r="U18" i="1"/>
  <c r="N16" i="1"/>
  <c r="T16" i="1" s="1"/>
  <c r="T20" i="1"/>
  <c r="J8" i="1"/>
  <c r="J23" i="1" s="1"/>
  <c r="M8" i="1"/>
  <c r="M23" i="1" s="1"/>
  <c r="K8" i="1"/>
  <c r="K23" i="1" s="1"/>
  <c r="O8" i="1"/>
  <c r="O23" i="1" s="1"/>
  <c r="W12" i="1"/>
  <c r="Q8" i="1"/>
  <c r="Q23" i="1" s="1"/>
  <c r="U20" i="1"/>
  <c r="V20" i="1"/>
  <c r="L8" i="1"/>
  <c r="L23" i="1" s="1"/>
  <c r="W15" i="1"/>
  <c r="V22" i="1"/>
  <c r="U11" i="1"/>
  <c r="W22" i="1"/>
  <c r="V11" i="1"/>
  <c r="S8" i="1"/>
  <c r="V15" i="1"/>
  <c r="N23" i="1" l="1"/>
  <c r="T23" i="1" s="1"/>
  <c r="W21" i="1"/>
  <c r="W19" i="1"/>
  <c r="U19" i="1"/>
  <c r="V19" i="1"/>
  <c r="W9" i="1"/>
  <c r="U21" i="1"/>
  <c r="V9" i="1"/>
  <c r="U14" i="1"/>
  <c r="W14" i="1"/>
  <c r="U16" i="1"/>
  <c r="V16" i="1"/>
  <c r="W16" i="1"/>
  <c r="S23" i="1"/>
  <c r="N8" i="1"/>
  <c r="W8" i="1" s="1"/>
  <c r="V23" i="1" l="1"/>
  <c r="W23" i="1"/>
  <c r="T8" i="1"/>
  <c r="V8" i="1"/>
  <c r="U8" i="1"/>
  <c r="U23" i="1"/>
</calcChain>
</file>

<file path=xl/sharedStrings.xml><?xml version="1.0" encoding="utf-8"?>
<sst xmlns="http://schemas.openxmlformats.org/spreadsheetml/2006/main" count="127" uniqueCount="63">
  <si>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</si>
  <si>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</si>
  <si>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</si>
  <si>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</si>
  <si>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</si>
  <si>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</si>
  <si>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</si>
  <si>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</si>
  <si>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</si>
  <si>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</si>
  <si>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</si>
  <si>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</si>
  <si>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</si>
  <si>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</si>
  <si>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</si>
  <si>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</si>
  <si>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</si>
  <si>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</si>
  <si>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</si>
  <si>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</si>
  <si>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</si>
  <si>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</si>
  <si>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</si>
  <si>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</si>
  <si>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</si>
  <si>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</si>
  <si>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</si>
  <si>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</si>
  <si>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</si>
  <si>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</si>
  <si>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</si>
  <si>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</si>
  <si>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</si>
  <si>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</si>
  <si>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</si>
  <si>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</si>
  <si>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</si>
  <si>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</si>
  <si>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</si>
  <si>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</si>
  <si>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</si>
  <si>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</si>
  <si>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</si>
  <si>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</si>
  <si>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</si>
  <si>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</si>
  <si>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</si>
  <si>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</si>
  <si>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</si>
  <si>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</si>
  <si>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</si>
  <si>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</si>
  <si>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</si>
  <si>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</si>
  <si>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</si>
  <si>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</si>
  <si>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</si>
  <si>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</si>
  <si>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 xml:space="preserve">Nota 1: </t>
    </r>
    <r>
      <rPr>
        <sz val="8"/>
        <rFont val="Arial"/>
        <family val="2"/>
      </rPr>
      <t>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</si>
  <si>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</si>
  <si>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EJECUCION PRESUPUESTAL ACUMULADA CON CORTE AL 30 DE JUNIO DE 2025</t>
  </si>
  <si>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</si>
  <si>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FECHA DE ELABORACIÓN : JULIO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</si>
</sst>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xf numFmtId="0" fontId="4" fillId="0" borderId="0" xfId="0" applyFont="1" applyAlignme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9"/>
  <sheetViews>
    <sheetView showGridLines="0" tabSelected="1" zoomScaleNormal="100" workbookViewId="0">
      <pane ySplit="7" topLeftCell="A8" activePane="bottomLeft" state="frozen"/>
      <selection pane="bottomLeft" activeCell="K11" sqref="K11"/>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39" t="s">
        <v>52</v>
      </c>
      <c r="B2" s="40"/>
      <c r="C2" s="40"/>
      <c r="D2" s="40"/>
      <c r="E2" s="40"/>
      <c r="F2" s="40"/>
      <c r="G2" s="40"/>
      <c r="H2" s="40"/>
      <c r="I2" s="40"/>
      <c r="J2" s="40"/>
      <c r="K2" s="40"/>
      <c r="L2" s="40"/>
      <c r="M2" s="40"/>
      <c r="N2" s="40"/>
      <c r="O2" s="40"/>
      <c r="P2" s="40"/>
      <c r="Q2" s="40"/>
      <c r="R2" s="40"/>
      <c r="S2" s="40"/>
      <c r="T2" s="40"/>
      <c r="U2" s="40"/>
      <c r="V2" s="40"/>
      <c r="W2" s="40"/>
    </row>
    <row r="3" spans="1:24" x14ac:dyDescent="0.25">
      <c r="A3" s="39" t="s">
        <v>60</v>
      </c>
      <c r="B3" s="41"/>
      <c r="C3" s="41"/>
      <c r="D3" s="41"/>
      <c r="E3" s="41"/>
      <c r="F3" s="41"/>
      <c r="G3" s="41"/>
      <c r="H3" s="41"/>
      <c r="I3" s="41"/>
      <c r="J3" s="41"/>
      <c r="K3" s="41"/>
      <c r="L3" s="41"/>
      <c r="M3" s="41"/>
      <c r="N3" s="41"/>
      <c r="O3" s="41"/>
      <c r="P3" s="41"/>
      <c r="Q3" s="41"/>
      <c r="R3" s="41"/>
      <c r="S3" s="41"/>
      <c r="T3" s="41"/>
      <c r="U3" s="41"/>
      <c r="V3" s="41"/>
      <c r="W3" s="41"/>
    </row>
    <row r="4" spans="1:24" x14ac:dyDescent="0.25">
      <c r="A4" s="39" t="s">
        <v>57</v>
      </c>
      <c r="B4" s="39"/>
      <c r="C4" s="39"/>
      <c r="D4" s="39"/>
      <c r="E4" s="39"/>
      <c r="F4" s="39"/>
      <c r="G4" s="39"/>
      <c r="H4" s="39"/>
      <c r="I4" s="39"/>
      <c r="J4" s="39"/>
      <c r="K4" s="39"/>
      <c r="L4" s="39"/>
      <c r="M4" s="39"/>
      <c r="N4" s="39"/>
      <c r="O4" s="39"/>
      <c r="P4" s="39"/>
      <c r="Q4" s="39"/>
      <c r="R4" s="39"/>
      <c r="S4" s="39"/>
      <c r="T4" s="39"/>
      <c r="U4" s="39"/>
      <c r="V4" s="39"/>
      <c r="W4" s="39"/>
    </row>
    <row r="5" spans="1:24" ht="10.5" customHeight="1" x14ac:dyDescent="0.25">
      <c r="A5" s="39"/>
      <c r="B5" s="39"/>
      <c r="C5" s="39"/>
      <c r="D5" s="39"/>
      <c r="E5" s="39"/>
      <c r="F5" s="39"/>
      <c r="G5" s="39"/>
      <c r="H5" s="39"/>
      <c r="I5" s="39"/>
      <c r="J5" s="39"/>
      <c r="K5" s="39"/>
      <c r="L5" s="39"/>
      <c r="M5" s="39"/>
      <c r="N5" s="39"/>
      <c r="O5" s="39"/>
      <c r="P5" s="39"/>
      <c r="Q5" s="39"/>
      <c r="R5" s="39"/>
      <c r="S5" s="39"/>
      <c r="T5" s="39"/>
      <c r="U5" s="39"/>
      <c r="V5" s="39"/>
      <c r="W5" s="39"/>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2" t="s">
        <v>62</v>
      </c>
      <c r="S6" s="43"/>
      <c r="T6" s="43"/>
      <c r="U6" s="43"/>
      <c r="V6" s="43"/>
      <c r="W6" s="43"/>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25643707000</v>
      </c>
      <c r="J8" s="14">
        <f t="shared" ref="J8:S8" si="0">+J9+J14+J16+J19</f>
        <v>4000000000</v>
      </c>
      <c r="K8" s="14">
        <f t="shared" si="0"/>
        <v>4000000000</v>
      </c>
      <c r="L8" s="14">
        <f t="shared" si="0"/>
        <v>25643707000</v>
      </c>
      <c r="M8" s="14">
        <f t="shared" si="0"/>
        <v>975354000</v>
      </c>
      <c r="N8" s="15">
        <f t="shared" ref="N8:N19" si="1">+L8-M8</f>
        <v>24668353000</v>
      </c>
      <c r="O8" s="14">
        <f t="shared" si="0"/>
        <v>20572141741.450001</v>
      </c>
      <c r="P8" s="14">
        <f t="shared" si="0"/>
        <v>4096211258.5500002</v>
      </c>
      <c r="Q8" s="14">
        <f t="shared" si="0"/>
        <v>9742704576.9200001</v>
      </c>
      <c r="R8" s="14">
        <f t="shared" si="0"/>
        <v>8888711561.7800007</v>
      </c>
      <c r="S8" s="14">
        <f t="shared" si="0"/>
        <v>8466779524.7799997</v>
      </c>
      <c r="T8" s="16">
        <f t="shared" ref="T8:T20" si="2">+N8-Q8</f>
        <v>14925648423.08</v>
      </c>
      <c r="U8" s="17">
        <f t="shared" ref="U8:U23" si="3">+Q8/N8</f>
        <v>0.39494750934203027</v>
      </c>
      <c r="V8" s="17">
        <f t="shared" ref="V8:V23" si="4">+R8/N8</f>
        <v>0.36032853761173278</v>
      </c>
      <c r="W8" s="17">
        <f t="shared" ref="W8:W23" si="5">+S8/N8</f>
        <v>0.34322435408557678</v>
      </c>
    </row>
    <row r="9" spans="1:24" ht="35.1" customHeight="1" thickTop="1" thickBot="1" x14ac:dyDescent="0.3">
      <c r="A9" s="26" t="s">
        <v>19</v>
      </c>
      <c r="B9" s="26" t="s">
        <v>20</v>
      </c>
      <c r="C9" s="26"/>
      <c r="D9" s="26"/>
      <c r="E9" s="26"/>
      <c r="F9" s="26"/>
      <c r="G9" s="26"/>
      <c r="H9" s="27" t="s">
        <v>44</v>
      </c>
      <c r="I9" s="28">
        <f>SUM(I10:I13)</f>
        <v>19378245000</v>
      </c>
      <c r="J9" s="28">
        <f>SUM(J10:J13)</f>
        <v>0</v>
      </c>
      <c r="K9" s="28">
        <f>SUM(K10:K13)</f>
        <v>0</v>
      </c>
      <c r="L9" s="28">
        <f>SUM(L10:L13)</f>
        <v>19378245000</v>
      </c>
      <c r="M9" s="28">
        <f>SUM(M10:M13)</f>
        <v>975354000</v>
      </c>
      <c r="N9" s="29">
        <f>+L9-M9</f>
        <v>18402891000</v>
      </c>
      <c r="O9" s="28">
        <f>SUM(O10:O13)</f>
        <v>18402891000</v>
      </c>
      <c r="P9" s="28">
        <f>SUM(P10:P13)</f>
        <v>0</v>
      </c>
      <c r="Q9" s="28">
        <f>SUM(Q10:Q13)</f>
        <v>7783538883</v>
      </c>
      <c r="R9" s="28">
        <f>SUM(R10:R13)</f>
        <v>7783538883</v>
      </c>
      <c r="S9" s="28">
        <f>SUM(S10:S13)</f>
        <v>7386940046</v>
      </c>
      <c r="T9" s="30">
        <f>+N9-Q9</f>
        <v>10619352117</v>
      </c>
      <c r="U9" s="31">
        <f t="shared" si="3"/>
        <v>0.42295196352573083</v>
      </c>
      <c r="V9" s="31">
        <f t="shared" si="4"/>
        <v>0.42295196352573083</v>
      </c>
      <c r="W9" s="31">
        <f t="shared" si="5"/>
        <v>0.4014010649739761</v>
      </c>
    </row>
    <row r="10" spans="1:24" ht="35.1" customHeight="1" thickTop="1" thickBot="1" x14ac:dyDescent="0.3">
      <c r="A10" s="12" t="s">
        <v>19</v>
      </c>
      <c r="B10" s="12" t="s">
        <v>20</v>
      </c>
      <c r="C10" s="12" t="s">
        <v>20</v>
      </c>
      <c r="D10" s="12" t="s">
        <v>20</v>
      </c>
      <c r="E10" s="12"/>
      <c r="F10" s="12" t="s">
        <v>39</v>
      </c>
      <c r="G10" s="12" t="s">
        <v>34</v>
      </c>
      <c r="H10" s="13" t="s">
        <v>21</v>
      </c>
      <c r="I10" s="18">
        <v>12210172000</v>
      </c>
      <c r="J10" s="18">
        <v>0</v>
      </c>
      <c r="K10" s="18">
        <v>0</v>
      </c>
      <c r="L10" s="18">
        <v>12210172000</v>
      </c>
      <c r="M10" s="18">
        <v>0</v>
      </c>
      <c r="N10" s="19">
        <f>+L10-M10</f>
        <v>12210172000</v>
      </c>
      <c r="O10" s="18">
        <v>12210172000</v>
      </c>
      <c r="P10" s="18">
        <v>0</v>
      </c>
      <c r="Q10" s="18">
        <v>5239405297</v>
      </c>
      <c r="R10" s="18">
        <v>5239405297</v>
      </c>
      <c r="S10" s="18">
        <v>4842806460</v>
      </c>
      <c r="T10" s="20">
        <f>+N10-Q10</f>
        <v>6970766703</v>
      </c>
      <c r="U10" s="21">
        <f t="shared" si="3"/>
        <v>0.42910167825645701</v>
      </c>
      <c r="V10" s="21">
        <f t="shared" si="4"/>
        <v>0.42910167825645701</v>
      </c>
      <c r="W10" s="21">
        <f t="shared" si="5"/>
        <v>0.39662065857876533</v>
      </c>
      <c r="X10" s="25"/>
    </row>
    <row r="11" spans="1:24" ht="35.1" customHeight="1" thickTop="1" thickBot="1" x14ac:dyDescent="0.3">
      <c r="A11" s="12" t="s">
        <v>19</v>
      </c>
      <c r="B11" s="12" t="s">
        <v>20</v>
      </c>
      <c r="C11" s="12" t="s">
        <v>20</v>
      </c>
      <c r="D11" s="12" t="s">
        <v>22</v>
      </c>
      <c r="E11" s="12"/>
      <c r="F11" s="12" t="s">
        <v>39</v>
      </c>
      <c r="G11" s="12" t="s">
        <v>34</v>
      </c>
      <c r="H11" s="13" t="s">
        <v>23</v>
      </c>
      <c r="I11" s="18">
        <v>4517854000</v>
      </c>
      <c r="J11" s="18">
        <v>0</v>
      </c>
      <c r="K11" s="18">
        <v>0</v>
      </c>
      <c r="L11" s="18">
        <v>4517854000</v>
      </c>
      <c r="M11" s="18">
        <v>0</v>
      </c>
      <c r="N11" s="19">
        <f t="shared" ref="N11:N13" si="6">+L11-M11</f>
        <v>4517854000</v>
      </c>
      <c r="O11" s="18">
        <v>4517854000</v>
      </c>
      <c r="P11" s="18">
        <v>0</v>
      </c>
      <c r="Q11" s="18">
        <v>1922865744</v>
      </c>
      <c r="R11" s="18">
        <v>1922865744</v>
      </c>
      <c r="S11" s="18">
        <v>1922865744</v>
      </c>
      <c r="T11" s="20">
        <f>+N11-Q11</f>
        <v>2594988256</v>
      </c>
      <c r="U11" s="21">
        <f t="shared" si="3"/>
        <v>0.4256148481115149</v>
      </c>
      <c r="V11" s="21">
        <f t="shared" si="4"/>
        <v>0.4256148481115149</v>
      </c>
      <c r="W11" s="21">
        <f t="shared" si="5"/>
        <v>0.4256148481115149</v>
      </c>
    </row>
    <row r="12" spans="1:24" ht="35.1" customHeight="1" thickTop="1" thickBot="1" x14ac:dyDescent="0.3">
      <c r="A12" s="12" t="s">
        <v>19</v>
      </c>
      <c r="B12" s="12" t="s">
        <v>20</v>
      </c>
      <c r="C12" s="12" t="s">
        <v>20</v>
      </c>
      <c r="D12" s="12" t="s">
        <v>24</v>
      </c>
      <c r="E12" s="12"/>
      <c r="F12" s="12" t="s">
        <v>39</v>
      </c>
      <c r="G12" s="12" t="s">
        <v>34</v>
      </c>
      <c r="H12" s="13" t="s">
        <v>25</v>
      </c>
      <c r="I12" s="18">
        <v>1674865000</v>
      </c>
      <c r="J12" s="18">
        <v>0</v>
      </c>
      <c r="K12" s="18">
        <v>0</v>
      </c>
      <c r="L12" s="18">
        <v>1674865000</v>
      </c>
      <c r="M12" s="18">
        <v>0</v>
      </c>
      <c r="N12" s="19">
        <f t="shared" si="6"/>
        <v>1674865000</v>
      </c>
      <c r="O12" s="18">
        <v>1674865000</v>
      </c>
      <c r="P12" s="18">
        <v>0</v>
      </c>
      <c r="Q12" s="18">
        <v>621267842</v>
      </c>
      <c r="R12" s="18">
        <v>621267842</v>
      </c>
      <c r="S12" s="18">
        <v>621267842</v>
      </c>
      <c r="T12" s="20">
        <f>+N12-Q12</f>
        <v>1053597158</v>
      </c>
      <c r="U12" s="21">
        <f t="shared" si="3"/>
        <v>0.37093607066838225</v>
      </c>
      <c r="V12" s="21">
        <f t="shared" si="4"/>
        <v>0.37093607066838225</v>
      </c>
      <c r="W12" s="21">
        <f t="shared" si="5"/>
        <v>0.37093607066838225</v>
      </c>
    </row>
    <row r="13" spans="1:24" ht="35.1" customHeight="1" thickTop="1" thickBot="1" x14ac:dyDescent="0.3">
      <c r="A13" s="12" t="s">
        <v>19</v>
      </c>
      <c r="B13" s="12" t="s">
        <v>20</v>
      </c>
      <c r="C13" s="12" t="s">
        <v>20</v>
      </c>
      <c r="D13" s="12" t="s">
        <v>29</v>
      </c>
      <c r="E13" s="12"/>
      <c r="F13" s="12" t="s">
        <v>39</v>
      </c>
      <c r="G13" s="12" t="s">
        <v>34</v>
      </c>
      <c r="H13" s="13" t="s">
        <v>40</v>
      </c>
      <c r="I13" s="18">
        <v>975354000</v>
      </c>
      <c r="J13" s="18">
        <v>0</v>
      </c>
      <c r="K13" s="18">
        <v>0</v>
      </c>
      <c r="L13" s="18">
        <v>975354000</v>
      </c>
      <c r="M13" s="18">
        <v>975354000</v>
      </c>
      <c r="N13" s="19">
        <f t="shared" si="6"/>
        <v>0</v>
      </c>
      <c r="O13" s="18">
        <v>0</v>
      </c>
      <c r="P13" s="18">
        <v>0</v>
      </c>
      <c r="Q13" s="18">
        <v>0</v>
      </c>
      <c r="R13" s="18">
        <v>0</v>
      </c>
      <c r="S13" s="18">
        <v>0</v>
      </c>
      <c r="T13" s="20">
        <f t="shared" si="2"/>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+L14-M14</f>
        <v>6210820000</v>
      </c>
      <c r="O14" s="28">
        <f>+O15</f>
        <v>2119250741.45</v>
      </c>
      <c r="P14" s="28">
        <f>+P15</f>
        <v>4091569258.5500002</v>
      </c>
      <c r="Q14" s="28">
        <f>+Q15</f>
        <v>1913559808.9200001</v>
      </c>
      <c r="R14" s="28">
        <f>+R15</f>
        <v>1059566793.78</v>
      </c>
      <c r="S14" s="28">
        <f>+S15</f>
        <v>1034233593.78</v>
      </c>
      <c r="T14" s="30">
        <f>+N14-Q14</f>
        <v>4297260191.0799999</v>
      </c>
      <c r="U14" s="31">
        <f t="shared" si="3"/>
        <v>0.30810099293169019</v>
      </c>
      <c r="V14" s="31">
        <f t="shared" si="4"/>
        <v>0.17060014519499841</v>
      </c>
      <c r="W14" s="31">
        <f t="shared" si="5"/>
        <v>0.16652126350143781</v>
      </c>
    </row>
    <row r="15" spans="1:24" ht="35.1" customHeight="1" thickTop="1" thickBot="1" x14ac:dyDescent="0.3">
      <c r="A15" s="12" t="s">
        <v>19</v>
      </c>
      <c r="B15" s="12" t="s">
        <v>22</v>
      </c>
      <c r="C15" s="12"/>
      <c r="D15" s="12"/>
      <c r="E15" s="12"/>
      <c r="F15" s="12" t="s">
        <v>39</v>
      </c>
      <c r="G15" s="12" t="s">
        <v>34</v>
      </c>
      <c r="H15" s="13" t="s">
        <v>26</v>
      </c>
      <c r="I15" s="18">
        <v>2210820000</v>
      </c>
      <c r="J15" s="18">
        <v>4000000000</v>
      </c>
      <c r="K15" s="18">
        <v>0</v>
      </c>
      <c r="L15" s="18">
        <v>6210820000</v>
      </c>
      <c r="M15" s="18">
        <v>0</v>
      </c>
      <c r="N15" s="19">
        <f>+L15-M15</f>
        <v>6210820000</v>
      </c>
      <c r="O15" s="19">
        <v>2119250741.45</v>
      </c>
      <c r="P15" s="19">
        <v>4091569258.5500002</v>
      </c>
      <c r="Q15" s="19">
        <v>1913559808.9200001</v>
      </c>
      <c r="R15" s="19">
        <v>1059566793.78</v>
      </c>
      <c r="S15" s="19">
        <v>1034233593.78</v>
      </c>
      <c r="T15" s="20">
        <f t="shared" si="2"/>
        <v>4297260191.0799999</v>
      </c>
      <c r="U15" s="21">
        <f t="shared" si="3"/>
        <v>0.30810099293169019</v>
      </c>
      <c r="V15" s="21">
        <f t="shared" si="4"/>
        <v>0.17060014519499841</v>
      </c>
      <c r="W15" s="21">
        <f t="shared" si="5"/>
        <v>0.16652126350143781</v>
      </c>
    </row>
    <row r="16" spans="1:24" ht="35.1" customHeight="1" thickTop="1" thickBot="1" x14ac:dyDescent="0.3">
      <c r="A16" s="26" t="s">
        <v>19</v>
      </c>
      <c r="B16" s="26" t="s">
        <v>24</v>
      </c>
      <c r="C16" s="26"/>
      <c r="D16" s="26"/>
      <c r="E16" s="26"/>
      <c r="F16" s="26"/>
      <c r="G16" s="26"/>
      <c r="H16" s="27" t="s">
        <v>46</v>
      </c>
      <c r="I16" s="28">
        <f>+I17+I18</f>
        <v>4050000000</v>
      </c>
      <c r="J16" s="28">
        <f>+J17+J18</f>
        <v>0</v>
      </c>
      <c r="K16" s="28">
        <f>+K17+K18</f>
        <v>4000000000</v>
      </c>
      <c r="L16" s="28">
        <f>+L17+L18</f>
        <v>50000000</v>
      </c>
      <c r="M16" s="28">
        <f>+M17+M18</f>
        <v>0</v>
      </c>
      <c r="N16" s="29">
        <f t="shared" si="1"/>
        <v>50000000</v>
      </c>
      <c r="O16" s="28">
        <f t="shared" ref="O16:R16" si="7">+O17+O18</f>
        <v>50000000</v>
      </c>
      <c r="P16" s="28">
        <f t="shared" si="7"/>
        <v>0</v>
      </c>
      <c r="Q16" s="28">
        <f t="shared" si="7"/>
        <v>45605885</v>
      </c>
      <c r="R16" s="28">
        <f t="shared" si="7"/>
        <v>45605885</v>
      </c>
      <c r="S16" s="28">
        <f>+S17+S18</f>
        <v>45605885</v>
      </c>
      <c r="T16" s="30">
        <f t="shared" si="2"/>
        <v>4394115</v>
      </c>
      <c r="U16" s="31">
        <f t="shared" si="3"/>
        <v>0.91211770000000003</v>
      </c>
      <c r="V16" s="31">
        <f t="shared" si="4"/>
        <v>0.91211770000000003</v>
      </c>
      <c r="W16" s="31">
        <f t="shared" si="5"/>
        <v>0.91211770000000003</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4000000000</v>
      </c>
      <c r="L17" s="18">
        <v>0</v>
      </c>
      <c r="M17" s="18">
        <v>0</v>
      </c>
      <c r="N17" s="19">
        <f>+L17-M17</f>
        <v>0</v>
      </c>
      <c r="O17" s="18">
        <v>0</v>
      </c>
      <c r="P17" s="18">
        <v>0</v>
      </c>
      <c r="Q17" s="18">
        <v>0</v>
      </c>
      <c r="R17" s="18">
        <v>0</v>
      </c>
      <c r="S17" s="18">
        <v>0</v>
      </c>
      <c r="T17" s="20">
        <f>+N17-Q17</f>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50000000</v>
      </c>
      <c r="J18" s="18">
        <v>0</v>
      </c>
      <c r="K18" s="18">
        <v>0</v>
      </c>
      <c r="L18" s="18">
        <v>50000000</v>
      </c>
      <c r="M18" s="18">
        <v>0</v>
      </c>
      <c r="N18" s="19">
        <f>+L18-M18</f>
        <v>50000000</v>
      </c>
      <c r="O18" s="18">
        <v>50000000</v>
      </c>
      <c r="P18" s="18">
        <v>0</v>
      </c>
      <c r="Q18" s="18">
        <v>45605885</v>
      </c>
      <c r="R18" s="18">
        <v>45605885</v>
      </c>
      <c r="S18" s="18">
        <v>45605885</v>
      </c>
      <c r="T18" s="20">
        <f t="shared" si="2"/>
        <v>4394115</v>
      </c>
      <c r="U18" s="21">
        <f t="shared" si="3"/>
        <v>0.91211770000000003</v>
      </c>
      <c r="V18" s="21">
        <f t="shared" si="4"/>
        <v>0.91211770000000003</v>
      </c>
      <c r="W18" s="21">
        <f t="shared" si="5"/>
        <v>0.91211770000000003</v>
      </c>
    </row>
    <row r="19" spans="1:26" ht="35.1" customHeight="1" thickTop="1" thickBot="1" x14ac:dyDescent="0.3">
      <c r="A19" s="26" t="s">
        <v>19</v>
      </c>
      <c r="B19" s="26" t="s">
        <v>32</v>
      </c>
      <c r="C19" s="26"/>
      <c r="D19" s="26"/>
      <c r="E19" s="26"/>
      <c r="F19" s="26"/>
      <c r="G19" s="26"/>
      <c r="H19" s="27" t="s">
        <v>47</v>
      </c>
      <c r="I19" s="28">
        <f>+I20</f>
        <v>4642000</v>
      </c>
      <c r="J19" s="28">
        <f t="shared" ref="J19:R19" si="8">+J20</f>
        <v>0</v>
      </c>
      <c r="K19" s="28">
        <f t="shared" si="8"/>
        <v>0</v>
      </c>
      <c r="L19" s="28">
        <f t="shared" si="8"/>
        <v>4642000</v>
      </c>
      <c r="M19" s="28">
        <f t="shared" si="8"/>
        <v>0</v>
      </c>
      <c r="N19" s="29">
        <f t="shared" si="1"/>
        <v>4642000</v>
      </c>
      <c r="O19" s="28">
        <f t="shared" si="8"/>
        <v>0</v>
      </c>
      <c r="P19" s="28">
        <f t="shared" si="8"/>
        <v>4642000</v>
      </c>
      <c r="Q19" s="28">
        <f t="shared" si="8"/>
        <v>0</v>
      </c>
      <c r="R19" s="28">
        <f t="shared" si="8"/>
        <v>0</v>
      </c>
      <c r="S19" s="28">
        <f>+S20</f>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+I22</f>
        <v>8873107136</v>
      </c>
      <c r="J21" s="14">
        <f t="shared" ref="J21:T21" si="9">+J22</f>
        <v>0</v>
      </c>
      <c r="K21" s="14">
        <f t="shared" si="9"/>
        <v>0</v>
      </c>
      <c r="L21" s="14">
        <f t="shared" si="9"/>
        <v>8873107136</v>
      </c>
      <c r="M21" s="14">
        <f t="shared" si="9"/>
        <v>0</v>
      </c>
      <c r="N21" s="14">
        <f t="shared" si="9"/>
        <v>8873107136</v>
      </c>
      <c r="O21" s="14">
        <f t="shared" si="9"/>
        <v>8607756203</v>
      </c>
      <c r="P21" s="14">
        <f t="shared" si="9"/>
        <v>265350933</v>
      </c>
      <c r="Q21" s="14">
        <f t="shared" si="9"/>
        <v>8414515352.4399996</v>
      </c>
      <c r="R21" s="14">
        <f t="shared" si="9"/>
        <v>3034552969</v>
      </c>
      <c r="S21" s="14">
        <f t="shared" si="9"/>
        <v>3017078849</v>
      </c>
      <c r="T21" s="14">
        <f t="shared" si="9"/>
        <v>458591783.56000042</v>
      </c>
      <c r="U21" s="17">
        <f t="shared" si="3"/>
        <v>0.94831666331409425</v>
      </c>
      <c r="V21" s="17">
        <f t="shared" si="4"/>
        <v>0.34199440201597492</v>
      </c>
      <c r="W21" s="17">
        <f t="shared" si="5"/>
        <v>0.3400250670657517</v>
      </c>
    </row>
    <row r="22" spans="1:26" ht="89.25" customHeight="1" thickTop="1" thickBot="1" x14ac:dyDescent="0.3">
      <c r="A22" s="12" t="s">
        <v>35</v>
      </c>
      <c r="B22" s="12" t="s">
        <v>36</v>
      </c>
      <c r="C22" s="12" t="s">
        <v>37</v>
      </c>
      <c r="D22" s="12" t="s">
        <v>38</v>
      </c>
      <c r="E22" s="12" t="s">
        <v>41</v>
      </c>
      <c r="F22" s="12" t="s">
        <v>39</v>
      </c>
      <c r="G22" s="12" t="s">
        <v>34</v>
      </c>
      <c r="H22" s="13" t="s">
        <v>42</v>
      </c>
      <c r="I22" s="18">
        <v>8873107136</v>
      </c>
      <c r="J22" s="18">
        <v>0</v>
      </c>
      <c r="K22" s="18">
        <v>0</v>
      </c>
      <c r="L22" s="18">
        <v>8873107136</v>
      </c>
      <c r="M22" s="18">
        <v>0</v>
      </c>
      <c r="N22" s="19">
        <f>+L22-M22</f>
        <v>8873107136</v>
      </c>
      <c r="O22" s="18">
        <v>8607756203</v>
      </c>
      <c r="P22" s="18">
        <v>265350933</v>
      </c>
      <c r="Q22" s="18">
        <v>8414515352.4399996</v>
      </c>
      <c r="R22" s="18">
        <v>3034552969</v>
      </c>
      <c r="S22" s="18">
        <v>3017078849</v>
      </c>
      <c r="T22" s="20">
        <f>+N22-Q22</f>
        <v>458591783.56000042</v>
      </c>
      <c r="U22" s="21">
        <f t="shared" si="3"/>
        <v>0.94831666331409425</v>
      </c>
      <c r="V22" s="21">
        <f t="shared" si="4"/>
        <v>0.34199440201597492</v>
      </c>
      <c r="W22" s="21">
        <f t="shared" si="5"/>
        <v>0.3400250670657517</v>
      </c>
    </row>
    <row r="23" spans="1:26" ht="35.1" customHeight="1" thickTop="1" thickBot="1" x14ac:dyDescent="0.3">
      <c r="A23" s="32"/>
      <c r="B23" s="32"/>
      <c r="C23" s="32"/>
      <c r="D23" s="32"/>
      <c r="E23" s="32"/>
      <c r="F23" s="32"/>
      <c r="G23" s="32"/>
      <c r="H23" s="33" t="s">
        <v>49</v>
      </c>
      <c r="I23" s="34">
        <f>+I8+I21</f>
        <v>34516814136</v>
      </c>
      <c r="J23" s="34">
        <f>+J8+J21</f>
        <v>4000000000</v>
      </c>
      <c r="K23" s="34">
        <f>+K8+K21</f>
        <v>4000000000</v>
      </c>
      <c r="L23" s="34">
        <f>+L8+L21</f>
        <v>34516814136</v>
      </c>
      <c r="M23" s="34">
        <f>+M8+M21</f>
        <v>975354000</v>
      </c>
      <c r="N23" s="35">
        <f>+L23-M23</f>
        <v>33541460136</v>
      </c>
      <c r="O23" s="34">
        <f>+O8+O21</f>
        <v>29179897944.450001</v>
      </c>
      <c r="P23" s="34">
        <f>+P8+P21</f>
        <v>4361562191.5500002</v>
      </c>
      <c r="Q23" s="34">
        <f>+Q8+Q21</f>
        <v>18157219929.360001</v>
      </c>
      <c r="R23" s="34">
        <f t="shared" ref="R23:S23" si="10">+R8+R21</f>
        <v>11923264530.780001</v>
      </c>
      <c r="S23" s="34">
        <f t="shared" si="10"/>
        <v>11483858373.779999</v>
      </c>
      <c r="T23" s="36">
        <f>+N23-Q23</f>
        <v>15384240206.639999</v>
      </c>
      <c r="U23" s="37">
        <f t="shared" si="3"/>
        <v>0.54133659822017954</v>
      </c>
      <c r="V23" s="37">
        <f t="shared" si="4"/>
        <v>0.35547839844881346</v>
      </c>
      <c r="W23" s="37">
        <f t="shared" si="5"/>
        <v>0.3423780099976742</v>
      </c>
    </row>
    <row r="24" spans="1:26" ht="15.75" thickTop="1" x14ac:dyDescent="0.25">
      <c r="A24" s="4" t="s">
        <v>53</v>
      </c>
      <c r="B24" s="4"/>
      <c r="C24" s="4"/>
      <c r="D24" s="4"/>
      <c r="E24" s="4"/>
      <c r="F24" s="22"/>
      <c r="G24" s="22"/>
      <c r="H24" s="5"/>
      <c r="I24" s="6"/>
      <c r="J24" s="6"/>
      <c r="K24" s="4"/>
      <c r="L24" s="4"/>
      <c r="M24" s="4"/>
      <c r="N24" s="38"/>
      <c r="O24" s="8"/>
      <c r="P24" s="22"/>
      <c r="Q24" s="22"/>
      <c r="R24" s="23"/>
      <c r="S24" s="6"/>
      <c r="T24" s="5"/>
      <c r="U24" s="6"/>
      <c r="V24" s="24"/>
      <c r="W24" s="24"/>
      <c r="X24" s="24"/>
    </row>
    <row r="25" spans="1:26" x14ac:dyDescent="0.25">
      <c r="A25" s="4" t="s">
        <v>58</v>
      </c>
      <c r="B25" s="4"/>
      <c r="C25" s="4"/>
      <c r="D25" s="4"/>
      <c r="E25" s="4"/>
      <c r="F25" s="22"/>
      <c r="G25" s="22"/>
      <c r="H25" s="5"/>
      <c r="I25" s="6"/>
      <c r="J25" s="6"/>
      <c r="K25" s="4"/>
      <c r="L25" s="4"/>
      <c r="M25" s="4"/>
      <c r="N25" s="8"/>
      <c r="O25" s="8"/>
      <c r="P25" s="22"/>
      <c r="Q25" s="22"/>
      <c r="R25" s="23"/>
      <c r="S25" s="6"/>
      <c r="T25" s="6"/>
      <c r="U25" s="6"/>
      <c r="V25" s="24"/>
      <c r="W25" s="24"/>
      <c r="X25" s="24"/>
      <c r="Y25" s="24"/>
      <c r="Z25" s="8"/>
    </row>
    <row r="26" spans="1:26" x14ac:dyDescent="0.25">
      <c r="A26" s="4" t="s">
        <v>59</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x14ac:dyDescent="0.25">
      <c r="A27" s="44" t="s">
        <v>61</v>
      </c>
      <c r="B27" s="44"/>
      <c r="C27" s="44"/>
      <c r="D27" s="44"/>
      <c r="E27" s="44"/>
      <c r="F27" s="44"/>
      <c r="G27" s="44"/>
      <c r="H27" s="44"/>
      <c r="I27" s="44"/>
      <c r="J27" s="44"/>
      <c r="K27" s="44"/>
      <c r="L27" s="44"/>
      <c r="M27" s="44"/>
      <c r="N27" s="44"/>
    </row>
    <row r="28" spans="1:26" x14ac:dyDescent="0.25">
      <c r="A28" s="4"/>
    </row>
    <row r="31" spans="1:26" x14ac:dyDescent="0.25">
      <c r="A31" s="8"/>
      <c r="B31" s="8"/>
      <c r="C31" s="8"/>
      <c r="D31" s="8"/>
      <c r="E31" s="8"/>
      <c r="F31" s="8"/>
      <c r="G31" s="8"/>
      <c r="H31" s="8"/>
      <c r="I31" s="8"/>
      <c r="J31" s="8"/>
      <c r="K31" s="8"/>
      <c r="L31" s="8"/>
      <c r="M31" s="8"/>
      <c r="N31" s="8"/>
      <c r="O31" s="8"/>
      <c r="P31" s="8"/>
      <c r="Q31" s="8"/>
      <c r="R31" s="8"/>
      <c r="S31" s="8"/>
      <c r="T31" s="8"/>
      <c r="U31" s="7"/>
      <c r="V31" s="7"/>
      <c r="W31" s="7"/>
    </row>
    <row r="32" spans="1:26" x14ac:dyDescent="0.25">
      <c r="A32" s="8"/>
      <c r="B32" s="8"/>
      <c r="C32" s="8"/>
      <c r="D32" s="8"/>
      <c r="E32" s="8"/>
      <c r="F32" s="8"/>
      <c r="G32" s="8"/>
      <c r="H32" s="8"/>
      <c r="I32" s="8"/>
      <c r="J32" s="8"/>
      <c r="K32" s="8"/>
      <c r="L32" s="8"/>
      <c r="M32" s="8"/>
      <c r="N32" s="8"/>
      <c r="O32" s="8"/>
      <c r="P32" s="8"/>
      <c r="Q32" s="8"/>
      <c r="R32" s="8"/>
      <c r="S32" s="8"/>
      <c r="T32" s="8"/>
      <c r="U32" s="7"/>
      <c r="V32" s="7"/>
      <c r="W32" s="7"/>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U37" s="2"/>
      <c r="V37" s="2"/>
      <c r="W37" s="2"/>
    </row>
    <row r="38" spans="1:23" x14ac:dyDescent="0.25">
      <c r="U38" s="2"/>
      <c r="V38" s="2"/>
      <c r="W38" s="2"/>
    </row>
    <row r="39" spans="1:23" x14ac:dyDescent="0.25">
      <c r="U39" s="2"/>
      <c r="V39" s="2"/>
      <c r="W39" s="2"/>
    </row>
    <row r="40" spans="1:23" x14ac:dyDescent="0.25">
      <c r="U40" s="2"/>
      <c r="V40" s="2"/>
      <c r="W40" s="2"/>
    </row>
    <row r="41" spans="1:23" x14ac:dyDescent="0.25">
      <c r="U41" s="2"/>
      <c r="V41" s="2"/>
      <c r="W41" s="2"/>
    </row>
    <row r="49"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2025-07-01T19:15:50Z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