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Información al 30 de junio\Publicación\"/>
    </mc:Choice>
  </mc:AlternateContent>
  <bookViews>
    <workbookView xWindow="0" yWindow="0" windowWidth="28800" windowHeight="11835"/>
  </bookViews>
  <sheets>
    <sheet name="MINCOMERCIO" sheetId="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" i="5" l="1"/>
  <c r="J30" i="5"/>
  <c r="I30" i="5"/>
  <c r="H30" i="5"/>
  <c r="G30" i="5"/>
  <c r="J23" i="5"/>
  <c r="I23" i="5"/>
  <c r="H23" i="5"/>
  <c r="G23" i="5"/>
  <c r="F28" i="5"/>
  <c r="F23" i="5"/>
  <c r="F27" i="5"/>
  <c r="F26" i="5"/>
  <c r="F25" i="5"/>
  <c r="F24" i="5"/>
  <c r="F44" i="5" l="1"/>
  <c r="F42" i="5"/>
  <c r="F41" i="5"/>
  <c r="F40" i="5"/>
  <c r="F39" i="5"/>
  <c r="F38" i="5"/>
  <c r="L24" i="5" l="1"/>
  <c r="K24" i="5"/>
  <c r="G13" i="5" l="1"/>
  <c r="G11" i="5"/>
  <c r="G10" i="5"/>
  <c r="I10" i="5"/>
  <c r="J10" i="5"/>
  <c r="H10" i="5"/>
  <c r="H11" i="5"/>
  <c r="I11" i="5"/>
  <c r="J11" i="5"/>
  <c r="C13" i="5" l="1"/>
  <c r="C12" i="5"/>
  <c r="C11" i="5"/>
  <c r="C10" i="5"/>
  <c r="L27" i="5" l="1"/>
  <c r="L25" i="5"/>
  <c r="L38" i="5"/>
  <c r="L39" i="5"/>
  <c r="L41" i="5"/>
  <c r="L40" i="5"/>
  <c r="F11" i="5" l="1"/>
  <c r="J37" i="5" l="1"/>
  <c r="H37" i="5"/>
  <c r="I37" i="5"/>
  <c r="G37" i="5" l="1"/>
  <c r="L37" i="5" s="1"/>
  <c r="O25" i="5"/>
  <c r="O27" i="5"/>
  <c r="M38" i="5"/>
  <c r="D10" i="5"/>
  <c r="D11" i="5"/>
  <c r="N41" i="5"/>
  <c r="N40" i="5"/>
  <c r="K39" i="5"/>
  <c r="J13" i="5"/>
  <c r="I13" i="5"/>
  <c r="H13" i="5"/>
  <c r="L13" i="5" s="1"/>
  <c r="E13" i="5"/>
  <c r="D13" i="5"/>
  <c r="L11" i="5"/>
  <c r="E10" i="5"/>
  <c r="D37" i="5"/>
  <c r="C37" i="5"/>
  <c r="C44" i="5" s="1"/>
  <c r="E37" i="5"/>
  <c r="K38" i="5"/>
  <c r="O38" i="5"/>
  <c r="E11" i="5"/>
  <c r="F37" i="5" l="1"/>
  <c r="E44" i="5"/>
  <c r="L10" i="5"/>
  <c r="O24" i="5"/>
  <c r="M39" i="5"/>
  <c r="F10" i="5"/>
  <c r="M10" i="5" s="1"/>
  <c r="M27" i="5"/>
  <c r="N24" i="5"/>
  <c r="N27" i="5"/>
  <c r="K25" i="5"/>
  <c r="M24" i="5"/>
  <c r="K27" i="5"/>
  <c r="N38" i="5"/>
  <c r="M25" i="5"/>
  <c r="K40" i="5"/>
  <c r="O40" i="5"/>
  <c r="N25" i="5"/>
  <c r="M40" i="5"/>
  <c r="K41" i="5"/>
  <c r="M11" i="5"/>
  <c r="O41" i="5"/>
  <c r="F13" i="5"/>
  <c r="M13" i="5" s="1"/>
  <c r="O39" i="5"/>
  <c r="N39" i="5"/>
  <c r="M41" i="5"/>
  <c r="K37" i="5" l="1"/>
  <c r="O10" i="5"/>
  <c r="K10" i="5"/>
  <c r="N10" i="5"/>
  <c r="N37" i="5"/>
  <c r="O37" i="5"/>
  <c r="M37" i="5"/>
  <c r="K11" i="5"/>
  <c r="O11" i="5"/>
  <c r="N11" i="5"/>
  <c r="N13" i="5"/>
  <c r="K13" i="5"/>
  <c r="O13" i="5"/>
  <c r="D44" i="5" l="1"/>
  <c r="E12" i="5" l="1"/>
  <c r="E9" i="5" s="1"/>
  <c r="E23" i="5"/>
  <c r="E14" i="5" l="1"/>
  <c r="E30" i="5"/>
  <c r="E16" i="5" s="1"/>
  <c r="G44" i="5" l="1"/>
  <c r="M42" i="5" l="1"/>
  <c r="L42" i="5"/>
  <c r="K42" i="5"/>
  <c r="N42" i="5"/>
  <c r="O42" i="5"/>
  <c r="H44" i="5"/>
  <c r="K44" i="5" s="1"/>
  <c r="I44" i="5"/>
  <c r="N44" i="5" s="1"/>
  <c r="J44" i="5"/>
  <c r="O44" i="5" l="1"/>
  <c r="L44" i="5"/>
  <c r="M44" i="5"/>
  <c r="C9" i="5" l="1"/>
  <c r="C23" i="5"/>
  <c r="C14" i="5" l="1"/>
  <c r="C30" i="5"/>
  <c r="C16" i="5" s="1"/>
  <c r="D14" i="5"/>
  <c r="F14" i="5" l="1"/>
  <c r="D12" i="5" l="1"/>
  <c r="D9" i="5" s="1"/>
  <c r="D23" i="5"/>
  <c r="D30" i="5" s="1"/>
  <c r="D16" i="5" s="1"/>
  <c r="F12" i="5" l="1"/>
  <c r="F9" i="5" l="1"/>
  <c r="F30" i="5"/>
  <c r="F16" i="5" l="1"/>
  <c r="G12" i="5" l="1"/>
  <c r="G9" i="5" s="1"/>
  <c r="O26" i="5" l="1"/>
  <c r="N26" i="5"/>
  <c r="I12" i="5"/>
  <c r="I9" i="5" s="1"/>
  <c r="L26" i="5"/>
  <c r="M26" i="5"/>
  <c r="K26" i="5"/>
  <c r="H12" i="5"/>
  <c r="M12" i="5" s="1"/>
  <c r="O23" i="5"/>
  <c r="J12" i="5"/>
  <c r="J9" i="5" s="1"/>
  <c r="O9" i="5" s="1"/>
  <c r="N23" i="5"/>
  <c r="H9" i="5" l="1"/>
  <c r="K9" i="5" s="1"/>
  <c r="N12" i="5"/>
  <c r="K12" i="5"/>
  <c r="L12" i="5"/>
  <c r="K23" i="5"/>
  <c r="L9" i="5"/>
  <c r="N9" i="5"/>
  <c r="M23" i="5"/>
  <c r="O12" i="5"/>
  <c r="L23" i="5"/>
  <c r="M9" i="5" l="1"/>
  <c r="G14" i="5"/>
  <c r="G16" i="5"/>
  <c r="L28" i="5"/>
  <c r="K28" i="5"/>
  <c r="M28" i="5"/>
  <c r="H14" i="5"/>
  <c r="M14" i="5" s="1"/>
  <c r="N28" i="5"/>
  <c r="O28" i="5"/>
  <c r="H16" i="5"/>
  <c r="I16" i="5"/>
  <c r="N16" i="5" s="1"/>
  <c r="I14" i="5"/>
  <c r="N14" i="5" s="1"/>
  <c r="O30" i="5"/>
  <c r="J14" i="5"/>
  <c r="O14" i="5" s="1"/>
  <c r="M30" i="5" l="1"/>
  <c r="K14" i="5"/>
  <c r="N30" i="5"/>
  <c r="L14" i="5"/>
  <c r="J16" i="5"/>
  <c r="O16" i="5" s="1"/>
  <c r="K16" i="5"/>
  <c r="M16" i="5"/>
  <c r="L16" i="5"/>
  <c r="L30" i="5"/>
</calcChain>
</file>

<file path=xl/sharedStrings.xml><?xml version="1.0" encoding="utf-8"?>
<sst xmlns="http://schemas.openxmlformats.org/spreadsheetml/2006/main" count="80" uniqueCount="32">
  <si>
    <t xml:space="preserve">FUNCIONAMIENTO </t>
  </si>
  <si>
    <t>Gastos de Personal</t>
  </si>
  <si>
    <t xml:space="preserve">INVERSION </t>
  </si>
  <si>
    <t>CONCEPTO</t>
  </si>
  <si>
    <t>Transferencias Corrientes</t>
  </si>
  <si>
    <t>APROPIACIÓN  VIGENTE($)</t>
  </si>
  <si>
    <t>APROPIACIÓN SIN COMPROMETER ($)</t>
  </si>
  <si>
    <t>PAGO /APR   (%)</t>
  </si>
  <si>
    <t>COM /APR     (%)</t>
  </si>
  <si>
    <t>APROPIACIÓN INICIAL ($)</t>
  </si>
  <si>
    <t xml:space="preserve">Adquisición de Bienes y Servicios </t>
  </si>
  <si>
    <t>BLOQUEOS ($)</t>
  </si>
  <si>
    <t>APR. VIGENTE DESPUES DE BLOQUEOS ($)</t>
  </si>
  <si>
    <t>Gastos por Tributos, Multas, Sanciones e Intereses de Mora</t>
  </si>
  <si>
    <t>A</t>
  </si>
  <si>
    <t>C</t>
  </si>
  <si>
    <t>TOTAL  (A+C)</t>
  </si>
  <si>
    <t xml:space="preserve">Fuente de Información: SIIF Nación </t>
  </si>
  <si>
    <t>OBL  /APR   (%)</t>
  </si>
  <si>
    <t xml:space="preserve">   OBLIGACIONES       ($)</t>
  </si>
  <si>
    <t xml:space="preserve">   COMPROMISOS       ($)</t>
  </si>
  <si>
    <t xml:space="preserve">             PAGOS                 ($)</t>
  </si>
  <si>
    <t xml:space="preserve">   CDPs                                 ($)</t>
  </si>
  <si>
    <t xml:space="preserve"> </t>
  </si>
  <si>
    <t>CDP SIN COMPROMISO</t>
  </si>
  <si>
    <r>
      <rPr>
        <b/>
        <sz val="8"/>
        <rFont val="Arial"/>
        <family val="2"/>
      </rPr>
      <t xml:space="preserve">Nota 1: </t>
    </r>
    <r>
      <rPr>
        <sz val="8"/>
        <rFont val="Arial"/>
        <family val="2"/>
      </rPr>
      <t>Decreto No. 1523 del 18 de diciembre de 2024. Por medio del cual se decreta el presupuesto de rentas y recursos de capital y ley de apropiaciones para la vigencia fiscal del 1o. de enero al 31 de diciembre de 2025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</si>
  <si>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1621 del 30 de diciembre de 2024.  Por el cual se liquida el Presupuesto General de la Nación para la vigencia fiscal de 2025, se detallan las apropiaciones y se clasifican y definen los gastos. </t>
    </r>
  </si>
  <si>
    <t>SECCION 3501 MINISTERIO DE COMERCIO INDUSTRIA Y TURISMO</t>
  </si>
  <si>
    <t xml:space="preserve">MINISTERIO DE COMERCIO INDUSTRIA Y TURISMO -  UNIDAD EJECUTORA 350101 GESTIÓN GENERAL </t>
  </si>
  <si>
    <t>MINISTERIO DE COMERCIO INDUSTRIA Y TURISMO - UNIDAD EJECUTORA 350102 DIRECCIÓN GENERAL DE COMERCIO EXTERIOR</t>
  </si>
  <si>
    <t>INFORME DE EJECUCIÓN PRESUPUESTAL ACUMULADA AL 30 DE JUNIO DE 2025</t>
  </si>
  <si>
    <t>FECHA DE ELABORACIÓN: JULIO 01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</si>
</sst>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21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9"/>
      <name val="Arial"/>
      <family val="2"/>
    </font>
    <font>
      <b/>
      <sz val="9"/>
      <color indexed="9"/>
      <name val="Arial"/>
      <family val="2"/>
    </font>
    <font>
      <sz val="10"/>
      <name val="Montserrat"/>
    </font>
    <font>
      <sz val="8"/>
      <name val="Montserrat"/>
    </font>
    <font>
      <b/>
      <sz val="12"/>
      <name val="Arial Narrow"/>
      <family val="2"/>
    </font>
    <font>
      <sz val="11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9"/>
      <color theme="1" tint="4.9989318521683403E-2"/>
      <name val="Arial Narrow"/>
      <family val="2"/>
    </font>
    <font>
      <b/>
      <sz val="9"/>
      <color theme="1" tint="4.9989318521683403E-2"/>
      <name val="Arial"/>
      <family val="2"/>
    </font>
    <font>
      <sz val="9"/>
      <color theme="1" tint="4.9989318521683403E-2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theme="1" tint="4.9989318521683403E-2"/>
      </left>
      <right/>
      <top/>
      <bottom/>
      <diagonal/>
    </border>
    <border>
      <left/>
      <right style="thick">
        <color theme="1" tint="4.9989318521683403E-2"/>
      </right>
      <top/>
      <bottom/>
      <diagonal/>
    </border>
    <border>
      <left style="thick">
        <color theme="1" tint="4.9989318521683403E-2"/>
      </left>
      <right/>
      <top style="thick">
        <color theme="1" tint="4.9989318521683403E-2"/>
      </top>
      <bottom/>
      <diagonal/>
    </border>
    <border>
      <left/>
      <right/>
      <top style="thick">
        <color theme="1" tint="4.9989318521683403E-2"/>
      </top>
      <bottom style="medium">
        <color indexed="64"/>
      </bottom>
      <diagonal/>
    </border>
    <border>
      <left style="thick">
        <color theme="1" tint="4.9989318521683403E-2"/>
      </left>
      <right/>
      <top/>
      <bottom style="thick">
        <color theme="1" tint="4.9989318521683403E-2"/>
      </bottom>
      <diagonal/>
    </border>
    <border>
      <left/>
      <right/>
      <top/>
      <bottom style="thick">
        <color theme="1" tint="4.9989318521683403E-2"/>
      </bottom>
      <diagonal/>
    </border>
    <border>
      <left/>
      <right style="thick">
        <color theme="1" tint="4.9989318521683403E-2"/>
      </right>
      <top/>
      <bottom style="thick">
        <color theme="1" tint="4.9989318521683403E-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19">
    <xf numFmtId="0" fontId="0" fillId="0" borderId="0" xfId="0"/>
    <xf numFmtId="0" fontId="3" fillId="0" borderId="1" xfId="0" applyFont="1" applyBorder="1"/>
    <xf numFmtId="0" fontId="3" fillId="0" borderId="0" xfId="0" applyFont="1"/>
    <xf numFmtId="4" fontId="3" fillId="0" borderId="0" xfId="0" applyNumberFormat="1" applyFont="1"/>
    <xf numFmtId="4" fontId="11" fillId="0" borderId="0" xfId="0" applyNumberFormat="1" applyFont="1" applyAlignment="1">
      <alignment horizontal="right" vertical="center" wrapText="1"/>
    </xf>
    <xf numFmtId="10" fontId="3" fillId="0" borderId="0" xfId="0" applyNumberFormat="1" applyFont="1" applyAlignment="1">
      <alignment horizontal="right" vertical="center" wrapText="1"/>
    </xf>
    <xf numFmtId="4" fontId="3" fillId="0" borderId="0" xfId="0" applyNumberFormat="1" applyFont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 readingOrder="1"/>
    </xf>
    <xf numFmtId="0" fontId="6" fillId="0" borderId="0" xfId="0" applyFont="1"/>
    <xf numFmtId="4" fontId="6" fillId="0" borderId="0" xfId="0" applyNumberFormat="1" applyFont="1" applyAlignment="1">
      <alignment horizontal="right" vertical="center" wrapText="1"/>
    </xf>
    <xf numFmtId="10" fontId="4" fillId="2" borderId="0" xfId="0" applyNumberFormat="1" applyFont="1" applyFill="1" applyAlignment="1">
      <alignment horizontal="right" vertical="center" wrapText="1"/>
    </xf>
    <xf numFmtId="0" fontId="12" fillId="3" borderId="2" xfId="0" applyFont="1" applyFill="1" applyBorder="1"/>
    <xf numFmtId="0" fontId="13" fillId="3" borderId="3" xfId="0" applyFont="1" applyFill="1" applyBorder="1" applyAlignment="1">
      <alignment horizontal="center" vertical="center"/>
    </xf>
    <xf numFmtId="4" fontId="13" fillId="3" borderId="3" xfId="0" applyNumberFormat="1" applyFont="1" applyFill="1" applyBorder="1" applyAlignment="1">
      <alignment horizontal="center" vertical="justify" wrapText="1"/>
    </xf>
    <xf numFmtId="0" fontId="13" fillId="3" borderId="3" xfId="0" applyFont="1" applyFill="1" applyBorder="1" applyAlignment="1">
      <alignment horizontal="center" vertical="justify" wrapText="1"/>
    </xf>
    <xf numFmtId="0" fontId="3" fillId="0" borderId="4" xfId="0" applyFont="1" applyBorder="1"/>
    <xf numFmtId="0" fontId="3" fillId="0" borderId="5" xfId="0" applyFont="1" applyBorder="1"/>
    <xf numFmtId="0" fontId="4" fillId="4" borderId="6" xfId="0" applyFont="1" applyFill="1" applyBorder="1" applyAlignment="1">
      <alignment horizontal="center" vertical="center"/>
    </xf>
    <xf numFmtId="0" fontId="3" fillId="0" borderId="6" xfId="0" applyFont="1" applyBorder="1"/>
    <xf numFmtId="0" fontId="5" fillId="0" borderId="6" xfId="0" applyFont="1" applyBorder="1"/>
    <xf numFmtId="0" fontId="6" fillId="2" borderId="0" xfId="0" applyFont="1" applyFill="1" applyAlignment="1">
      <alignment horizontal="left"/>
    </xf>
    <xf numFmtId="4" fontId="3" fillId="0" borderId="13" xfId="0" applyNumberFormat="1" applyFont="1" applyBorder="1"/>
    <xf numFmtId="10" fontId="3" fillId="0" borderId="13" xfId="0" applyNumberFormat="1" applyFont="1" applyBorder="1" applyAlignment="1">
      <alignment horizontal="right" vertical="center" wrapText="1"/>
    </xf>
    <xf numFmtId="10" fontId="4" fillId="2" borderId="13" xfId="0" applyNumberFormat="1" applyFont="1" applyFill="1" applyBorder="1" applyAlignment="1">
      <alignment horizontal="right" vertical="center" wrapText="1"/>
    </xf>
    <xf numFmtId="0" fontId="12" fillId="3" borderId="14" xfId="0" applyFont="1" applyFill="1" applyBorder="1"/>
    <xf numFmtId="0" fontId="13" fillId="3" borderId="15" xfId="0" applyFont="1" applyFill="1" applyBorder="1" applyAlignment="1">
      <alignment horizontal="center" vertical="center"/>
    </xf>
    <xf numFmtId="0" fontId="3" fillId="0" borderId="12" xfId="0" applyFont="1" applyBorder="1"/>
    <xf numFmtId="0" fontId="3" fillId="0" borderId="12" xfId="0" applyFont="1" applyBorder="1" applyAlignment="1">
      <alignment horizontal="center" vertical="center" wrapText="1"/>
    </xf>
    <xf numFmtId="0" fontId="5" fillId="2" borderId="12" xfId="0" applyFont="1" applyFill="1" applyBorder="1"/>
    <xf numFmtId="0" fontId="6" fillId="0" borderId="6" xfId="0" applyFont="1" applyBorder="1"/>
    <xf numFmtId="10" fontId="3" fillId="0" borderId="7" xfId="0" applyNumberFormat="1" applyFont="1" applyBorder="1" applyAlignment="1">
      <alignment horizontal="right" vertical="center" wrapText="1"/>
    </xf>
    <xf numFmtId="10" fontId="4" fillId="0" borderId="7" xfId="0" applyNumberFormat="1" applyFont="1" applyBorder="1" applyAlignment="1">
      <alignment horizontal="right" vertical="center" wrapText="1"/>
    </xf>
    <xf numFmtId="0" fontId="14" fillId="4" borderId="2" xfId="0" applyFont="1" applyFill="1" applyBorder="1" applyAlignment="1">
      <alignment horizontal="center" vertical="justify" wrapText="1"/>
    </xf>
    <xf numFmtId="0" fontId="13" fillId="5" borderId="3" xfId="0" applyFont="1" applyFill="1" applyBorder="1" applyAlignment="1">
      <alignment horizontal="center" vertical="justify" wrapText="1"/>
    </xf>
    <xf numFmtId="0" fontId="13" fillId="5" borderId="3" xfId="0" applyFont="1" applyFill="1" applyBorder="1" applyAlignment="1">
      <alignment horizontal="center" vertical="justify"/>
    </xf>
    <xf numFmtId="0" fontId="13" fillId="5" borderId="8" xfId="0" applyFont="1" applyFill="1" applyBorder="1" applyAlignment="1">
      <alignment horizontal="center" vertical="justify"/>
    </xf>
    <xf numFmtId="4" fontId="4" fillId="0" borderId="6" xfId="0" applyNumberFormat="1" applyFont="1" applyBorder="1" applyAlignment="1">
      <alignment horizontal="right" vertical="center" wrapText="1"/>
    </xf>
    <xf numFmtId="10" fontId="15" fillId="0" borderId="0" xfId="0" applyNumberFormat="1" applyFont="1" applyAlignment="1">
      <alignment horizontal="right" vertical="center" wrapText="1"/>
    </xf>
    <xf numFmtId="4" fontId="5" fillId="2" borderId="0" xfId="0" applyNumberFormat="1" applyFont="1" applyFill="1" applyAlignment="1">
      <alignment horizontal="right" vertical="center" wrapText="1"/>
    </xf>
    <xf numFmtId="4" fontId="3" fillId="0" borderId="6" xfId="0" applyNumberFormat="1" applyFont="1" applyBorder="1" applyAlignment="1">
      <alignment horizontal="right" vertical="center" wrapText="1"/>
    </xf>
    <xf numFmtId="10" fontId="16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 readingOrder="1"/>
    </xf>
    <xf numFmtId="4" fontId="11" fillId="0" borderId="0" xfId="0" applyNumberFormat="1" applyFont="1" applyAlignment="1">
      <alignment vertical="center" wrapText="1" readingOrder="1"/>
    </xf>
    <xf numFmtId="4" fontId="5" fillId="0" borderId="0" xfId="0" applyNumberFormat="1" applyFont="1" applyAlignment="1">
      <alignment vertical="center" wrapText="1"/>
    </xf>
    <xf numFmtId="164" fontId="3" fillId="0" borderId="0" xfId="0" applyNumberFormat="1" applyFont="1" applyAlignment="1">
      <alignment horizontal="right" vertical="center" wrapText="1"/>
    </xf>
    <xf numFmtId="164" fontId="11" fillId="0" borderId="0" xfId="0" applyNumberFormat="1" applyFont="1" applyAlignment="1">
      <alignment horizontal="right" vertical="center" wrapText="1" readingOrder="1"/>
    </xf>
    <xf numFmtId="4" fontId="11" fillId="0" borderId="0" xfId="1" applyNumberFormat="1" applyFont="1" applyAlignment="1">
      <alignment vertical="center" wrapText="1"/>
    </xf>
    <xf numFmtId="4" fontId="11" fillId="0" borderId="0" xfId="0" applyNumberFormat="1" applyFont="1" applyAlignment="1">
      <alignment vertical="center" wrapText="1"/>
    </xf>
    <xf numFmtId="4" fontId="16" fillId="0" borderId="0" xfId="0" applyNumberFormat="1" applyFont="1" applyAlignment="1">
      <alignment horizontal="right" vertical="center" wrapText="1"/>
    </xf>
    <xf numFmtId="4" fontId="3" fillId="0" borderId="7" xfId="0" applyNumberFormat="1" applyFont="1" applyBorder="1"/>
    <xf numFmtId="0" fontId="0" fillId="2" borderId="0" xfId="0" applyFill="1"/>
    <xf numFmtId="4" fontId="0" fillId="2" borderId="0" xfId="0" applyNumberFormat="1" applyFill="1"/>
    <xf numFmtId="0" fontId="7" fillId="2" borderId="0" xfId="0" applyFont="1" applyFill="1"/>
    <xf numFmtId="4" fontId="8" fillId="2" borderId="0" xfId="0" applyNumberFormat="1" applyFont="1" applyFill="1"/>
    <xf numFmtId="0" fontId="1" fillId="2" borderId="0" xfId="0" applyFont="1" applyFill="1"/>
    <xf numFmtId="0" fontId="3" fillId="2" borderId="0" xfId="0" applyFont="1" applyFill="1"/>
    <xf numFmtId="4" fontId="3" fillId="2" borderId="0" xfId="0" applyNumberFormat="1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4" fontId="4" fillId="2" borderId="0" xfId="0" applyNumberFormat="1" applyFont="1" applyFill="1" applyAlignment="1">
      <alignment horizontal="right" vertical="center" wrapText="1"/>
    </xf>
    <xf numFmtId="0" fontId="4" fillId="2" borderId="0" xfId="0" applyFont="1" applyFill="1" applyAlignment="1">
      <alignment horizontal="centerContinuous" vertical="center" wrapText="1"/>
    </xf>
    <xf numFmtId="4" fontId="4" fillId="2" borderId="0" xfId="0" applyNumberFormat="1" applyFont="1" applyFill="1" applyAlignment="1">
      <alignment horizontal="centerContinuous" vertical="center" wrapText="1"/>
    </xf>
    <xf numFmtId="0" fontId="4" fillId="2" borderId="0" xfId="0" applyFont="1" applyFill="1"/>
    <xf numFmtId="4" fontId="17" fillId="2" borderId="0" xfId="0" applyNumberFormat="1" applyFont="1" applyFill="1" applyAlignment="1">
      <alignment horizontal="right" vertical="center" wrapText="1" readingOrder="1"/>
    </xf>
    <xf numFmtId="4" fontId="18" fillId="2" borderId="0" xfId="0" applyNumberFormat="1" applyFont="1" applyFill="1" applyAlignment="1">
      <alignment horizontal="right" vertical="center" wrapText="1" readingOrder="1"/>
    </xf>
    <xf numFmtId="7" fontId="1" fillId="2" borderId="0" xfId="0" applyNumberFormat="1" applyFont="1" applyFill="1"/>
    <xf numFmtId="4" fontId="1" fillId="2" borderId="0" xfId="0" applyNumberFormat="1" applyFont="1" applyFill="1"/>
    <xf numFmtId="10" fontId="0" fillId="2" borderId="0" xfId="0" applyNumberFormat="1" applyFill="1"/>
    <xf numFmtId="0" fontId="4" fillId="6" borderId="0" xfId="0" applyFont="1" applyFill="1" applyAlignment="1">
      <alignment horizontal="left" vertical="center"/>
    </xf>
    <xf numFmtId="4" fontId="4" fillId="6" borderId="0" xfId="0" applyNumberFormat="1" applyFont="1" applyFill="1" applyAlignment="1">
      <alignment horizontal="right" vertical="center" wrapText="1"/>
    </xf>
    <xf numFmtId="4" fontId="4" fillId="6" borderId="6" xfId="0" applyNumberFormat="1" applyFont="1" applyFill="1" applyBorder="1" applyAlignment="1">
      <alignment horizontal="right" vertical="center" wrapText="1"/>
    </xf>
    <xf numFmtId="10" fontId="15" fillId="6" borderId="0" xfId="0" applyNumberFormat="1" applyFont="1" applyFill="1" applyAlignment="1">
      <alignment horizontal="right" vertical="center" wrapText="1"/>
    </xf>
    <xf numFmtId="10" fontId="4" fillId="6" borderId="7" xfId="0" applyNumberFormat="1" applyFont="1" applyFill="1" applyBorder="1" applyAlignment="1">
      <alignment horizontal="right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left" vertical="center"/>
    </xf>
    <xf numFmtId="4" fontId="4" fillId="7" borderId="9" xfId="0" applyNumberFormat="1" applyFont="1" applyFill="1" applyBorder="1" applyAlignment="1">
      <alignment horizontal="right" vertical="center" wrapText="1"/>
    </xf>
    <xf numFmtId="4" fontId="4" fillId="7" borderId="10" xfId="0" applyNumberFormat="1" applyFont="1" applyFill="1" applyBorder="1" applyAlignment="1">
      <alignment horizontal="right" vertical="center" wrapText="1"/>
    </xf>
    <xf numFmtId="10" fontId="15" fillId="7" borderId="9" xfId="0" applyNumberFormat="1" applyFont="1" applyFill="1" applyBorder="1" applyAlignment="1">
      <alignment horizontal="right" vertical="center" wrapText="1"/>
    </xf>
    <xf numFmtId="10" fontId="4" fillId="7" borderId="11" xfId="0" applyNumberFormat="1" applyFont="1" applyFill="1" applyBorder="1" applyAlignment="1">
      <alignment horizontal="right" vertical="center" wrapText="1"/>
    </xf>
    <xf numFmtId="0" fontId="4" fillId="6" borderId="6" xfId="0" applyFont="1" applyFill="1" applyBorder="1" applyAlignment="1">
      <alignment horizontal="center" vertical="center"/>
    </xf>
    <xf numFmtId="0" fontId="4" fillId="6" borderId="0" xfId="0" applyFont="1" applyFill="1" applyAlignment="1">
      <alignment vertical="center"/>
    </xf>
    <xf numFmtId="4" fontId="4" fillId="6" borderId="0" xfId="0" applyNumberFormat="1" applyFont="1" applyFill="1" applyAlignment="1">
      <alignment vertical="center" wrapText="1"/>
    </xf>
    <xf numFmtId="10" fontId="4" fillId="6" borderId="0" xfId="0" applyNumberFormat="1" applyFont="1" applyFill="1" applyAlignment="1">
      <alignment horizontal="right" vertical="center" wrapText="1"/>
    </xf>
    <xf numFmtId="0" fontId="4" fillId="6" borderId="0" xfId="0" applyFont="1" applyFill="1" applyAlignment="1">
      <alignment horizontal="left" vertical="center" wrapText="1"/>
    </xf>
    <xf numFmtId="164" fontId="4" fillId="6" borderId="0" xfId="0" applyNumberFormat="1" applyFont="1" applyFill="1" applyAlignment="1">
      <alignment horizontal="right" vertical="center" wrapText="1"/>
    </xf>
    <xf numFmtId="4" fontId="19" fillId="6" borderId="0" xfId="1" applyNumberFormat="1" applyFont="1" applyFill="1" applyAlignment="1">
      <alignment vertical="center" wrapText="1"/>
    </xf>
    <xf numFmtId="0" fontId="4" fillId="7" borderId="10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vertical="center"/>
    </xf>
    <xf numFmtId="10" fontId="4" fillId="7" borderId="9" xfId="0" applyNumberFormat="1" applyFont="1" applyFill="1" applyBorder="1" applyAlignment="1">
      <alignment horizontal="right" vertical="center" wrapText="1"/>
    </xf>
    <xf numFmtId="0" fontId="4" fillId="6" borderId="12" xfId="0" applyFont="1" applyFill="1" applyBorder="1" applyAlignment="1">
      <alignment horizontal="center" vertical="center" wrapText="1"/>
    </xf>
    <xf numFmtId="10" fontId="4" fillId="6" borderId="13" xfId="0" applyNumberFormat="1" applyFont="1" applyFill="1" applyBorder="1" applyAlignment="1">
      <alignment horizontal="right" vertical="center" wrapText="1"/>
    </xf>
    <xf numFmtId="0" fontId="15" fillId="6" borderId="12" xfId="0" applyFont="1" applyFill="1" applyBorder="1" applyAlignment="1">
      <alignment horizontal="center" vertical="center" wrapText="1"/>
    </xf>
    <xf numFmtId="0" fontId="15" fillId="6" borderId="0" xfId="0" applyFont="1" applyFill="1" applyAlignment="1">
      <alignment horizontal="left" vertical="center"/>
    </xf>
    <xf numFmtId="4" fontId="15" fillId="6" borderId="0" xfId="0" applyNumberFormat="1" applyFont="1" applyFill="1" applyAlignment="1">
      <alignment horizontal="right" vertical="center" wrapText="1"/>
    </xf>
    <xf numFmtId="4" fontId="19" fillId="6" borderId="0" xfId="0" applyNumberFormat="1" applyFont="1" applyFill="1" applyAlignment="1">
      <alignment horizontal="right" vertical="center" wrapText="1"/>
    </xf>
    <xf numFmtId="10" fontId="15" fillId="6" borderId="13" xfId="0" applyNumberFormat="1" applyFont="1" applyFill="1" applyBorder="1" applyAlignment="1">
      <alignment horizontal="right" vertical="center" wrapText="1"/>
    </xf>
    <xf numFmtId="0" fontId="4" fillId="7" borderId="16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left" vertical="center"/>
    </xf>
    <xf numFmtId="4" fontId="4" fillId="7" borderId="17" xfId="0" applyNumberFormat="1" applyFont="1" applyFill="1" applyBorder="1" applyAlignment="1">
      <alignment horizontal="right" vertical="center" wrapText="1"/>
    </xf>
    <xf numFmtId="10" fontId="4" fillId="7" borderId="17" xfId="0" applyNumberFormat="1" applyFont="1" applyFill="1" applyBorder="1" applyAlignment="1">
      <alignment horizontal="right" vertical="center" wrapText="1"/>
    </xf>
    <xf numFmtId="10" fontId="4" fillId="7" borderId="18" xfId="0" applyNumberFormat="1" applyFont="1" applyFill="1" applyBorder="1" applyAlignment="1">
      <alignment horizontal="right" vertical="center" wrapText="1"/>
    </xf>
    <xf numFmtId="4" fontId="13" fillId="3" borderId="3" xfId="0" applyNumberFormat="1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justify"/>
    </xf>
    <xf numFmtId="4" fontId="3" fillId="0" borderId="0" xfId="0" applyNumberFormat="1" applyFont="1" applyAlignment="1">
      <alignment horizontal="right" vertical="center"/>
    </xf>
    <xf numFmtId="0" fontId="14" fillId="4" borderId="3" xfId="0" applyFont="1" applyFill="1" applyBorder="1" applyAlignment="1">
      <alignment horizontal="center" vertical="justify" wrapText="1"/>
    </xf>
    <xf numFmtId="4" fontId="20" fillId="2" borderId="0" xfId="0" applyNumberFormat="1" applyFont="1" applyFill="1"/>
    <xf numFmtId="0" fontId="14" fillId="4" borderId="19" xfId="0" applyFont="1" applyFill="1" applyBorder="1" applyAlignment="1">
      <alignment horizontal="center" vertical="justify" wrapText="1"/>
    </xf>
    <xf numFmtId="4" fontId="3" fillId="0" borderId="20" xfId="0" applyNumberFormat="1" applyFont="1" applyBorder="1"/>
    <xf numFmtId="4" fontId="4" fillId="6" borderId="20" xfId="0" applyNumberFormat="1" applyFont="1" applyFill="1" applyBorder="1" applyAlignment="1">
      <alignment horizontal="right" vertical="center" wrapText="1"/>
    </xf>
    <xf numFmtId="4" fontId="3" fillId="0" borderId="20" xfId="0" applyNumberFormat="1" applyFont="1" applyBorder="1" applyAlignment="1">
      <alignment horizontal="right" vertical="center" wrapText="1"/>
    </xf>
    <xf numFmtId="4" fontId="4" fillId="7" borderId="21" xfId="0" applyNumberFormat="1" applyFont="1" applyFill="1" applyBorder="1" applyAlignment="1">
      <alignment horizontal="right" vertical="center" wrapText="1"/>
    </xf>
    <xf numFmtId="0" fontId="14" fillId="4" borderId="19" xfId="0" applyFont="1" applyFill="1" applyBorder="1" applyAlignment="1">
      <alignment horizontal="center" vertical="center" wrapText="1"/>
    </xf>
    <xf numFmtId="164" fontId="1" fillId="2" borderId="0" xfId="0" applyNumberFormat="1" applyFont="1" applyFill="1"/>
    <xf numFmtId="10" fontId="1" fillId="2" borderId="0" xfId="0" applyNumberFormat="1" applyFont="1" applyFill="1"/>
    <xf numFmtId="0" fontId="9" fillId="2" borderId="0" xfId="0" applyFont="1" applyFill="1" applyAlignment="1">
      <alignment horizontal="center" vertical="center" wrapText="1"/>
    </xf>
    <xf numFmtId="4" fontId="2" fillId="2" borderId="9" xfId="0" applyNumberFormat="1" applyFont="1" applyFill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800100</xdr:colOff>
      <xdr:row>0</xdr:row>
      <xdr:rowOff>24848</xdr:rowOff>
    </xdr:from>
    <xdr:to>
      <xdr:col>11</xdr:col>
      <xdr:colOff>207479</xdr:colOff>
      <xdr:row>5</xdr:row>
      <xdr:rowOff>224873</xdr:rowOff>
    </xdr:to>
    <xdr:pic>
      <xdr:nvPicPr>
        <xdr:cNvPr id="3774" name="Imagen 3">
          <a:extLst>
            <a:ext uri="{FF2B5EF4-FFF2-40B4-BE49-F238E27FC236}">
              <a16:creationId xmlns:a16="http://schemas.microsoft.com/office/drawing/2014/main" xmlns="" id="{00000000-0008-0000-0000-0000BE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11269317" y="24848"/>
          <a:ext cx="1801053" cy="829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85"/>
  <sheetViews>
    <sheetView tabSelected="1" topLeftCell="F4" zoomScale="115" zoomScaleNormal="115" workbookViewId="0">
      <selection activeCell="H14" sqref="H14"/>
    </sheetView>
  </sheetViews>
  <sheetFormatPr baseColWidth="10" defaultRowHeight="12.75" x14ac:dyDescent="0.2"/>
  <cols>
    <col min="1" max="1" width="2.5703125" customWidth="1"/>
    <col min="2" max="2" width="25.42578125" customWidth="1"/>
    <col min="3" max="3" width="18" customWidth="1"/>
    <col min="4" max="4" width="19" customWidth="1"/>
    <col min="5" max="5" width="17" customWidth="1"/>
    <col min="6" max="6" width="19.28515625" customWidth="1"/>
    <col min="7" max="7" width="18.7109375" customWidth="1"/>
    <col min="8" max="8" width="18.42578125" customWidth="1"/>
    <col min="9" max="9" width="18" customWidth="1"/>
    <col min="10" max="10" width="18.42578125" customWidth="1"/>
    <col min="11" max="11" width="17.5703125" bestFit="1" customWidth="1"/>
    <col min="12" max="12" width="17.5703125" customWidth="1"/>
    <col min="13" max="13" width="7.85546875" customWidth="1"/>
    <col min="14" max="14" width="8.140625" customWidth="1"/>
    <col min="15" max="15" width="8.42578125" customWidth="1"/>
    <col min="16" max="16" width="11.42578125" style="53"/>
    <col min="17" max="17" width="17.42578125" style="53" bestFit="1" customWidth="1"/>
    <col min="18" max="75" width="11.42578125" style="53"/>
  </cols>
  <sheetData>
    <row r="1" spans="1:17" s="53" customFormat="1" x14ac:dyDescent="0.2"/>
    <row r="2" spans="1:17" s="53" customFormat="1" ht="12.75" customHeight="1" x14ac:dyDescent="0.2">
      <c r="A2" s="117" t="s">
        <v>27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</row>
    <row r="3" spans="1:17" s="53" customFormat="1" ht="6.75" customHeight="1" x14ac:dyDescent="0.2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</row>
    <row r="4" spans="1:17" s="53" customFormat="1" ht="11.25" customHeight="1" x14ac:dyDescent="0.2">
      <c r="A4" s="117" t="s">
        <v>30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</row>
    <row r="5" spans="1:17" s="53" customFormat="1" ht="6" customHeight="1" x14ac:dyDescent="0.2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</row>
    <row r="6" spans="1:17" s="53" customFormat="1" ht="19.5" customHeight="1" thickBot="1" x14ac:dyDescent="0.35">
      <c r="A6" s="55"/>
      <c r="B6" s="55"/>
      <c r="C6" s="56"/>
      <c r="D6" s="56"/>
      <c r="E6" s="56"/>
      <c r="F6" s="56"/>
      <c r="G6" s="56"/>
      <c r="H6" s="56"/>
      <c r="I6" s="56"/>
      <c r="J6" s="118" t="s">
        <v>31</v>
      </c>
      <c r="K6" s="118"/>
      <c r="L6" s="118"/>
      <c r="M6" s="118"/>
      <c r="N6" s="118"/>
      <c r="O6" s="118"/>
    </row>
    <row r="7" spans="1:17" ht="42" customHeight="1" thickTop="1" thickBot="1" x14ac:dyDescent="0.25">
      <c r="A7" s="14"/>
      <c r="B7" s="15" t="s">
        <v>3</v>
      </c>
      <c r="C7" s="16" t="s">
        <v>9</v>
      </c>
      <c r="D7" s="17" t="s">
        <v>5</v>
      </c>
      <c r="E7" s="104" t="s">
        <v>11</v>
      </c>
      <c r="F7" s="16" t="s">
        <v>12</v>
      </c>
      <c r="G7" s="105" t="s">
        <v>22</v>
      </c>
      <c r="H7" s="105" t="s">
        <v>20</v>
      </c>
      <c r="I7" s="17" t="s">
        <v>19</v>
      </c>
      <c r="J7" s="17" t="s">
        <v>21</v>
      </c>
      <c r="K7" s="35" t="s">
        <v>6</v>
      </c>
      <c r="L7" s="114" t="s">
        <v>24</v>
      </c>
      <c r="M7" s="36" t="s">
        <v>8</v>
      </c>
      <c r="N7" s="37" t="s">
        <v>18</v>
      </c>
      <c r="O7" s="38" t="s">
        <v>7</v>
      </c>
    </row>
    <row r="8" spans="1:17" ht="9.75" customHeight="1" x14ac:dyDescent="0.2">
      <c r="A8" s="18"/>
      <c r="B8" s="1"/>
      <c r="C8" s="1"/>
      <c r="D8" s="1"/>
      <c r="E8" s="1"/>
      <c r="F8" s="1"/>
      <c r="G8" s="1"/>
      <c r="H8" s="1"/>
      <c r="I8" s="1"/>
      <c r="J8" s="1"/>
      <c r="K8" s="18"/>
      <c r="L8" s="110"/>
      <c r="M8" s="1"/>
      <c r="N8" s="1"/>
      <c r="O8" s="19"/>
    </row>
    <row r="9" spans="1:17" ht="18" customHeight="1" x14ac:dyDescent="0.2">
      <c r="A9" s="20" t="s">
        <v>14</v>
      </c>
      <c r="B9" s="71" t="s">
        <v>0</v>
      </c>
      <c r="C9" s="72">
        <f>SUM(C10:C13)</f>
        <v>660302227000</v>
      </c>
      <c r="D9" s="72">
        <f t="shared" ref="D9:J9" si="0">SUM(D10:D13)</f>
        <v>660302227000</v>
      </c>
      <c r="E9" s="72">
        <f t="shared" si="0"/>
        <v>45475354000</v>
      </c>
      <c r="F9" s="72">
        <f t="shared" si="0"/>
        <v>614826873000</v>
      </c>
      <c r="G9" s="72">
        <f t="shared" si="0"/>
        <v>581983249140.71008</v>
      </c>
      <c r="H9" s="72">
        <f t="shared" si="0"/>
        <v>520914657616.15002</v>
      </c>
      <c r="I9" s="72">
        <f t="shared" si="0"/>
        <v>212151866700.28</v>
      </c>
      <c r="J9" s="72">
        <f t="shared" si="0"/>
        <v>210759330307.28</v>
      </c>
      <c r="K9" s="73">
        <f t="shared" ref="K9:K14" si="1">+F9-H9</f>
        <v>93912215383.849976</v>
      </c>
      <c r="L9" s="111">
        <f>+G9-I9</f>
        <v>369831382440.43005</v>
      </c>
      <c r="M9" s="74">
        <f t="shared" ref="M9:M14" si="2">+H9/F9</f>
        <v>0.8472542117009092</v>
      </c>
      <c r="N9" s="74">
        <f t="shared" ref="N9:N14" si="3">+I9/F9</f>
        <v>0.34505952165867676</v>
      </c>
      <c r="O9" s="75">
        <f t="shared" ref="O9:O14" si="4">+J9/F9</f>
        <v>0.34279459724799632</v>
      </c>
    </row>
    <row r="10" spans="1:17" ht="29.25" customHeight="1" x14ac:dyDescent="0.2">
      <c r="A10" s="21"/>
      <c r="B10" s="8" t="s">
        <v>1</v>
      </c>
      <c r="C10" s="6">
        <f>+C24+C38</f>
        <v>79318119000</v>
      </c>
      <c r="D10" s="6">
        <f t="shared" ref="D10:J13" si="5">+D24+D38</f>
        <v>79318119000</v>
      </c>
      <c r="E10" s="6">
        <f t="shared" si="5"/>
        <v>975354000</v>
      </c>
      <c r="F10" s="6">
        <f t="shared" si="5"/>
        <v>78342765000</v>
      </c>
      <c r="G10" s="6">
        <f>+G24+G38</f>
        <v>78342765000</v>
      </c>
      <c r="H10" s="6">
        <f>+H24+H38</f>
        <v>29317625473</v>
      </c>
      <c r="I10" s="6">
        <f t="shared" si="5"/>
        <v>28910809713.849998</v>
      </c>
      <c r="J10" s="6">
        <f t="shared" si="5"/>
        <v>27626821922.849998</v>
      </c>
      <c r="K10" s="42">
        <f>+F10-H10</f>
        <v>49025139527</v>
      </c>
      <c r="L10" s="112">
        <f>+G10-H10</f>
        <v>49025139527</v>
      </c>
      <c r="M10" s="43">
        <f t="shared" si="2"/>
        <v>0.37422250124820078</v>
      </c>
      <c r="N10" s="43">
        <f t="shared" si="3"/>
        <v>0.36902973380949727</v>
      </c>
      <c r="O10" s="33">
        <f t="shared" si="4"/>
        <v>0.35264037365607404</v>
      </c>
    </row>
    <row r="11" spans="1:17" ht="25.5" customHeight="1" x14ac:dyDescent="0.2">
      <c r="A11" s="21"/>
      <c r="B11" s="9" t="s">
        <v>10</v>
      </c>
      <c r="C11" s="6">
        <f>+C25+C39</f>
        <v>24618655000</v>
      </c>
      <c r="D11" s="6">
        <f t="shared" si="5"/>
        <v>35584655000</v>
      </c>
      <c r="E11" s="6">
        <f t="shared" si="5"/>
        <v>0</v>
      </c>
      <c r="F11" s="6">
        <f t="shared" si="5"/>
        <v>35584655000</v>
      </c>
      <c r="G11" s="6">
        <f>+G25+G39</f>
        <v>30231730378.920002</v>
      </c>
      <c r="H11" s="6">
        <f>+H25+H39</f>
        <v>21079105279.559998</v>
      </c>
      <c r="I11" s="106">
        <f t="shared" si="5"/>
        <v>11725785004.84</v>
      </c>
      <c r="J11" s="6">
        <f t="shared" si="5"/>
        <v>11623774701.84</v>
      </c>
      <c r="K11" s="42">
        <f t="shared" si="1"/>
        <v>14505549720.440002</v>
      </c>
      <c r="L11" s="112">
        <f>+G11-H11</f>
        <v>9152625099.3600044</v>
      </c>
      <c r="M11" s="43">
        <f t="shared" si="2"/>
        <v>0.59236503148787023</v>
      </c>
      <c r="N11" s="43">
        <f t="shared" si="3"/>
        <v>0.32951801850657259</v>
      </c>
      <c r="O11" s="33">
        <f t="shared" si="4"/>
        <v>0.32665132489945453</v>
      </c>
    </row>
    <row r="12" spans="1:17" ht="26.25" customHeight="1" x14ac:dyDescent="0.2">
      <c r="A12" s="21"/>
      <c r="B12" s="8" t="s">
        <v>4</v>
      </c>
      <c r="C12" s="6">
        <f>+C26+C40</f>
        <v>533548811000</v>
      </c>
      <c r="D12" s="6">
        <f t="shared" si="5"/>
        <v>526048811000</v>
      </c>
      <c r="E12" s="6">
        <f t="shared" si="5"/>
        <v>44500000000</v>
      </c>
      <c r="F12" s="6">
        <f t="shared" si="5"/>
        <v>481548811000</v>
      </c>
      <c r="G12" s="6">
        <f>+G26+G40</f>
        <v>456158753761.79004</v>
      </c>
      <c r="H12" s="6">
        <f t="shared" si="5"/>
        <v>453272949979.59003</v>
      </c>
      <c r="I12" s="6">
        <f t="shared" si="5"/>
        <v>154270295097.59</v>
      </c>
      <c r="J12" s="6">
        <f t="shared" si="5"/>
        <v>154263756798.59</v>
      </c>
      <c r="K12" s="42">
        <f t="shared" si="1"/>
        <v>28275861020.409973</v>
      </c>
      <c r="L12" s="112">
        <f>+G12-H12</f>
        <v>2885803782.2000122</v>
      </c>
      <c r="M12" s="43">
        <f t="shared" si="2"/>
        <v>0.94128142282878569</v>
      </c>
      <c r="N12" s="43">
        <f t="shared" si="3"/>
        <v>0.32036273701356932</v>
      </c>
      <c r="O12" s="33">
        <f t="shared" si="4"/>
        <v>0.32034915936816633</v>
      </c>
    </row>
    <row r="13" spans="1:17" ht="24.75" customHeight="1" x14ac:dyDescent="0.2">
      <c r="A13" s="21"/>
      <c r="B13" s="10" t="s">
        <v>13</v>
      </c>
      <c r="C13" s="6">
        <f>+C27+C41</f>
        <v>22816642000</v>
      </c>
      <c r="D13" s="6">
        <f t="shared" si="5"/>
        <v>19350642000</v>
      </c>
      <c r="E13" s="6">
        <f t="shared" si="5"/>
        <v>0</v>
      </c>
      <c r="F13" s="6">
        <f t="shared" si="5"/>
        <v>19350642000</v>
      </c>
      <c r="G13" s="6">
        <f>+G27+G41</f>
        <v>17250000000</v>
      </c>
      <c r="H13" s="6">
        <f t="shared" si="5"/>
        <v>17244976884</v>
      </c>
      <c r="I13" s="6">
        <f t="shared" si="5"/>
        <v>17244976884</v>
      </c>
      <c r="J13" s="6">
        <f t="shared" si="5"/>
        <v>17244976884</v>
      </c>
      <c r="K13" s="42">
        <f t="shared" si="1"/>
        <v>2105665116</v>
      </c>
      <c r="L13" s="112">
        <f>+G13-H13</f>
        <v>5023116</v>
      </c>
      <c r="M13" s="43">
        <f t="shared" si="2"/>
        <v>0.89118370770334132</v>
      </c>
      <c r="N13" s="43">
        <f t="shared" si="3"/>
        <v>0.89118370770334132</v>
      </c>
      <c r="O13" s="33">
        <f t="shared" si="4"/>
        <v>0.89118370770334132</v>
      </c>
    </row>
    <row r="14" spans="1:17" ht="23.25" customHeight="1" x14ac:dyDescent="0.2">
      <c r="A14" s="76" t="s">
        <v>15</v>
      </c>
      <c r="B14" s="71" t="s">
        <v>2</v>
      </c>
      <c r="C14" s="72">
        <f t="shared" ref="C14:J14" si="6">+C28+C42</f>
        <v>198352184065</v>
      </c>
      <c r="D14" s="72">
        <f t="shared" si="6"/>
        <v>198352184065</v>
      </c>
      <c r="E14" s="72">
        <f t="shared" si="6"/>
        <v>0</v>
      </c>
      <c r="F14" s="72">
        <f t="shared" si="6"/>
        <v>198352184065</v>
      </c>
      <c r="G14" s="72">
        <f>+G28+G42</f>
        <v>108449205455.42</v>
      </c>
      <c r="H14" s="72">
        <f t="shared" si="6"/>
        <v>26515777832.959999</v>
      </c>
      <c r="I14" s="72">
        <f t="shared" si="6"/>
        <v>10534776437.549999</v>
      </c>
      <c r="J14" s="72">
        <f t="shared" si="6"/>
        <v>10370044245.549999</v>
      </c>
      <c r="K14" s="73">
        <f t="shared" si="1"/>
        <v>171836406232.04001</v>
      </c>
      <c r="L14" s="111">
        <f>+G14-H14</f>
        <v>81933427622.459991</v>
      </c>
      <c r="M14" s="74">
        <f t="shared" si="2"/>
        <v>0.13368029173941831</v>
      </c>
      <c r="N14" s="74">
        <f t="shared" si="3"/>
        <v>5.3111471835862185E-2</v>
      </c>
      <c r="O14" s="75">
        <f t="shared" si="4"/>
        <v>5.2280968290985573E-2</v>
      </c>
    </row>
    <row r="15" spans="1:17" ht="8.25" customHeight="1" x14ac:dyDescent="0.2">
      <c r="A15" s="22"/>
      <c r="B15" s="11"/>
      <c r="C15" s="12"/>
      <c r="D15" s="7"/>
      <c r="E15" s="7"/>
      <c r="F15" s="7"/>
      <c r="G15" s="7"/>
      <c r="H15" s="7"/>
      <c r="I15" s="7"/>
      <c r="J15" s="7"/>
      <c r="K15" s="39"/>
      <c r="L15" s="112"/>
      <c r="M15" s="40"/>
      <c r="N15" s="40"/>
      <c r="O15" s="34"/>
    </row>
    <row r="16" spans="1:17" ht="24" customHeight="1" thickBot="1" x14ac:dyDescent="0.25">
      <c r="A16" s="89"/>
      <c r="B16" s="77" t="s">
        <v>16</v>
      </c>
      <c r="C16" s="78">
        <f t="shared" ref="C16:J16" si="7">+C30+C44</f>
        <v>858654411065</v>
      </c>
      <c r="D16" s="78">
        <f t="shared" si="7"/>
        <v>858654411065</v>
      </c>
      <c r="E16" s="78">
        <f t="shared" si="7"/>
        <v>45475354000</v>
      </c>
      <c r="F16" s="78">
        <f>+F30+F44</f>
        <v>813179057065</v>
      </c>
      <c r="G16" s="78">
        <f t="shared" si="7"/>
        <v>690432454596.13</v>
      </c>
      <c r="H16" s="78">
        <f t="shared" si="7"/>
        <v>547430435449.11005</v>
      </c>
      <c r="I16" s="78">
        <f t="shared" si="7"/>
        <v>222686643137.82999</v>
      </c>
      <c r="J16" s="78">
        <f t="shared" si="7"/>
        <v>221129374552.82999</v>
      </c>
      <c r="K16" s="79">
        <f>+F16-H16</f>
        <v>265748621615.88995</v>
      </c>
      <c r="L16" s="113">
        <f>+G16-H16</f>
        <v>143002019147.01996</v>
      </c>
      <c r="M16" s="80">
        <f>+H16/F16</f>
        <v>0.67319790234754184</v>
      </c>
      <c r="N16" s="80">
        <f>+I16/F16</f>
        <v>0.27384699741477714</v>
      </c>
      <c r="O16" s="81">
        <f>+J16/F16</f>
        <v>0.27193195967312572</v>
      </c>
      <c r="Q16" s="54"/>
    </row>
    <row r="17" spans="1:17" s="53" customFormat="1" ht="13.5" thickTop="1" x14ac:dyDescent="0.2">
      <c r="A17" s="58"/>
      <c r="B17" s="58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</row>
    <row r="18" spans="1:17" s="53" customFormat="1" ht="15" customHeight="1" x14ac:dyDescent="0.2">
      <c r="A18" s="117" t="s">
        <v>28</v>
      </c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</row>
    <row r="19" spans="1:17" s="53" customFormat="1" ht="16.5" customHeight="1" x14ac:dyDescent="0.2">
      <c r="A19" s="117" t="s">
        <v>30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7" s="53" customFormat="1" ht="5.25" customHeight="1" thickBot="1" x14ac:dyDescent="0.25">
      <c r="A20" s="58"/>
      <c r="B20" s="58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</row>
    <row r="21" spans="1:17" ht="42" customHeight="1" thickTop="1" thickBot="1" x14ac:dyDescent="0.25">
      <c r="A21" s="14"/>
      <c r="B21" s="15" t="s">
        <v>3</v>
      </c>
      <c r="C21" s="16" t="s">
        <v>9</v>
      </c>
      <c r="D21" s="17" t="s">
        <v>5</v>
      </c>
      <c r="E21" s="104" t="s">
        <v>11</v>
      </c>
      <c r="F21" s="16" t="s">
        <v>12</v>
      </c>
      <c r="G21" s="105" t="s">
        <v>22</v>
      </c>
      <c r="H21" s="105" t="s">
        <v>20</v>
      </c>
      <c r="I21" s="17" t="s">
        <v>19</v>
      </c>
      <c r="J21" s="17" t="s">
        <v>21</v>
      </c>
      <c r="K21" s="109" t="s">
        <v>6</v>
      </c>
      <c r="L21" s="114" t="s">
        <v>24</v>
      </c>
      <c r="M21" s="36" t="s">
        <v>8</v>
      </c>
      <c r="N21" s="37" t="s">
        <v>18</v>
      </c>
      <c r="O21" s="38" t="s">
        <v>7</v>
      </c>
    </row>
    <row r="22" spans="1:17" ht="10.5" customHeight="1" x14ac:dyDescent="0.2">
      <c r="A22" s="21"/>
      <c r="B22" s="2"/>
      <c r="C22" s="3"/>
      <c r="D22" s="3"/>
      <c r="E22" s="3"/>
      <c r="F22" s="3"/>
      <c r="G22" s="3"/>
      <c r="H22" s="3"/>
      <c r="I22" s="3"/>
      <c r="J22" s="3"/>
      <c r="K22" s="110"/>
      <c r="L22" s="110"/>
      <c r="M22" s="3"/>
      <c r="N22" s="3"/>
      <c r="O22" s="52"/>
    </row>
    <row r="23" spans="1:17" ht="23.25" customHeight="1" x14ac:dyDescent="0.2">
      <c r="A23" s="82" t="s">
        <v>14</v>
      </c>
      <c r="B23" s="83" t="s">
        <v>0</v>
      </c>
      <c r="C23" s="72">
        <f t="shared" ref="C23:E23" si="8">SUM(C24:C27)</f>
        <v>634658520000</v>
      </c>
      <c r="D23" s="72">
        <f>SUM(D24:D27)</f>
        <v>634658520000</v>
      </c>
      <c r="E23" s="72">
        <f t="shared" si="8"/>
        <v>44500000000</v>
      </c>
      <c r="F23" s="72">
        <f>SUM(F24:F27)</f>
        <v>590158520000</v>
      </c>
      <c r="G23" s="84">
        <f>SUM(G24:G27)</f>
        <v>561411107399.26001</v>
      </c>
      <c r="H23" s="84">
        <f>SUM(H24:H27)</f>
        <v>511171953039.23004</v>
      </c>
      <c r="I23" s="84">
        <f>SUM(I24:I27)</f>
        <v>203263155138.5</v>
      </c>
      <c r="J23" s="84">
        <f>SUM(J24:J27)</f>
        <v>202292550782.5</v>
      </c>
      <c r="K23" s="111">
        <f t="shared" ref="K23:K27" si="9">+F23-H23</f>
        <v>78986566960.769958</v>
      </c>
      <c r="L23" s="111">
        <f>+G23-I23</f>
        <v>358147952260.76001</v>
      </c>
      <c r="M23" s="85">
        <f t="shared" ref="M23:M28" si="10">+H23/F23</f>
        <v>0.8661604225238162</v>
      </c>
      <c r="N23" s="85">
        <f t="shared" ref="N23:N28" si="11">+I23/F23</f>
        <v>0.34442128385861481</v>
      </c>
      <c r="O23" s="75">
        <f t="shared" ref="O23:O28" si="12">+J23/F23</f>
        <v>0.34277663361108468</v>
      </c>
    </row>
    <row r="24" spans="1:17" ht="24.75" customHeight="1" x14ac:dyDescent="0.2">
      <c r="A24" s="21"/>
      <c r="B24" s="9" t="s">
        <v>1</v>
      </c>
      <c r="C24" s="45">
        <v>59939874000</v>
      </c>
      <c r="D24" s="45">
        <v>59939874000</v>
      </c>
      <c r="E24" s="4">
        <v>0</v>
      </c>
      <c r="F24" s="6">
        <f>+D24-E24</f>
        <v>59939874000</v>
      </c>
      <c r="G24" s="6">
        <v>59939874000</v>
      </c>
      <c r="H24" s="44">
        <v>21534086590</v>
      </c>
      <c r="I24" s="44">
        <v>21127270830.849998</v>
      </c>
      <c r="J24" s="44">
        <v>20239881876.849998</v>
      </c>
      <c r="K24" s="112">
        <f>+F24-H24</f>
        <v>38405787410</v>
      </c>
      <c r="L24" s="112">
        <f>+G24-H24</f>
        <v>38405787410</v>
      </c>
      <c r="M24" s="5">
        <f t="shared" si="10"/>
        <v>0.35926145907480556</v>
      </c>
      <c r="N24" s="5">
        <f t="shared" si="11"/>
        <v>0.35247439510550188</v>
      </c>
      <c r="O24" s="33">
        <f t="shared" si="12"/>
        <v>0.33766974346409201</v>
      </c>
    </row>
    <row r="25" spans="1:17" ht="21" customHeight="1" x14ac:dyDescent="0.2">
      <c r="A25" s="21"/>
      <c r="B25" s="9" t="s">
        <v>10</v>
      </c>
      <c r="C25" s="6">
        <v>22407835000</v>
      </c>
      <c r="D25" s="6">
        <v>29373835000</v>
      </c>
      <c r="E25" s="48">
        <v>0</v>
      </c>
      <c r="F25" s="6">
        <f>+D25-E25</f>
        <v>29373835000</v>
      </c>
      <c r="G25" s="6">
        <v>28112479637.470001</v>
      </c>
      <c r="H25" s="44">
        <v>19165545470.639999</v>
      </c>
      <c r="I25" s="44">
        <v>10666218211.059999</v>
      </c>
      <c r="J25" s="44">
        <v>10589541108.059999</v>
      </c>
      <c r="K25" s="112">
        <f t="shared" si="9"/>
        <v>10208289529.360001</v>
      </c>
      <c r="L25" s="112">
        <f t="shared" ref="L25:L27" si="13">+G25-H25</f>
        <v>8946934166.8300018</v>
      </c>
      <c r="M25" s="5">
        <f t="shared" si="10"/>
        <v>0.65246997780984328</v>
      </c>
      <c r="N25" s="5">
        <f t="shared" si="11"/>
        <v>0.36311970197490384</v>
      </c>
      <c r="O25" s="33">
        <f t="shared" si="12"/>
        <v>0.36050931409058434</v>
      </c>
    </row>
    <row r="26" spans="1:17" ht="30.75" customHeight="1" x14ac:dyDescent="0.2">
      <c r="A26" s="21"/>
      <c r="B26" s="9" t="s">
        <v>4</v>
      </c>
      <c r="C26" s="6">
        <v>529498811000</v>
      </c>
      <c r="D26" s="6">
        <v>525998811000</v>
      </c>
      <c r="E26" s="47">
        <v>44500000000</v>
      </c>
      <c r="F26" s="6">
        <f>+D26-E26</f>
        <v>481498811000</v>
      </c>
      <c r="G26" s="6">
        <v>456108753761.79004</v>
      </c>
      <c r="H26" s="49">
        <v>453227344094.59003</v>
      </c>
      <c r="I26" s="49">
        <v>154224689212.59</v>
      </c>
      <c r="J26" s="49">
        <v>154218150913.59</v>
      </c>
      <c r="K26" s="112">
        <f t="shared" si="9"/>
        <v>28271466905.409973</v>
      </c>
      <c r="L26" s="112">
        <f t="shared" si="13"/>
        <v>2881409667.2000122</v>
      </c>
      <c r="M26" s="5">
        <f t="shared" si="10"/>
        <v>0.94128445126023386</v>
      </c>
      <c r="N26" s="5">
        <f t="shared" si="11"/>
        <v>0.3203012877483305</v>
      </c>
      <c r="O26" s="33">
        <f t="shared" si="12"/>
        <v>0.32028770869299195</v>
      </c>
      <c r="Q26" s="54"/>
    </row>
    <row r="27" spans="1:17" ht="22.5" customHeight="1" x14ac:dyDescent="0.2">
      <c r="A27" s="21"/>
      <c r="B27" s="10" t="s">
        <v>13</v>
      </c>
      <c r="C27" s="6">
        <v>22812000000</v>
      </c>
      <c r="D27" s="6">
        <v>19346000000</v>
      </c>
      <c r="E27" s="6">
        <v>0</v>
      </c>
      <c r="F27" s="6">
        <f>+D27-E27</f>
        <v>19346000000</v>
      </c>
      <c r="G27" s="6">
        <v>17250000000</v>
      </c>
      <c r="H27" s="6">
        <v>17244976884</v>
      </c>
      <c r="I27" s="50">
        <v>17244976884</v>
      </c>
      <c r="J27" s="50">
        <v>17244976884</v>
      </c>
      <c r="K27" s="112">
        <f t="shared" si="9"/>
        <v>2101023116</v>
      </c>
      <c r="L27" s="112">
        <f t="shared" si="13"/>
        <v>5023116</v>
      </c>
      <c r="M27" s="5">
        <f t="shared" si="10"/>
        <v>0.89139754388504089</v>
      </c>
      <c r="N27" s="5">
        <f t="shared" si="11"/>
        <v>0.89139754388504089</v>
      </c>
      <c r="O27" s="33">
        <f t="shared" si="12"/>
        <v>0.89139754388504089</v>
      </c>
    </row>
    <row r="28" spans="1:17" ht="24.75" customHeight="1" x14ac:dyDescent="0.2">
      <c r="A28" s="76" t="s">
        <v>15</v>
      </c>
      <c r="B28" s="86" t="s">
        <v>2</v>
      </c>
      <c r="C28" s="72">
        <v>189479076929</v>
      </c>
      <c r="D28" s="72">
        <v>189479076929</v>
      </c>
      <c r="E28" s="87">
        <v>0</v>
      </c>
      <c r="F28" s="72">
        <f>+D28-E28</f>
        <v>189479076929</v>
      </c>
      <c r="G28" s="87">
        <v>99841449252.419998</v>
      </c>
      <c r="H28" s="88">
        <v>18101262480.52</v>
      </c>
      <c r="I28" s="88">
        <v>7500223468.5500002</v>
      </c>
      <c r="J28" s="88">
        <v>7352965396.5500002</v>
      </c>
      <c r="K28" s="111">
        <f>+F28-H28</f>
        <v>171377814448.48001</v>
      </c>
      <c r="L28" s="111">
        <f>+G28-H28</f>
        <v>81740186771.899994</v>
      </c>
      <c r="M28" s="85">
        <f t="shared" si="10"/>
        <v>9.553172188664795E-2</v>
      </c>
      <c r="N28" s="85">
        <f t="shared" si="11"/>
        <v>3.9583386145375939E-2</v>
      </c>
      <c r="O28" s="75">
        <f t="shared" si="12"/>
        <v>3.8806212884946879E-2</v>
      </c>
      <c r="Q28" s="54"/>
    </row>
    <row r="29" spans="1:17" ht="8.25" customHeight="1" x14ac:dyDescent="0.2">
      <c r="A29" s="32"/>
      <c r="B29" s="11"/>
      <c r="C29" s="7"/>
      <c r="D29" s="7"/>
      <c r="E29" s="7"/>
      <c r="F29" s="4"/>
      <c r="G29" s="4"/>
      <c r="H29" s="46"/>
      <c r="I29" s="46"/>
      <c r="J29" s="46"/>
      <c r="K29" s="112"/>
      <c r="L29" s="112"/>
      <c r="M29" s="5"/>
      <c r="N29" s="5"/>
      <c r="O29" s="33"/>
    </row>
    <row r="30" spans="1:17" ht="21" customHeight="1" thickBot="1" x14ac:dyDescent="0.25">
      <c r="A30" s="89"/>
      <c r="B30" s="90" t="s">
        <v>16</v>
      </c>
      <c r="C30" s="78">
        <f>+C23+C28</f>
        <v>824137596929</v>
      </c>
      <c r="D30" s="78">
        <f t="shared" ref="D30:E30" si="14">+D23+D28</f>
        <v>824137596929</v>
      </c>
      <c r="E30" s="78">
        <f t="shared" si="14"/>
        <v>44500000000</v>
      </c>
      <c r="F30" s="78">
        <f>+F23+F28</f>
        <v>779637596929</v>
      </c>
      <c r="G30" s="78">
        <f>+G23+G28</f>
        <v>661252556651.68005</v>
      </c>
      <c r="H30" s="78">
        <f>+H23+H28</f>
        <v>529273215519.75006</v>
      </c>
      <c r="I30" s="78">
        <f>+I23+I28</f>
        <v>210763378607.04999</v>
      </c>
      <c r="J30" s="78">
        <f>+J23+J28</f>
        <v>209645516179.04999</v>
      </c>
      <c r="K30" s="113">
        <f>+F30-H30</f>
        <v>250364381409.24994</v>
      </c>
      <c r="L30" s="113">
        <f>+G30-H30</f>
        <v>131979341131.92999</v>
      </c>
      <c r="M30" s="91">
        <f>+H30/F30</f>
        <v>0.67887082101294549</v>
      </c>
      <c r="N30" s="91">
        <f>+I30/F30</f>
        <v>0.27033506264609219</v>
      </c>
      <c r="O30" s="81">
        <f>+J30/F30</f>
        <v>0.26890123950518252</v>
      </c>
    </row>
    <row r="31" spans="1:17" s="53" customFormat="1" ht="12.75" customHeight="1" thickTop="1" x14ac:dyDescent="0.2">
      <c r="A31" s="60"/>
      <c r="B31" s="61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13"/>
      <c r="N31" s="13"/>
      <c r="O31" s="13"/>
    </row>
    <row r="32" spans="1:17" s="53" customFormat="1" ht="27" customHeight="1" x14ac:dyDescent="0.2">
      <c r="A32" s="117" t="s">
        <v>29</v>
      </c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</row>
    <row r="33" spans="1:21" s="53" customFormat="1" ht="18.75" customHeight="1" x14ac:dyDescent="0.2">
      <c r="A33" s="117" t="s">
        <v>30</v>
      </c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</row>
    <row r="34" spans="1:21" s="53" customFormat="1" ht="9" customHeight="1" thickBot="1" x14ac:dyDescent="0.25">
      <c r="A34" s="63"/>
      <c r="B34" s="63"/>
      <c r="C34" s="64"/>
      <c r="D34" s="64"/>
      <c r="E34" s="64"/>
      <c r="F34" s="64"/>
      <c r="G34" s="64"/>
      <c r="H34" s="64"/>
      <c r="I34" s="64"/>
      <c r="J34" s="64"/>
      <c r="K34" s="65"/>
      <c r="L34" s="65"/>
      <c r="M34" s="64"/>
      <c r="N34" s="64"/>
      <c r="O34" s="64"/>
    </row>
    <row r="35" spans="1:21" ht="41.25" customHeight="1" thickTop="1" thickBot="1" x14ac:dyDescent="0.25">
      <c r="A35" s="27"/>
      <c r="B35" s="28" t="s">
        <v>3</v>
      </c>
      <c r="C35" s="16" t="s">
        <v>9</v>
      </c>
      <c r="D35" s="17" t="s">
        <v>5</v>
      </c>
      <c r="E35" s="104" t="s">
        <v>11</v>
      </c>
      <c r="F35" s="16" t="s">
        <v>12</v>
      </c>
      <c r="G35" s="105" t="s">
        <v>22</v>
      </c>
      <c r="H35" s="105" t="s">
        <v>20</v>
      </c>
      <c r="I35" s="17" t="s">
        <v>19</v>
      </c>
      <c r="J35" s="17" t="s">
        <v>21</v>
      </c>
      <c r="K35" s="107" t="s">
        <v>6</v>
      </c>
      <c r="L35" s="114" t="s">
        <v>24</v>
      </c>
      <c r="M35" s="36" t="s">
        <v>8</v>
      </c>
      <c r="N35" s="37" t="s">
        <v>18</v>
      </c>
      <c r="O35" s="38" t="s">
        <v>7</v>
      </c>
    </row>
    <row r="36" spans="1:21" ht="7.5" customHeight="1" x14ac:dyDescent="0.2">
      <c r="A36" s="29"/>
      <c r="B36" s="2"/>
      <c r="C36" s="3"/>
      <c r="D36" s="3"/>
      <c r="E36" s="3"/>
      <c r="F36" s="3"/>
      <c r="G36" s="3"/>
      <c r="H36" s="3"/>
      <c r="I36" s="3"/>
      <c r="J36" s="3"/>
      <c r="K36" s="3"/>
      <c r="L36" s="110"/>
      <c r="M36" s="3"/>
      <c r="N36" s="3"/>
      <c r="O36" s="24"/>
    </row>
    <row r="37" spans="1:21" ht="27" customHeight="1" x14ac:dyDescent="0.2">
      <c r="A37" s="92" t="s">
        <v>14</v>
      </c>
      <c r="B37" s="86" t="s">
        <v>0</v>
      </c>
      <c r="C37" s="72">
        <f t="shared" ref="C37:J37" si="15">SUM(C38:C41)</f>
        <v>25643707000</v>
      </c>
      <c r="D37" s="72">
        <f t="shared" si="15"/>
        <v>25643707000</v>
      </c>
      <c r="E37" s="72">
        <f t="shared" si="15"/>
        <v>975354000</v>
      </c>
      <c r="F37" s="72">
        <f t="shared" ref="F37:F42" si="16">+D37-E37</f>
        <v>24668353000</v>
      </c>
      <c r="G37" s="72">
        <f>SUM(G38:G41)</f>
        <v>20572141741.450001</v>
      </c>
      <c r="H37" s="72">
        <f>SUM(H38:H41)</f>
        <v>9742704576.9200001</v>
      </c>
      <c r="I37" s="72">
        <f t="shared" si="15"/>
        <v>8888711561.7800007</v>
      </c>
      <c r="J37" s="72">
        <f t="shared" si="15"/>
        <v>8466779524.7799997</v>
      </c>
      <c r="K37" s="72">
        <f t="shared" ref="K37:K42" si="17">+F37-H37</f>
        <v>14925648423.08</v>
      </c>
      <c r="L37" s="111">
        <f>+G37-I37</f>
        <v>11683430179.67</v>
      </c>
      <c r="M37" s="85">
        <f t="shared" ref="M37:M42" si="18">+H37/F37</f>
        <v>0.39494750934203027</v>
      </c>
      <c r="N37" s="85">
        <f t="shared" ref="N37:N42" si="19">+I37/F37</f>
        <v>0.36032853761173278</v>
      </c>
      <c r="O37" s="93">
        <f t="shared" ref="O37:O42" si="20">+J37/F37</f>
        <v>0.34322435408557678</v>
      </c>
    </row>
    <row r="38" spans="1:21" ht="16.5" customHeight="1" x14ac:dyDescent="0.2">
      <c r="A38" s="30"/>
      <c r="B38" s="8" t="s">
        <v>1</v>
      </c>
      <c r="C38" s="6">
        <v>19378245000</v>
      </c>
      <c r="D38" s="6">
        <v>19378245000</v>
      </c>
      <c r="E38" s="4">
        <v>975354000</v>
      </c>
      <c r="F38" s="6">
        <f t="shared" si="16"/>
        <v>18402891000</v>
      </c>
      <c r="G38" s="6">
        <v>18402891000</v>
      </c>
      <c r="H38" s="4">
        <v>7783538883</v>
      </c>
      <c r="I38" s="4">
        <v>7783538883</v>
      </c>
      <c r="J38" s="4">
        <v>7386940046</v>
      </c>
      <c r="K38" s="6">
        <f t="shared" si="17"/>
        <v>10619352117</v>
      </c>
      <c r="L38" s="112">
        <f>+G38-H38</f>
        <v>10619352117</v>
      </c>
      <c r="M38" s="5">
        <f t="shared" si="18"/>
        <v>0.42295196352573083</v>
      </c>
      <c r="N38" s="5">
        <f t="shared" si="19"/>
        <v>0.42295196352573083</v>
      </c>
      <c r="O38" s="25">
        <f t="shared" si="20"/>
        <v>0.4014010649739761</v>
      </c>
    </row>
    <row r="39" spans="1:21" ht="20.100000000000001" customHeight="1" x14ac:dyDescent="0.2">
      <c r="A39" s="30"/>
      <c r="B39" s="9" t="s">
        <v>10</v>
      </c>
      <c r="C39" s="6">
        <v>2210820000</v>
      </c>
      <c r="D39" s="6">
        <v>6210820000</v>
      </c>
      <c r="E39" s="6">
        <v>0</v>
      </c>
      <c r="F39" s="6">
        <f t="shared" si="16"/>
        <v>6210820000</v>
      </c>
      <c r="G39" s="6">
        <v>2119250741.45</v>
      </c>
      <c r="H39" s="6">
        <v>1913559808.9200001</v>
      </c>
      <c r="I39" s="51">
        <v>1059566793.78</v>
      </c>
      <c r="J39" s="51">
        <v>1034233593.78</v>
      </c>
      <c r="K39" s="6">
        <f t="shared" si="17"/>
        <v>4297260191.0799999</v>
      </c>
      <c r="L39" s="112">
        <f>+G39-H39</f>
        <v>205690932.52999997</v>
      </c>
      <c r="M39" s="5">
        <f t="shared" si="18"/>
        <v>0.30810099293169019</v>
      </c>
      <c r="N39" s="5">
        <f t="shared" si="19"/>
        <v>0.17060014519499841</v>
      </c>
      <c r="O39" s="25">
        <f t="shared" si="20"/>
        <v>0.16652126350143781</v>
      </c>
    </row>
    <row r="40" spans="1:21" ht="24.75" customHeight="1" x14ac:dyDescent="0.2">
      <c r="A40" s="30"/>
      <c r="B40" s="8" t="s">
        <v>4</v>
      </c>
      <c r="C40" s="6">
        <v>4050000000</v>
      </c>
      <c r="D40" s="6">
        <v>50000000</v>
      </c>
      <c r="E40" s="6">
        <v>0</v>
      </c>
      <c r="F40" s="6">
        <f t="shared" si="16"/>
        <v>50000000</v>
      </c>
      <c r="G40" s="6">
        <v>50000000</v>
      </c>
      <c r="H40" s="44">
        <v>45605885</v>
      </c>
      <c r="I40" s="44">
        <v>45605885</v>
      </c>
      <c r="J40" s="44">
        <v>45605885</v>
      </c>
      <c r="K40" s="6">
        <f t="shared" si="17"/>
        <v>4394115</v>
      </c>
      <c r="L40" s="112">
        <f>+G40-H40</f>
        <v>4394115</v>
      </c>
      <c r="M40" s="5">
        <f t="shared" si="18"/>
        <v>0.91211770000000003</v>
      </c>
      <c r="N40" s="5">
        <f t="shared" si="19"/>
        <v>0.91211770000000003</v>
      </c>
      <c r="O40" s="25">
        <f t="shared" si="20"/>
        <v>0.91211770000000003</v>
      </c>
    </row>
    <row r="41" spans="1:21" ht="21" customHeight="1" x14ac:dyDescent="0.2">
      <c r="A41" s="29"/>
      <c r="B41" s="10" t="s">
        <v>13</v>
      </c>
      <c r="C41" s="6">
        <v>4642000</v>
      </c>
      <c r="D41" s="6">
        <v>4642000</v>
      </c>
      <c r="E41" s="6">
        <v>0</v>
      </c>
      <c r="F41" s="6">
        <f t="shared" si="16"/>
        <v>4642000</v>
      </c>
      <c r="G41" s="6">
        <v>0</v>
      </c>
      <c r="H41" s="6">
        <v>0</v>
      </c>
      <c r="I41" s="6">
        <v>0</v>
      </c>
      <c r="J41" s="6">
        <v>0</v>
      </c>
      <c r="K41" s="6">
        <f t="shared" si="17"/>
        <v>4642000</v>
      </c>
      <c r="L41" s="112">
        <f>+G41-H41</f>
        <v>0</v>
      </c>
      <c r="M41" s="5">
        <f t="shared" si="18"/>
        <v>0</v>
      </c>
      <c r="N41" s="5">
        <f t="shared" si="19"/>
        <v>0</v>
      </c>
      <c r="O41" s="25">
        <f t="shared" si="20"/>
        <v>0</v>
      </c>
    </row>
    <row r="42" spans="1:21" ht="29.25" customHeight="1" x14ac:dyDescent="0.2">
      <c r="A42" s="94" t="s">
        <v>15</v>
      </c>
      <c r="B42" s="95" t="s">
        <v>2</v>
      </c>
      <c r="C42" s="96">
        <v>8873107136</v>
      </c>
      <c r="D42" s="96">
        <v>8873107136</v>
      </c>
      <c r="E42" s="96">
        <v>0</v>
      </c>
      <c r="F42" s="96">
        <f t="shared" si="16"/>
        <v>8873107136</v>
      </c>
      <c r="G42" s="96">
        <v>8607756203</v>
      </c>
      <c r="H42" s="97">
        <v>8414515352.4399996</v>
      </c>
      <c r="I42" s="97">
        <v>3034552969</v>
      </c>
      <c r="J42" s="97">
        <v>3017078849</v>
      </c>
      <c r="K42" s="96">
        <f t="shared" si="17"/>
        <v>458591783.56000042</v>
      </c>
      <c r="L42" s="111">
        <f>+G42-H42</f>
        <v>193240850.56000042</v>
      </c>
      <c r="M42" s="74">
        <f t="shared" si="18"/>
        <v>0.94831666331409425</v>
      </c>
      <c r="N42" s="74">
        <f t="shared" si="19"/>
        <v>0.34199440201597492</v>
      </c>
      <c r="O42" s="98">
        <f t="shared" si="20"/>
        <v>0.3400250670657517</v>
      </c>
    </row>
    <row r="43" spans="1:21" ht="3.75" customHeight="1" x14ac:dyDescent="0.2">
      <c r="A43" s="31"/>
      <c r="B43" s="23"/>
      <c r="C43" s="41"/>
      <c r="D43" s="41"/>
      <c r="E43" s="41"/>
      <c r="F43" s="41"/>
      <c r="G43" s="41"/>
      <c r="H43" s="41"/>
      <c r="I43" s="41"/>
      <c r="J43" s="41"/>
      <c r="K43" s="62"/>
      <c r="L43" s="112"/>
      <c r="M43" s="13"/>
      <c r="N43" s="13"/>
      <c r="O43" s="26"/>
    </row>
    <row r="44" spans="1:21" ht="21.75" customHeight="1" thickBot="1" x14ac:dyDescent="0.25">
      <c r="A44" s="99"/>
      <c r="B44" s="100" t="s">
        <v>16</v>
      </c>
      <c r="C44" s="101">
        <f>+C37+C42</f>
        <v>34516814136</v>
      </c>
      <c r="D44" s="101">
        <f t="shared" ref="D44:J44" si="21">+D37+D42</f>
        <v>34516814136</v>
      </c>
      <c r="E44" s="101">
        <f t="shared" si="21"/>
        <v>975354000</v>
      </c>
      <c r="F44" s="101">
        <f>+F37+F42</f>
        <v>33541460136</v>
      </c>
      <c r="G44" s="101">
        <f t="shared" si="21"/>
        <v>29179897944.450001</v>
      </c>
      <c r="H44" s="101">
        <f t="shared" si="21"/>
        <v>18157219929.360001</v>
      </c>
      <c r="I44" s="101">
        <f t="shared" si="21"/>
        <v>11923264530.780001</v>
      </c>
      <c r="J44" s="101">
        <f t="shared" si="21"/>
        <v>11483858373.779999</v>
      </c>
      <c r="K44" s="101">
        <f>+F44-H44</f>
        <v>15384240206.639999</v>
      </c>
      <c r="L44" s="113">
        <f>+G44-H44</f>
        <v>11022678015.09</v>
      </c>
      <c r="M44" s="102">
        <f>+H44/F44</f>
        <v>0.54133659822017954</v>
      </c>
      <c r="N44" s="102">
        <f>+I44/F44</f>
        <v>0.35547839844881346</v>
      </c>
      <c r="O44" s="103">
        <f>+J44/F44</f>
        <v>0.3423780099976742</v>
      </c>
    </row>
    <row r="45" spans="1:21" s="53" customFormat="1" ht="5.25" customHeight="1" thickTop="1" x14ac:dyDescent="0.2">
      <c r="A45" s="58"/>
      <c r="B45" s="58"/>
      <c r="C45" s="59"/>
      <c r="D45" s="59"/>
      <c r="E45" s="59"/>
      <c r="F45" s="66"/>
      <c r="G45" s="66"/>
      <c r="H45" s="67"/>
      <c r="I45" s="67"/>
      <c r="J45" s="67"/>
      <c r="K45" s="67"/>
      <c r="L45" s="67"/>
      <c r="M45" s="59"/>
      <c r="N45" s="59"/>
      <c r="O45" s="59"/>
    </row>
    <row r="46" spans="1:21" s="53" customFormat="1" x14ac:dyDescent="0.2">
      <c r="A46" s="58"/>
      <c r="B46" s="57" t="s">
        <v>17</v>
      </c>
      <c r="C46" s="57"/>
      <c r="D46" s="57"/>
      <c r="E46" s="57"/>
      <c r="F46" s="57"/>
      <c r="G46" s="57"/>
      <c r="H46" s="68"/>
      <c r="I46" s="69"/>
      <c r="J46" s="57"/>
      <c r="K46" s="57"/>
      <c r="L46" s="57"/>
      <c r="M46" s="57"/>
      <c r="N46" s="57"/>
      <c r="O46" s="57"/>
      <c r="P46" s="57"/>
    </row>
    <row r="47" spans="1:21" s="57" customFormat="1" ht="11.25" x14ac:dyDescent="0.2">
      <c r="B47" s="57" t="s">
        <v>25</v>
      </c>
      <c r="F47" s="115"/>
      <c r="G47" s="115"/>
      <c r="H47" s="68"/>
      <c r="I47" s="116"/>
      <c r="J47" s="116"/>
      <c r="P47" s="115"/>
      <c r="Q47" s="115"/>
      <c r="R47" s="68"/>
      <c r="S47" s="116"/>
      <c r="T47" s="116"/>
      <c r="U47" s="116"/>
    </row>
    <row r="48" spans="1:21" s="57" customFormat="1" ht="11.25" x14ac:dyDescent="0.2">
      <c r="B48" s="57" t="s">
        <v>26</v>
      </c>
      <c r="F48" s="115"/>
      <c r="G48" s="115"/>
      <c r="H48" s="68"/>
      <c r="I48" s="116"/>
      <c r="J48" s="116"/>
      <c r="P48" s="115"/>
      <c r="Q48" s="115"/>
      <c r="R48" s="68"/>
      <c r="S48" s="116"/>
      <c r="T48" s="116"/>
      <c r="U48" s="116"/>
    </row>
    <row r="49" spans="3:13" s="53" customFormat="1" x14ac:dyDescent="0.2">
      <c r="C49" s="54"/>
      <c r="D49" s="54"/>
      <c r="E49" s="54"/>
      <c r="F49" s="54"/>
      <c r="G49" s="54"/>
      <c r="H49" s="54"/>
      <c r="I49" s="54"/>
      <c r="J49" s="54"/>
      <c r="K49" s="54"/>
      <c r="L49" s="54"/>
    </row>
    <row r="50" spans="3:13" s="53" customFormat="1" x14ac:dyDescent="0.2"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70"/>
    </row>
    <row r="51" spans="3:13" s="53" customFormat="1" x14ac:dyDescent="0.2">
      <c r="C51" s="54"/>
      <c r="D51" s="54"/>
      <c r="E51" s="54"/>
      <c r="F51" s="54"/>
      <c r="G51" s="54"/>
      <c r="H51" s="54"/>
      <c r="I51" s="54"/>
      <c r="J51" s="54"/>
      <c r="K51" s="108" t="s">
        <v>23</v>
      </c>
      <c r="L51" s="108"/>
    </row>
    <row r="52" spans="3:13" s="53" customFormat="1" x14ac:dyDescent="0.2"/>
    <row r="53" spans="3:13" s="53" customFormat="1" x14ac:dyDescent="0.2"/>
    <row r="54" spans="3:13" s="53" customFormat="1" x14ac:dyDescent="0.2"/>
    <row r="55" spans="3:13" s="53" customFormat="1" x14ac:dyDescent="0.2"/>
    <row r="56" spans="3:13" s="53" customFormat="1" x14ac:dyDescent="0.2"/>
    <row r="57" spans="3:13" s="53" customFormat="1" x14ac:dyDescent="0.2"/>
    <row r="58" spans="3:13" s="53" customFormat="1" x14ac:dyDescent="0.2"/>
    <row r="59" spans="3:13" s="53" customFormat="1" x14ac:dyDescent="0.2"/>
    <row r="60" spans="3:13" s="53" customFormat="1" x14ac:dyDescent="0.2"/>
    <row r="61" spans="3:13" s="53" customFormat="1" x14ac:dyDescent="0.2"/>
    <row r="62" spans="3:13" s="53" customFormat="1" x14ac:dyDescent="0.2"/>
    <row r="63" spans="3:13" s="53" customFormat="1" x14ac:dyDescent="0.2"/>
    <row r="64" spans="3:13" s="53" customFormat="1" x14ac:dyDescent="0.2"/>
    <row r="65" s="53" customFormat="1" x14ac:dyDescent="0.2"/>
    <row r="66" s="53" customFormat="1" x14ac:dyDescent="0.2"/>
    <row r="67" s="53" customFormat="1" x14ac:dyDescent="0.2"/>
    <row r="68" s="53" customFormat="1" x14ac:dyDescent="0.2"/>
    <row r="69" s="53" customFormat="1" x14ac:dyDescent="0.2"/>
    <row r="70" s="53" customFormat="1" x14ac:dyDescent="0.2"/>
    <row r="71" s="53" customFormat="1" x14ac:dyDescent="0.2"/>
    <row r="72" s="53" customFormat="1" x14ac:dyDescent="0.2"/>
    <row r="73" s="53" customFormat="1" x14ac:dyDescent="0.2"/>
    <row r="74" s="53" customFormat="1" x14ac:dyDescent="0.2"/>
    <row r="75" s="53" customFormat="1" x14ac:dyDescent="0.2"/>
    <row r="76" s="53" customFormat="1" x14ac:dyDescent="0.2"/>
    <row r="77" s="53" customFormat="1" x14ac:dyDescent="0.2"/>
    <row r="78" s="53" customFormat="1" x14ac:dyDescent="0.2"/>
    <row r="79" s="53" customFormat="1" x14ac:dyDescent="0.2"/>
    <row r="80" s="53" customFormat="1" x14ac:dyDescent="0.2"/>
    <row r="81" s="53" customFormat="1" x14ac:dyDescent="0.2"/>
    <row r="82" s="53" customFormat="1" x14ac:dyDescent="0.2"/>
    <row r="83" s="53" customFormat="1" x14ac:dyDescent="0.2"/>
    <row r="84" s="53" customFormat="1" x14ac:dyDescent="0.2"/>
    <row r="85" s="53" customFormat="1" x14ac:dyDescent="0.2"/>
    <row r="86" s="53" customFormat="1" x14ac:dyDescent="0.2"/>
    <row r="87" s="53" customFormat="1" x14ac:dyDescent="0.2"/>
    <row r="88" s="53" customFormat="1" x14ac:dyDescent="0.2"/>
    <row r="89" s="53" customFormat="1" x14ac:dyDescent="0.2"/>
    <row r="90" s="53" customFormat="1" x14ac:dyDescent="0.2"/>
    <row r="91" s="53" customFormat="1" x14ac:dyDescent="0.2"/>
    <row r="92" s="53" customFormat="1" x14ac:dyDescent="0.2"/>
    <row r="93" s="53" customFormat="1" x14ac:dyDescent="0.2"/>
    <row r="94" s="53" customFormat="1" x14ac:dyDescent="0.2"/>
    <row r="95" s="53" customFormat="1" x14ac:dyDescent="0.2"/>
    <row r="96" s="53" customFormat="1" x14ac:dyDescent="0.2"/>
    <row r="97" s="53" customFormat="1" x14ac:dyDescent="0.2"/>
    <row r="98" s="53" customFormat="1" x14ac:dyDescent="0.2"/>
    <row r="99" s="53" customFormat="1" x14ac:dyDescent="0.2"/>
    <row r="100" s="53" customFormat="1" x14ac:dyDescent="0.2"/>
    <row r="101" s="53" customFormat="1" x14ac:dyDescent="0.2"/>
    <row r="102" s="53" customFormat="1" x14ac:dyDescent="0.2"/>
    <row r="103" s="53" customFormat="1" x14ac:dyDescent="0.2"/>
    <row r="104" s="53" customFormat="1" x14ac:dyDescent="0.2"/>
    <row r="105" s="53" customFormat="1" x14ac:dyDescent="0.2"/>
    <row r="106" s="53" customFormat="1" x14ac:dyDescent="0.2"/>
    <row r="107" s="53" customFormat="1" x14ac:dyDescent="0.2"/>
    <row r="108" s="53" customFormat="1" x14ac:dyDescent="0.2"/>
    <row r="109" s="53" customFormat="1" x14ac:dyDescent="0.2"/>
    <row r="110" s="53" customFormat="1" x14ac:dyDescent="0.2"/>
    <row r="111" s="53" customFormat="1" x14ac:dyDescent="0.2"/>
    <row r="112" s="53" customFormat="1" x14ac:dyDescent="0.2"/>
    <row r="113" s="53" customFormat="1" x14ac:dyDescent="0.2"/>
    <row r="114" s="53" customFormat="1" x14ac:dyDescent="0.2"/>
    <row r="115" s="53" customFormat="1" x14ac:dyDescent="0.2"/>
    <row r="116" s="53" customFormat="1" x14ac:dyDescent="0.2"/>
    <row r="117" s="53" customFormat="1" x14ac:dyDescent="0.2"/>
    <row r="118" s="53" customFormat="1" x14ac:dyDescent="0.2"/>
    <row r="119" s="53" customFormat="1" x14ac:dyDescent="0.2"/>
    <row r="120" s="53" customFormat="1" x14ac:dyDescent="0.2"/>
    <row r="121" s="53" customFormat="1" x14ac:dyDescent="0.2"/>
    <row r="122" s="53" customFormat="1" x14ac:dyDescent="0.2"/>
    <row r="123" s="53" customFormat="1" x14ac:dyDescent="0.2"/>
    <row r="124" s="53" customFormat="1" x14ac:dyDescent="0.2"/>
    <row r="125" s="53" customFormat="1" x14ac:dyDescent="0.2"/>
    <row r="126" s="53" customFormat="1" x14ac:dyDescent="0.2"/>
    <row r="127" s="53" customFormat="1" x14ac:dyDescent="0.2"/>
    <row r="128" s="53" customFormat="1" x14ac:dyDescent="0.2"/>
    <row r="129" s="53" customFormat="1" x14ac:dyDescent="0.2"/>
    <row r="130" s="53" customFormat="1" x14ac:dyDescent="0.2"/>
    <row r="131" s="53" customFormat="1" x14ac:dyDescent="0.2"/>
    <row r="132" s="53" customFormat="1" x14ac:dyDescent="0.2"/>
    <row r="133" s="53" customFormat="1" x14ac:dyDescent="0.2"/>
    <row r="134" s="53" customFormat="1" x14ac:dyDescent="0.2"/>
    <row r="135" s="53" customFormat="1" x14ac:dyDescent="0.2"/>
    <row r="136" s="53" customFormat="1" x14ac:dyDescent="0.2"/>
    <row r="137" s="53" customFormat="1" x14ac:dyDescent="0.2"/>
    <row r="138" s="53" customFormat="1" x14ac:dyDescent="0.2"/>
    <row r="139" s="53" customFormat="1" x14ac:dyDescent="0.2"/>
    <row r="140" s="53" customFormat="1" x14ac:dyDescent="0.2"/>
    <row r="141" s="53" customFormat="1" x14ac:dyDescent="0.2"/>
    <row r="142" s="53" customFormat="1" x14ac:dyDescent="0.2"/>
    <row r="143" s="53" customFormat="1" x14ac:dyDescent="0.2"/>
    <row r="144" s="53" customFormat="1" x14ac:dyDescent="0.2"/>
    <row r="145" s="53" customFormat="1" x14ac:dyDescent="0.2"/>
    <row r="146" s="53" customFormat="1" x14ac:dyDescent="0.2"/>
    <row r="147" s="53" customFormat="1" x14ac:dyDescent="0.2"/>
    <row r="148" s="53" customFormat="1" x14ac:dyDescent="0.2"/>
    <row r="149" s="53" customFormat="1" x14ac:dyDescent="0.2"/>
    <row r="150" s="53" customFormat="1" x14ac:dyDescent="0.2"/>
    <row r="151" s="53" customFormat="1" x14ac:dyDescent="0.2"/>
    <row r="152" s="53" customFormat="1" x14ac:dyDescent="0.2"/>
    <row r="153" s="53" customFormat="1" x14ac:dyDescent="0.2"/>
    <row r="154" s="53" customFormat="1" x14ac:dyDescent="0.2"/>
    <row r="155" s="53" customFormat="1" x14ac:dyDescent="0.2"/>
    <row r="156" s="53" customFormat="1" x14ac:dyDescent="0.2"/>
    <row r="157" s="53" customFormat="1" x14ac:dyDescent="0.2"/>
    <row r="158" s="53" customFormat="1" x14ac:dyDescent="0.2"/>
    <row r="159" s="53" customFormat="1" x14ac:dyDescent="0.2"/>
    <row r="160" s="53" customFormat="1" x14ac:dyDescent="0.2"/>
    <row r="161" s="53" customFormat="1" x14ac:dyDescent="0.2"/>
    <row r="162" s="53" customFormat="1" x14ac:dyDescent="0.2"/>
    <row r="163" s="53" customFormat="1" x14ac:dyDescent="0.2"/>
    <row r="164" s="53" customFormat="1" x14ac:dyDescent="0.2"/>
    <row r="165" s="53" customFormat="1" x14ac:dyDescent="0.2"/>
    <row r="166" s="53" customFormat="1" x14ac:dyDescent="0.2"/>
    <row r="167" s="53" customFormat="1" x14ac:dyDescent="0.2"/>
    <row r="168" s="53" customFormat="1" x14ac:dyDescent="0.2"/>
    <row r="169" s="53" customFormat="1" x14ac:dyDescent="0.2"/>
    <row r="170" s="53" customFormat="1" x14ac:dyDescent="0.2"/>
    <row r="171" s="53" customFormat="1" x14ac:dyDescent="0.2"/>
    <row r="172" s="53" customFormat="1" x14ac:dyDescent="0.2"/>
    <row r="173" s="53" customFormat="1" x14ac:dyDescent="0.2"/>
    <row r="174" s="53" customFormat="1" x14ac:dyDescent="0.2"/>
    <row r="175" s="53" customFormat="1" x14ac:dyDescent="0.2"/>
    <row r="176" s="53" customFormat="1" x14ac:dyDescent="0.2"/>
    <row r="177" s="53" customFormat="1" x14ac:dyDescent="0.2"/>
    <row r="178" s="53" customFormat="1" x14ac:dyDescent="0.2"/>
    <row r="179" s="53" customFormat="1" x14ac:dyDescent="0.2"/>
    <row r="180" s="53" customFormat="1" x14ac:dyDescent="0.2"/>
    <row r="181" s="53" customFormat="1" x14ac:dyDescent="0.2"/>
    <row r="182" s="53" customFormat="1" x14ac:dyDescent="0.2"/>
    <row r="183" s="53" customFormat="1" x14ac:dyDescent="0.2"/>
    <row r="184" s="53" customFormat="1" x14ac:dyDescent="0.2"/>
    <row r="185" s="53" customFormat="1" x14ac:dyDescent="0.2"/>
  </sheetData>
  <mergeCells count="7">
    <mergeCell ref="A2:O3"/>
    <mergeCell ref="A4:O5"/>
    <mergeCell ref="A33:O33"/>
    <mergeCell ref="A32:O32"/>
    <mergeCell ref="A18:O18"/>
    <mergeCell ref="A19:O19"/>
    <mergeCell ref="J6:O6"/>
  </mergeCells>
  <phoneticPr fontId="1" type="noConversion"/>
  <printOptions horizontalCentered="1"/>
  <pageMargins left="0" right="0" top="0.39370078740157483" bottom="0" header="0" footer="0"/>
  <pageSetup paperSize="14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MINCOMERCIO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2024-07-03T15:13:46Z</cp:lastPrinted>
  <dcterms:created xsi:type="dcterms:W3CDTF">2011-02-09T13:24:23Z</dcterms:created>
  <dcterms:modified xsi:type="dcterms:W3CDTF">2025-07-01T19:25:41Z</dcterms:modified>
</cp:coreProperties>
</file>