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15075" windowHeight="940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H10" i="5"/>
  <c r="G13" i="5"/>
  <c r="G12" i="5"/>
  <c r="G11" i="5"/>
  <c r="G10" i="5"/>
  <c r="C13" i="5"/>
  <c r="C12" i="5"/>
  <c r="C11" i="5"/>
  <c r="C10" i="5"/>
  <c r="F37" i="5" l="1"/>
  <c r="F44" i="5"/>
  <c r="F40" i="5" l="1"/>
  <c r="F42" i="5" l="1"/>
  <c r="L27" i="5" l="1"/>
  <c r="L25" i="5"/>
  <c r="L24" i="5"/>
  <c r="L38" i="5"/>
  <c r="L39" i="5"/>
  <c r="L41" i="5"/>
  <c r="L40" i="5"/>
  <c r="F39" i="5" l="1"/>
  <c r="F38" i="5"/>
  <c r="F25" i="5" l="1"/>
  <c r="J37" i="5" l="1"/>
  <c r="H37" i="5"/>
  <c r="I37" i="5"/>
  <c r="I10" i="5" l="1"/>
  <c r="G37" i="5"/>
  <c r="L37" i="5" s="1"/>
  <c r="F24" i="5"/>
  <c r="K24" i="5" s="1"/>
  <c r="O25" i="5"/>
  <c r="F27" i="5"/>
  <c r="O27" i="5" s="1"/>
  <c r="M38" i="5"/>
  <c r="D10" i="5"/>
  <c r="D11" i="5"/>
  <c r="F41" i="5"/>
  <c r="N41" i="5" s="1"/>
  <c r="N40" i="5"/>
  <c r="K39" i="5"/>
  <c r="J13" i="5"/>
  <c r="I13" i="5"/>
  <c r="H13" i="5"/>
  <c r="L13" i="5" s="1"/>
  <c r="E13" i="5"/>
  <c r="D13" i="5"/>
  <c r="J11" i="5"/>
  <c r="I11" i="5"/>
  <c r="L11" i="5"/>
  <c r="J10" i="5"/>
  <c r="E10" i="5"/>
  <c r="D37" i="5"/>
  <c r="C37" i="5"/>
  <c r="C44" i="5" s="1"/>
  <c r="E37" i="5"/>
  <c r="K38" i="5"/>
  <c r="O38" i="5"/>
  <c r="E11" i="5"/>
  <c r="E44" i="5" l="1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F11" i="5"/>
  <c r="M11" i="5" s="1"/>
  <c r="O41" i="5"/>
  <c r="F13" i="5"/>
  <c r="M13" i="5" s="1"/>
  <c r="O39" i="5"/>
  <c r="N39" i="5"/>
  <c r="M41" i="5"/>
  <c r="O10" i="5" l="1"/>
  <c r="K10" i="5"/>
  <c r="N10" i="5"/>
  <c r="N37" i="5"/>
  <c r="K37" i="5"/>
  <c r="O37" i="5"/>
  <c r="M37" i="5"/>
  <c r="K11" i="5"/>
  <c r="O11" i="5"/>
  <c r="N11" i="5"/>
  <c r="N13" i="5"/>
  <c r="K13" i="5"/>
  <c r="O13" i="5"/>
  <c r="D44" i="5" l="1"/>
  <c r="D12" i="5" l="1"/>
  <c r="D9" i="5" s="1"/>
  <c r="D23" i="5"/>
  <c r="F26" i="5" l="1"/>
  <c r="E12" i="5"/>
  <c r="E9" i="5" s="1"/>
  <c r="E23" i="5"/>
  <c r="F23" i="5" l="1"/>
  <c r="F12" i="5"/>
  <c r="F9" i="5" l="1"/>
  <c r="E14" i="5" l="1"/>
  <c r="E30" i="5"/>
  <c r="E16" i="5" s="1"/>
  <c r="G44" i="5" l="1"/>
  <c r="M42" i="5" l="1"/>
  <c r="L42" i="5"/>
  <c r="K42" i="5"/>
  <c r="N42" i="5"/>
  <c r="O42" i="5"/>
  <c r="H44" i="5"/>
  <c r="K44" i="5" s="1"/>
  <c r="I44" i="5"/>
  <c r="N44" i="5" s="1"/>
  <c r="J44" i="5"/>
  <c r="O44" i="5" l="1"/>
  <c r="L44" i="5"/>
  <c r="M44" i="5"/>
  <c r="C9" i="5" l="1"/>
  <c r="C23" i="5"/>
  <c r="C14" i="5" l="1"/>
  <c r="C30" i="5"/>
  <c r="C16" i="5" s="1"/>
  <c r="D14" i="5"/>
  <c r="F28" i="5"/>
  <c r="D30" i="5"/>
  <c r="D16" i="5" s="1"/>
  <c r="F30" i="5" l="1"/>
  <c r="F14" i="5"/>
  <c r="F16" i="5"/>
  <c r="G23" i="5" l="1"/>
  <c r="G9" i="5" l="1"/>
  <c r="G30" i="5"/>
  <c r="G14" i="5"/>
  <c r="G16" i="5" l="1"/>
  <c r="O26" i="5"/>
  <c r="N26" i="5"/>
  <c r="K26" i="5"/>
  <c r="L26" i="5"/>
  <c r="M26" i="5"/>
  <c r="H12" i="5"/>
  <c r="H9" i="5" s="1"/>
  <c r="H23" i="5"/>
  <c r="K23" i="5" s="1"/>
  <c r="I12" i="5"/>
  <c r="N12" i="5" s="1"/>
  <c r="J12" i="5"/>
  <c r="O12" i="5" s="1"/>
  <c r="I23" i="5"/>
  <c r="J23" i="5"/>
  <c r="O23" i="5" s="1"/>
  <c r="I9" i="5" l="1"/>
  <c r="L9" i="5" s="1"/>
  <c r="M23" i="5"/>
  <c r="K12" i="5"/>
  <c r="M12" i="5"/>
  <c r="M9" i="5"/>
  <c r="K9" i="5"/>
  <c r="N9" i="5"/>
  <c r="L12" i="5"/>
  <c r="J9" i="5"/>
  <c r="O9" i="5" s="1"/>
  <c r="L23" i="5"/>
  <c r="N23" i="5"/>
  <c r="O28" i="5"/>
  <c r="M28" i="5"/>
  <c r="K28" i="5"/>
  <c r="L28" i="5"/>
  <c r="N28" i="5"/>
  <c r="H14" i="5"/>
  <c r="M14" i="5" s="1"/>
  <c r="I30" i="5"/>
  <c r="I16" i="5" s="1"/>
  <c r="N16" i="5" s="1"/>
  <c r="I14" i="5"/>
  <c r="N14" i="5" s="1"/>
  <c r="H30" i="5"/>
  <c r="H16" i="5" s="1"/>
  <c r="J30" i="5"/>
  <c r="J16" i="5" s="1"/>
  <c r="O16" i="5" s="1"/>
  <c r="J14" i="5"/>
  <c r="O14" i="5" s="1"/>
  <c r="K30" i="5" l="1"/>
  <c r="M30" i="5"/>
  <c r="L16" i="5"/>
  <c r="M16" i="5"/>
  <c r="K16" i="5"/>
  <c r="K14" i="5"/>
  <c r="L30" i="5"/>
  <c r="L14" i="5"/>
  <c r="N30" i="5"/>
  <c r="O30" i="5"/>
</calcChain>
</file>

<file path=xl/sharedStrings.xml><?xml version="1.0" encoding="utf-8"?>
<sst xmlns="http://schemas.openxmlformats.org/spreadsheetml/2006/main" count="80" uniqueCount="32">
  <si>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</si>
  <si>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</si>
  <si>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</si>
  <si>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</si>
  <si>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</si>
  <si>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</si>
  <si>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</si>
  <si>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</si>
  <si>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</si>
  <si>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</si>
  <si>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</si>
  <si>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</si>
  <si>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</si>
  <si>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</si>
  <si>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</si>
  <si>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</si>
  <si>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</si>
  <si>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</si>
  <si>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</si>
  <si>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</si>
  <si>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</si>
  <si>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</si>
  <si>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</si>
  <si>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</si>
  <si>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</si>
  <si>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</si>
  <si>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</si>
  <si>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</si>
  <si>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</si>
  <si>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</si>
  <si>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28 DE FEBRERO DE 2025</t>
  </si>
  <si>
    <t>FECHA DE ELABORACIÓN: MARZO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</si>
</sst>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="115" zoomScaleNormal="115" workbookViewId="0">
      <selection activeCell="J6" sqref="J6:O6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s="53" customFormat="1" ht="6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7" s="53" customFormat="1" ht="11.25" customHeight="1" x14ac:dyDescent="0.2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7" s="53" customFormat="1" ht="6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7" s="53" customFormat="1" ht="19.5" customHeight="1" thickBot="1" x14ac:dyDescent="0.35">
      <c r="A6" s="55"/>
      <c r="B6" s="55"/>
      <c r="C6" s="56"/>
      <c r="D6" s="56"/>
      <c r="E6" s="56"/>
      <c r="F6" s="56"/>
      <c r="G6" s="56"/>
      <c r="H6" s="56"/>
      <c r="I6" s="56"/>
      <c r="J6" s="118" t="s">
        <v>31</v>
      </c>
      <c r="K6" s="118"/>
      <c r="L6" s="118"/>
      <c r="M6" s="118"/>
      <c r="N6" s="118"/>
      <c r="O6" s="118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660302227000</v>
      </c>
      <c r="E9" s="72">
        <f t="shared" si="0"/>
        <v>45475354000</v>
      </c>
      <c r="F9" s="72">
        <f t="shared" si="0"/>
        <v>614826873000</v>
      </c>
      <c r="G9" s="72">
        <f t="shared" si="0"/>
        <v>576451358811.25</v>
      </c>
      <c r="H9" s="72">
        <f t="shared" si="0"/>
        <v>462114062316.15009</v>
      </c>
      <c r="I9" s="72">
        <f t="shared" si="0"/>
        <v>38271961119.540001</v>
      </c>
      <c r="J9" s="72">
        <f t="shared" si="0"/>
        <v>34824049878.629997</v>
      </c>
      <c r="K9" s="73">
        <f t="shared" ref="K9:K14" si="1">+F9-H9</f>
        <v>152712810683.84991</v>
      </c>
      <c r="L9" s="111">
        <f>+G9-I9</f>
        <v>538179397691.71002</v>
      </c>
      <c r="M9" s="74">
        <f t="shared" ref="M9:M14" si="2">+H9/F9</f>
        <v>0.75161656493851736</v>
      </c>
      <c r="N9" s="74">
        <f t="shared" ref="N9:N14" si="3">+I9/F9</f>
        <v>6.2248354455938036E-2</v>
      </c>
      <c r="O9" s="75">
        <f t="shared" ref="O9:O14" si="4">+J9/F9</f>
        <v>5.6640416038922878E-2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79318119000</v>
      </c>
      <c r="E10" s="6">
        <f t="shared" si="5"/>
        <v>975354000</v>
      </c>
      <c r="F10" s="6">
        <f t="shared" si="5"/>
        <v>78342765000</v>
      </c>
      <c r="G10" s="6">
        <f>+G24+G38</f>
        <v>78267765000</v>
      </c>
      <c r="H10" s="6">
        <f>+H24+H38</f>
        <v>9165488451</v>
      </c>
      <c r="I10" s="6">
        <f t="shared" si="5"/>
        <v>8657774353.7000008</v>
      </c>
      <c r="J10" s="6">
        <f t="shared" si="5"/>
        <v>8575827333.6999998</v>
      </c>
      <c r="K10" s="42">
        <f>+F10-H10</f>
        <v>69177276549</v>
      </c>
      <c r="L10" s="112">
        <f>+G10-H10</f>
        <v>69102276549</v>
      </c>
      <c r="M10" s="43">
        <f t="shared" si="2"/>
        <v>0.11699214919207919</v>
      </c>
      <c r="N10" s="43">
        <f t="shared" si="3"/>
        <v>0.11051147293180169</v>
      </c>
      <c r="O10" s="33">
        <f t="shared" si="4"/>
        <v>0.10946546670518968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24618655000</v>
      </c>
      <c r="E11" s="6">
        <f t="shared" si="5"/>
        <v>0</v>
      </c>
      <c r="F11" s="6">
        <f t="shared" si="5"/>
        <v>24618655000</v>
      </c>
      <c r="G11" s="6">
        <f>+G25+G39</f>
        <v>23092028194.110001</v>
      </c>
      <c r="H11" s="6">
        <f>+H25+H39</f>
        <v>16629887624.34</v>
      </c>
      <c r="I11" s="106">
        <f t="shared" si="5"/>
        <v>4128318205.8500004</v>
      </c>
      <c r="J11" s="6">
        <f t="shared" si="5"/>
        <v>3970789703.9400001</v>
      </c>
      <c r="K11" s="42">
        <f t="shared" si="1"/>
        <v>7988767375.6599998</v>
      </c>
      <c r="L11" s="112">
        <f>+G11-H11</f>
        <v>6462140569.7700005</v>
      </c>
      <c r="M11" s="43">
        <f t="shared" si="2"/>
        <v>0.67549943830562642</v>
      </c>
      <c r="N11" s="43">
        <f t="shared" si="3"/>
        <v>0.16769064783799117</v>
      </c>
      <c r="O11" s="33">
        <f t="shared" si="4"/>
        <v>0.161291902581193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533548811000</v>
      </c>
      <c r="E12" s="6">
        <f t="shared" si="5"/>
        <v>44500000000</v>
      </c>
      <c r="F12" s="6">
        <f t="shared" si="5"/>
        <v>489048811000</v>
      </c>
      <c r="G12" s="6">
        <f>+G26+G40</f>
        <v>454375565617.14001</v>
      </c>
      <c r="H12" s="6">
        <f t="shared" si="5"/>
        <v>433036150372.81006</v>
      </c>
      <c r="I12" s="6">
        <f t="shared" si="5"/>
        <v>22203332691.989998</v>
      </c>
      <c r="J12" s="6">
        <f t="shared" si="5"/>
        <v>21993708691.989998</v>
      </c>
      <c r="K12" s="42">
        <f t="shared" si="1"/>
        <v>56012660627.189941</v>
      </c>
      <c r="L12" s="112">
        <f>+G12-H12</f>
        <v>21339415244.329956</v>
      </c>
      <c r="M12" s="43">
        <f t="shared" si="2"/>
        <v>0.88546611428692357</v>
      </c>
      <c r="N12" s="43">
        <f t="shared" si="3"/>
        <v>4.5401056484707408E-2</v>
      </c>
      <c r="O12" s="33">
        <f t="shared" si="4"/>
        <v>4.4972420333703661E-2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22816642000</v>
      </c>
      <c r="E13" s="6">
        <f t="shared" si="5"/>
        <v>0</v>
      </c>
      <c r="F13" s="6">
        <f t="shared" si="5"/>
        <v>22816642000</v>
      </c>
      <c r="G13" s="6">
        <f>+G27+G41</f>
        <v>20716000000</v>
      </c>
      <c r="H13" s="6">
        <f t="shared" si="5"/>
        <v>3282535868</v>
      </c>
      <c r="I13" s="6">
        <f t="shared" si="5"/>
        <v>3282535868</v>
      </c>
      <c r="J13" s="6">
        <f t="shared" si="5"/>
        <v>283724149</v>
      </c>
      <c r="K13" s="42">
        <f t="shared" si="1"/>
        <v>19534106132</v>
      </c>
      <c r="L13" s="112">
        <f>+G13-H13</f>
        <v>17433464132</v>
      </c>
      <c r="M13" s="43">
        <f t="shared" si="2"/>
        <v>0.14386586194410203</v>
      </c>
      <c r="N13" s="43">
        <f t="shared" si="3"/>
        <v>0.14386586194410203</v>
      </c>
      <c r="O13" s="33">
        <f t="shared" si="4"/>
        <v>1.2434965189005463E-2</v>
      </c>
    </row>
    <row r="14" spans="1:17" ht="23.25" customHeight="1" x14ac:dyDescent="0.2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198352184065</v>
      </c>
      <c r="E14" s="72">
        <f t="shared" si="6"/>
        <v>0</v>
      </c>
      <c r="F14" s="72">
        <f t="shared" si="6"/>
        <v>198352184065</v>
      </c>
      <c r="G14" s="72">
        <f>+G28+G42</f>
        <v>150073784463</v>
      </c>
      <c r="H14" s="72">
        <f t="shared" si="6"/>
        <v>19979580321</v>
      </c>
      <c r="I14" s="72">
        <f t="shared" si="6"/>
        <v>450099966.66000003</v>
      </c>
      <c r="J14" s="72">
        <f t="shared" si="6"/>
        <v>429823095.66000003</v>
      </c>
      <c r="K14" s="73">
        <f t="shared" si="1"/>
        <v>178372603744</v>
      </c>
      <c r="L14" s="111">
        <f>+G14-H14</f>
        <v>130094204142</v>
      </c>
      <c r="M14" s="74">
        <f t="shared" si="2"/>
        <v>0.10072780602432234</v>
      </c>
      <c r="N14" s="74">
        <f t="shared" si="3"/>
        <v>2.2691959192771092E-3</v>
      </c>
      <c r="O14" s="75">
        <f t="shared" si="4"/>
        <v>2.1669693111074947E-3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7">+C30+C44</f>
        <v>858654411065</v>
      </c>
      <c r="D16" s="78">
        <f t="shared" si="7"/>
        <v>858654411065</v>
      </c>
      <c r="E16" s="78">
        <f t="shared" si="7"/>
        <v>45475354000</v>
      </c>
      <c r="F16" s="78">
        <f>+F30+F44</f>
        <v>813179057065</v>
      </c>
      <c r="G16" s="78">
        <f t="shared" si="7"/>
        <v>726525143274.25</v>
      </c>
      <c r="H16" s="78">
        <f t="shared" si="7"/>
        <v>482093642637.15002</v>
      </c>
      <c r="I16" s="78">
        <f t="shared" si="7"/>
        <v>38722061086.200005</v>
      </c>
      <c r="J16" s="78">
        <f t="shared" si="7"/>
        <v>35253872974.289993</v>
      </c>
      <c r="K16" s="79">
        <f>+F16-H16</f>
        <v>331085414427.84998</v>
      </c>
      <c r="L16" s="113">
        <f>+G16-H16</f>
        <v>244431500637.09998</v>
      </c>
      <c r="M16" s="80">
        <f>+H16/F16</f>
        <v>0.59285053943367205</v>
      </c>
      <c r="N16" s="80">
        <f>+I16/F16</f>
        <v>4.7618123892613759E-2</v>
      </c>
      <c r="O16" s="81">
        <f>+J16/F16</f>
        <v>4.3353149184057305E-2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7" t="s">
        <v>28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7" s="53" customFormat="1" ht="16.5" customHeight="1" x14ac:dyDescent="0.2">
      <c r="A19" s="117" t="s">
        <v>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 t="shared" ref="C23:J23" si="8">SUM(C24:C27)</f>
        <v>634658520000</v>
      </c>
      <c r="D23" s="72">
        <f>SUM(D24:D27)</f>
        <v>634658520000</v>
      </c>
      <c r="E23" s="72">
        <f t="shared" si="8"/>
        <v>44500000000</v>
      </c>
      <c r="F23" s="72">
        <f t="shared" si="8"/>
        <v>590158520000</v>
      </c>
      <c r="G23" s="84">
        <f t="shared" si="8"/>
        <v>555972483592.5</v>
      </c>
      <c r="H23" s="84">
        <f t="shared" si="8"/>
        <v>457968213789.36005</v>
      </c>
      <c r="I23" s="84">
        <f t="shared" si="8"/>
        <v>35745263560.029999</v>
      </c>
      <c r="J23" s="84">
        <f t="shared" si="8"/>
        <v>32488548065.589996</v>
      </c>
      <c r="K23" s="111">
        <f t="shared" ref="K23:K28" si="9">+F23-H23</f>
        <v>132190306210.63995</v>
      </c>
      <c r="L23" s="111">
        <f>+G23-I23</f>
        <v>520227220032.46997</v>
      </c>
      <c r="M23" s="85">
        <f t="shared" ref="M23:M28" si="10">+H23/F23</f>
        <v>0.77600881503728869</v>
      </c>
      <c r="N23" s="85">
        <f t="shared" ref="N23:N28" si="11">+I23/F23</f>
        <v>6.0568918940677154E-2</v>
      </c>
      <c r="O23" s="75">
        <f t="shared" ref="O23:O28" si="12">+J23/F23</f>
        <v>5.5050544835970508E-2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59864874000</v>
      </c>
      <c r="H24" s="44">
        <v>6822826435</v>
      </c>
      <c r="I24" s="44">
        <v>6315112337.6999998</v>
      </c>
      <c r="J24" s="44">
        <v>6315112337.6999998</v>
      </c>
      <c r="K24" s="112">
        <f t="shared" si="9"/>
        <v>53117047565</v>
      </c>
      <c r="L24" s="112">
        <f>+G24-H24</f>
        <v>53042047565</v>
      </c>
      <c r="M24" s="5">
        <f t="shared" si="10"/>
        <v>0.11382784079592827</v>
      </c>
      <c r="N24" s="5">
        <f t="shared" si="11"/>
        <v>0.10535745099664373</v>
      </c>
      <c r="O24" s="33">
        <f t="shared" si="12"/>
        <v>0.10535745099664373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22407835000</v>
      </c>
      <c r="E25" s="48">
        <v>0</v>
      </c>
      <c r="F25" s="6">
        <f>+D25-E25</f>
        <v>22407835000</v>
      </c>
      <c r="G25" s="6">
        <v>21066043975.360001</v>
      </c>
      <c r="H25" s="44">
        <v>14832203856.549999</v>
      </c>
      <c r="I25" s="44">
        <v>3949785405.3400002</v>
      </c>
      <c r="J25" s="44">
        <v>3901505629.9000001</v>
      </c>
      <c r="K25" s="112">
        <f t="shared" si="9"/>
        <v>7575631143.4500008</v>
      </c>
      <c r="L25" s="112">
        <f t="shared" ref="L25:L27" si="13">+G25-H25</f>
        <v>6233840118.8100014</v>
      </c>
      <c r="M25" s="5">
        <f t="shared" si="10"/>
        <v>0.66192043348007512</v>
      </c>
      <c r="N25" s="5">
        <f t="shared" si="11"/>
        <v>0.17626805112318972</v>
      </c>
      <c r="O25" s="33">
        <f t="shared" si="12"/>
        <v>0.17411345763211841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529498811000</v>
      </c>
      <c r="E26" s="47">
        <v>44500000000</v>
      </c>
      <c r="F26" s="6">
        <f>+D26-E26</f>
        <v>484998811000</v>
      </c>
      <c r="G26" s="6">
        <v>454325565617.14001</v>
      </c>
      <c r="H26" s="49">
        <v>433030647629.81006</v>
      </c>
      <c r="I26" s="49">
        <v>22197829948.989998</v>
      </c>
      <c r="J26" s="49">
        <v>21988205948.989998</v>
      </c>
      <c r="K26" s="112">
        <f t="shared" si="9"/>
        <v>51968163370.189941</v>
      </c>
      <c r="L26" s="112">
        <f t="shared" si="13"/>
        <v>21294917987.329956</v>
      </c>
      <c r="M26" s="5">
        <f t="shared" si="10"/>
        <v>0.89284888500440063</v>
      </c>
      <c r="N26" s="5">
        <f t="shared" si="11"/>
        <v>4.5768833748728505E-2</v>
      </c>
      <c r="O26" s="33">
        <f t="shared" si="12"/>
        <v>4.5336618256142484E-2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22812000000</v>
      </c>
      <c r="E27" s="6">
        <v>0</v>
      </c>
      <c r="F27" s="6">
        <f>+D27-E27</f>
        <v>22812000000</v>
      </c>
      <c r="G27" s="6">
        <v>20716000000</v>
      </c>
      <c r="H27" s="50">
        <v>3282535868</v>
      </c>
      <c r="I27" s="50">
        <v>3282535868</v>
      </c>
      <c r="J27" s="50">
        <v>283724149</v>
      </c>
      <c r="K27" s="112">
        <f t="shared" si="9"/>
        <v>19529464132</v>
      </c>
      <c r="L27" s="112">
        <f t="shared" si="13"/>
        <v>17433464132</v>
      </c>
      <c r="M27" s="5">
        <f t="shared" si="10"/>
        <v>0.14389513712081362</v>
      </c>
      <c r="N27" s="5">
        <f t="shared" si="11"/>
        <v>0.14389513712081362</v>
      </c>
      <c r="O27" s="33">
        <f t="shared" si="12"/>
        <v>1.2437495572505699E-2</v>
      </c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189479076929</v>
      </c>
      <c r="E28" s="87">
        <v>0</v>
      </c>
      <c r="F28" s="72">
        <f>+D28-E28</f>
        <v>189479076929</v>
      </c>
      <c r="G28" s="72">
        <v>141240842879</v>
      </c>
      <c r="H28" s="88">
        <v>12172645720</v>
      </c>
      <c r="I28" s="88">
        <v>406580687.66000003</v>
      </c>
      <c r="J28" s="88">
        <v>396213620.66000003</v>
      </c>
      <c r="K28" s="111">
        <f t="shared" si="9"/>
        <v>177306431209</v>
      </c>
      <c r="L28" s="111">
        <f>+G28-H28</f>
        <v>129068197159</v>
      </c>
      <c r="M28" s="85">
        <f t="shared" si="10"/>
        <v>6.424269062995927E-2</v>
      </c>
      <c r="N28" s="85">
        <f t="shared" si="11"/>
        <v>2.1457814458973245E-3</v>
      </c>
      <c r="O28" s="75">
        <f t="shared" si="12"/>
        <v>2.0910679272966156E-3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J30" si="14">+D23+D28</f>
        <v>824137596929</v>
      </c>
      <c r="E30" s="78">
        <f t="shared" si="14"/>
        <v>44500000000</v>
      </c>
      <c r="F30" s="78">
        <f>+F23+F28</f>
        <v>779637596929</v>
      </c>
      <c r="G30" s="78">
        <f>+G23+G28</f>
        <v>697213326471.5</v>
      </c>
      <c r="H30" s="78">
        <f t="shared" si="14"/>
        <v>470140859509.36005</v>
      </c>
      <c r="I30" s="78">
        <f>+I23+I28</f>
        <v>36151844247.690002</v>
      </c>
      <c r="J30" s="78">
        <f t="shared" si="14"/>
        <v>32884761686.249996</v>
      </c>
      <c r="K30" s="113">
        <f>+F30-H30</f>
        <v>309496737419.63995</v>
      </c>
      <c r="L30" s="113">
        <f>+G30-H30</f>
        <v>227072466962.13995</v>
      </c>
      <c r="M30" s="91">
        <f>+H30/F30</f>
        <v>0.60302486868418026</v>
      </c>
      <c r="N30" s="91">
        <f>+I30/F30</f>
        <v>4.6370062693349402E-2</v>
      </c>
      <c r="O30" s="81">
        <f>+J30/F30</f>
        <v>4.2179548312938457E-2</v>
      </c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7" t="s">
        <v>29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21" s="53" customFormat="1" ht="18.75" customHeight="1" x14ac:dyDescent="0.2">
      <c r="A33" s="117" t="s">
        <v>30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 t="shared" ref="C37:J37" si="15">SUM(C38:C41)</f>
        <v>25643707000</v>
      </c>
      <c r="D37" s="72">
        <f t="shared" si="15"/>
        <v>25643707000</v>
      </c>
      <c r="E37" s="72">
        <f t="shared" si="15"/>
        <v>975354000</v>
      </c>
      <c r="F37" s="72">
        <f>+D37-E37</f>
        <v>24668353000</v>
      </c>
      <c r="G37" s="72">
        <f>SUM(G38:G41)</f>
        <v>20478875218.75</v>
      </c>
      <c r="H37" s="72">
        <f>SUM(H38:H41)</f>
        <v>4145848526.79</v>
      </c>
      <c r="I37" s="72">
        <f t="shared" si="15"/>
        <v>2526697559.5100002</v>
      </c>
      <c r="J37" s="72">
        <f t="shared" si="15"/>
        <v>2335501813.04</v>
      </c>
      <c r="K37" s="72">
        <f t="shared" ref="K37:K42" si="16">+F37-H37</f>
        <v>20522504473.209999</v>
      </c>
      <c r="L37" s="111">
        <f>+G37-I37</f>
        <v>17952177659.239998</v>
      </c>
      <c r="M37" s="85">
        <f t="shared" ref="M37:M42" si="17">+H37/F37</f>
        <v>0.16806345064017852</v>
      </c>
      <c r="N37" s="85">
        <f t="shared" ref="N37:N42" si="18">+I37/F37</f>
        <v>0.10242668245869517</v>
      </c>
      <c r="O37" s="93">
        <f t="shared" ref="O37:O42" si="19">+J37/F37</f>
        <v>9.4676033419823363E-2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19378245000</v>
      </c>
      <c r="E38" s="4">
        <v>975354000</v>
      </c>
      <c r="F38" s="6">
        <f>+D38-E38</f>
        <v>18402891000</v>
      </c>
      <c r="G38" s="6">
        <v>18402891000</v>
      </c>
      <c r="H38" s="4">
        <v>2342662016</v>
      </c>
      <c r="I38" s="4">
        <v>2342662016</v>
      </c>
      <c r="J38" s="4">
        <v>2260714996</v>
      </c>
      <c r="K38" s="6">
        <f t="shared" si="16"/>
        <v>16060228984</v>
      </c>
      <c r="L38" s="112">
        <f>+G38-H38</f>
        <v>16060228984</v>
      </c>
      <c r="M38" s="5">
        <f t="shared" si="17"/>
        <v>0.12729858672748753</v>
      </c>
      <c r="N38" s="5">
        <f t="shared" si="18"/>
        <v>0.12729858672748753</v>
      </c>
      <c r="O38" s="25">
        <f t="shared" si="19"/>
        <v>0.12284564398061153</v>
      </c>
    </row>
    <row r="39" spans="1:21" ht="20.10000000000000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>+D39-E39</f>
        <v>2210820000</v>
      </c>
      <c r="G39" s="6">
        <v>2025984218.75</v>
      </c>
      <c r="H39" s="6">
        <v>1797683767.79</v>
      </c>
      <c r="I39" s="51">
        <v>178532800.50999999</v>
      </c>
      <c r="J39" s="51">
        <v>69284074.040000007</v>
      </c>
      <c r="K39" s="6">
        <f t="shared" si="16"/>
        <v>413136232.21000004</v>
      </c>
      <c r="L39" s="112">
        <f>+G39-H39</f>
        <v>228300450.96000004</v>
      </c>
      <c r="M39" s="5">
        <f t="shared" si="17"/>
        <v>0.81312986484200434</v>
      </c>
      <c r="N39" s="5">
        <f t="shared" si="18"/>
        <v>8.0754109565681506E-2</v>
      </c>
      <c r="O39" s="25">
        <f t="shared" si="19"/>
        <v>3.1338631837960582E-2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4050000000</v>
      </c>
      <c r="E40" s="6">
        <v>0</v>
      </c>
      <c r="F40" s="6">
        <f>+D40-E40</f>
        <v>4050000000</v>
      </c>
      <c r="G40" s="6">
        <v>50000000</v>
      </c>
      <c r="H40" s="44">
        <v>5502743</v>
      </c>
      <c r="I40" s="44">
        <v>5502743</v>
      </c>
      <c r="J40" s="44">
        <v>5502743</v>
      </c>
      <c r="K40" s="6">
        <f t="shared" si="16"/>
        <v>4044497257</v>
      </c>
      <c r="L40" s="112">
        <f>+G40-H40</f>
        <v>44497257</v>
      </c>
      <c r="M40" s="5">
        <f t="shared" si="17"/>
        <v>1.3587019753086419E-3</v>
      </c>
      <c r="N40" s="5">
        <f t="shared" si="18"/>
        <v>1.3587019753086419E-3</v>
      </c>
      <c r="O40" s="25">
        <f t="shared" si="19"/>
        <v>1.3587019753086419E-3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ref="F41" si="20">+D41-E41</f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2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8873107136</v>
      </c>
      <c r="E42" s="96">
        <v>0</v>
      </c>
      <c r="F42" s="96">
        <f>+D42-E42</f>
        <v>8873107136</v>
      </c>
      <c r="G42" s="96">
        <v>8832941584</v>
      </c>
      <c r="H42" s="97">
        <v>7806934601</v>
      </c>
      <c r="I42" s="97">
        <v>43519279</v>
      </c>
      <c r="J42" s="97">
        <v>33609475</v>
      </c>
      <c r="K42" s="96">
        <f t="shared" si="16"/>
        <v>1066172535</v>
      </c>
      <c r="L42" s="111">
        <f>+G42-H42</f>
        <v>1026006983</v>
      </c>
      <c r="M42" s="74">
        <f t="shared" si="17"/>
        <v>0.87984225608250333</v>
      </c>
      <c r="N42" s="74">
        <f t="shared" si="18"/>
        <v>4.9046267934074001E-3</v>
      </c>
      <c r="O42" s="98">
        <f t="shared" si="19"/>
        <v>3.7877909603547472E-3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1">+D37+D42</f>
        <v>34516814136</v>
      </c>
      <c r="E44" s="101">
        <f t="shared" si="21"/>
        <v>975354000</v>
      </c>
      <c r="F44" s="101">
        <f>+F37+F42</f>
        <v>33541460136</v>
      </c>
      <c r="G44" s="101">
        <f t="shared" si="21"/>
        <v>29311816802.75</v>
      </c>
      <c r="H44" s="101">
        <f t="shared" si="21"/>
        <v>11952783127.790001</v>
      </c>
      <c r="I44" s="101">
        <f t="shared" si="21"/>
        <v>2570216838.5100002</v>
      </c>
      <c r="J44" s="101">
        <f t="shared" si="21"/>
        <v>2369111288.04</v>
      </c>
      <c r="K44" s="101">
        <f>+F44-H44</f>
        <v>21588677008.209999</v>
      </c>
      <c r="L44" s="113">
        <f>+G44-H44</f>
        <v>17359033674.959999</v>
      </c>
      <c r="M44" s="102">
        <f>+H44/F44</f>
        <v>0.35635846141835359</v>
      </c>
      <c r="N44" s="102">
        <f>+I44/F44</f>
        <v>7.6628054595374945E-2</v>
      </c>
      <c r="O44" s="103">
        <f>+J44/F44</f>
        <v>7.0632324246887396E-2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1.25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/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2025-03-03T18:45:15Z</dcterms:modified>
</cp:coreProperties>
</file>