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N17" i="1" l="1"/>
  <c r="I25" i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T15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T8" i="1"/>
  <c r="U8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<sst xmlns="http://schemas.openxmlformats.org/spreadsheetml/2006/main" count="167" uniqueCount="75">
  <si>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</si>
  <si>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</si>
  <si>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</si>
  <si>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</si>
  <si>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</si>
  <si>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</si>
  <si>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</si>
  <si>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</si>
  <si>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</si>
  <si>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</si>
  <si>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</si>
  <si>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</si>
  <si>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</si>
  <si>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</si>
  <si>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</si>
  <si>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</si>
  <si>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</si>
  <si>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</si>
  <si>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</si>
  <si>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</si>
  <si>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</si>
  <si>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</si>
  <si>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</si>
  <si>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</si>
  <si>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</si>
  <si>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</si>
  <si>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</si>
  <si>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</si>
  <si>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</si>
  <si>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</si>
  <si>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</si>
  <si>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</si>
  <si>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</si>
  <si>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</si>
  <si>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</si>
  <si>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</si>
  <si>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</si>
  <si>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</si>
  <si>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</si>
  <si>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</si>
  <si>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</si>
  <si>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</si>
  <si>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</si>
  <si>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</si>
  <si>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</si>
  <si>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</si>
  <si>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</si>
  <si>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</si>
  <si>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</si>
  <si>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</si>
  <si>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</si>
  <si>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</si>
  <si>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</si>
  <si>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</si>
  <si>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</si>
  <si>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</si>
  <si>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</si>
  <si>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</si>
  <si>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</si>
  <si>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</si>
  <si>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</si>
  <si>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</si>
  <si>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</si>
  <si>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</si>
  <si>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</si>
  <si>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</si>
  <si>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</si>
  <si>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</si>
  <si>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</si>
  <si>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</si>
  <si>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</si>
  <si>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</si>
  <si>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</si>
  <si>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ENERO DE 2025</t>
  </si>
  <si>
    <t>FECHA DE ELABORACIÓN: FEBRERO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</si>
</sst>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24" sqref="M24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9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5">
        <v>2891976929</v>
      </c>
      <c r="O8" s="14">
        <v>2038015758</v>
      </c>
      <c r="P8" s="14">
        <v>853961171</v>
      </c>
      <c r="Q8" s="14">
        <v>856671050</v>
      </c>
      <c r="R8" s="14">
        <v>0</v>
      </c>
      <c r="S8" s="14">
        <v>0</v>
      </c>
      <c r="T8" s="16">
        <f>+N8-Q8</f>
        <v>2035305879</v>
      </c>
      <c r="U8" s="17">
        <f>+Q8/N8</f>
        <v>0.29622333477474294</v>
      </c>
      <c r="V8" s="17">
        <f>+R8/N8</f>
        <v>0</v>
      </c>
      <c r="W8" s="17">
        <f>+S8/N8</f>
        <v>0</v>
      </c>
    </row>
    <row r="9" spans="1:23" ht="60" customHeight="1" thickTop="1" thickBot="1" x14ac:dyDescent="0.3">
      <c r="A9" s="29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23">
        <v>8873107136</v>
      </c>
      <c r="O9" s="22">
        <v>8832941584</v>
      </c>
      <c r="P9" s="22">
        <v>40165552</v>
      </c>
      <c r="Q9" s="22">
        <v>6785476223</v>
      </c>
      <c r="R9" s="22">
        <v>0</v>
      </c>
      <c r="S9" s="22">
        <v>0</v>
      </c>
      <c r="T9" s="16">
        <f>+N9-Q9</f>
        <v>2087630913</v>
      </c>
      <c r="U9" s="17">
        <f t="shared" ref="U9" si="0">+Q9/N9</f>
        <v>0.76472380182021504</v>
      </c>
      <c r="V9" s="17">
        <f t="shared" ref="V9" si="1">+R9/N9</f>
        <v>0</v>
      </c>
      <c r="W9" s="17">
        <f t="shared" ref="W9" si="2">+S9/N9</f>
        <v>0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10870957342</v>
      </c>
      <c r="P10" s="21">
        <f t="shared" si="3"/>
        <v>894126723</v>
      </c>
      <c r="Q10" s="21">
        <f t="shared" si="3"/>
        <v>7642147273</v>
      </c>
      <c r="R10" s="21">
        <f t="shared" si="3"/>
        <v>0</v>
      </c>
      <c r="S10" s="21">
        <f t="shared" si="3"/>
        <v>0</v>
      </c>
      <c r="T10" s="19">
        <f>+N10-Q10</f>
        <v>4122936792</v>
      </c>
      <c r="U10" s="20">
        <f t="shared" ref="U10:U26" si="4">+Q10/N10</f>
        <v>0.64956163770513609</v>
      </c>
      <c r="V10" s="20">
        <f t="shared" ref="V10:V26" si="5">+R10/N10</f>
        <v>0</v>
      </c>
      <c r="W10" s="20">
        <f t="shared" ref="W10:W26" si="6">+S10/N10</f>
        <v>0</v>
      </c>
    </row>
    <row r="11" spans="1:23" ht="72.75" customHeight="1" thickTop="1" thickBot="1" x14ac:dyDescent="0.3">
      <c r="A11" s="29" t="s">
        <v>21</v>
      </c>
      <c r="B11" s="29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5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19799323835</v>
      </c>
      <c r="P11" s="14">
        <v>357776165</v>
      </c>
      <c r="Q11" s="14">
        <v>642652952</v>
      </c>
      <c r="R11" s="14">
        <v>0</v>
      </c>
      <c r="S11" s="14">
        <v>0</v>
      </c>
      <c r="T11" s="16">
        <f t="shared" ref="T11:T26" si="7">+N11-Q11</f>
        <v>19514447048</v>
      </c>
      <c r="U11" s="17">
        <f t="shared" si="4"/>
        <v>3.1882212818312161E-2</v>
      </c>
      <c r="V11" s="17">
        <f t="shared" si="5"/>
        <v>0</v>
      </c>
      <c r="W11" s="17">
        <f t="shared" si="6"/>
        <v>0</v>
      </c>
    </row>
    <row r="12" spans="1:23" ht="75.75" customHeight="1" thickTop="1" thickBot="1" x14ac:dyDescent="0.3">
      <c r="A12" s="29" t="s">
        <v>21</v>
      </c>
      <c r="B12" s="29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7628116697</v>
      </c>
      <c r="P12" s="14">
        <v>1371883303</v>
      </c>
      <c r="Q12" s="14">
        <v>361266400</v>
      </c>
      <c r="R12" s="14">
        <v>0</v>
      </c>
      <c r="S12" s="14">
        <v>0</v>
      </c>
      <c r="T12" s="16">
        <f t="shared" si="7"/>
        <v>8638733600</v>
      </c>
      <c r="U12" s="17">
        <f t="shared" si="4"/>
        <v>4.0140711111111109E-2</v>
      </c>
      <c r="V12" s="17">
        <f t="shared" si="5"/>
        <v>0</v>
      </c>
      <c r="W12" s="17">
        <f t="shared" si="6"/>
        <v>0</v>
      </c>
    </row>
    <row r="13" spans="1:23" ht="75.75" customHeight="1" thickTop="1" thickBot="1" x14ac:dyDescent="0.3">
      <c r="A13" s="29" t="s">
        <v>21</v>
      </c>
      <c r="B13" s="29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5">
        <v>3500000000</v>
      </c>
      <c r="O13" s="14">
        <v>1165379084</v>
      </c>
      <c r="P13" s="14">
        <v>2334620916</v>
      </c>
      <c r="Q13" s="14">
        <v>359282000</v>
      </c>
      <c r="R13" s="14">
        <v>0</v>
      </c>
      <c r="S13" s="14">
        <v>0</v>
      </c>
      <c r="T13" s="16">
        <f t="shared" si="7"/>
        <v>3140718000</v>
      </c>
      <c r="U13" s="17">
        <f t="shared" si="4"/>
        <v>0.10265199999999999</v>
      </c>
      <c r="V13" s="17">
        <f t="shared" si="5"/>
        <v>0</v>
      </c>
      <c r="W13" s="17">
        <f t="shared" si="6"/>
        <v>0</v>
      </c>
    </row>
    <row r="14" spans="1:23" ht="60" customHeight="1" thickTop="1" thickBot="1" x14ac:dyDescent="0.3">
      <c r="A14" s="29" t="s">
        <v>21</v>
      </c>
      <c r="B14" s="29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5">
        <v>69000000000</v>
      </c>
      <c r="O14" s="14">
        <v>33732319008</v>
      </c>
      <c r="P14" s="14">
        <v>35267680992</v>
      </c>
      <c r="Q14" s="14">
        <v>880470417</v>
      </c>
      <c r="R14" s="14">
        <v>0</v>
      </c>
      <c r="S14" s="14">
        <v>0</v>
      </c>
      <c r="T14" s="16">
        <f t="shared" si="7"/>
        <v>68119529583</v>
      </c>
      <c r="U14" s="17">
        <f t="shared" si="4"/>
        <v>1.2760440826086957E-2</v>
      </c>
      <c r="V14" s="17">
        <f t="shared" si="5"/>
        <v>0</v>
      </c>
      <c r="W14" s="17">
        <f t="shared" si="6"/>
        <v>0</v>
      </c>
    </row>
    <row r="15" spans="1:23" ht="75" customHeight="1" thickTop="1" thickBot="1" x14ac:dyDescent="0.3">
      <c r="A15" s="29" t="s">
        <v>21</v>
      </c>
      <c r="B15" s="29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58079371160</v>
      </c>
      <c r="P15" s="14">
        <v>1920628840</v>
      </c>
      <c r="Q15" s="14">
        <v>1096565660</v>
      </c>
      <c r="R15" s="14">
        <v>0</v>
      </c>
      <c r="S15" s="14">
        <v>0</v>
      </c>
      <c r="T15" s="16">
        <f t="shared" si="7"/>
        <v>58903434340</v>
      </c>
      <c r="U15" s="17">
        <f t="shared" si="4"/>
        <v>1.8276094333333333E-2</v>
      </c>
      <c r="V15" s="17">
        <f t="shared" si="5"/>
        <v>0</v>
      </c>
      <c r="W15" s="17">
        <f t="shared" si="6"/>
        <v>0</v>
      </c>
    </row>
    <row r="16" spans="1:23" ht="75.75" customHeight="1" thickTop="1" thickBot="1" x14ac:dyDescent="0.3">
      <c r="A16" s="29" t="s">
        <v>21</v>
      </c>
      <c r="B16" s="29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84090600</v>
      </c>
      <c r="P16" s="14">
        <v>95909400</v>
      </c>
      <c r="Q16" s="14">
        <v>0</v>
      </c>
      <c r="R16" s="14">
        <v>0</v>
      </c>
      <c r="S16" s="14">
        <v>0</v>
      </c>
      <c r="T16" s="16">
        <f t="shared" si="7"/>
        <v>180000000</v>
      </c>
      <c r="U16" s="17">
        <f t="shared" si="4"/>
        <v>0</v>
      </c>
      <c r="V16" s="17">
        <f t="shared" si="5"/>
        <v>0</v>
      </c>
      <c r="W16" s="17">
        <f t="shared" si="6"/>
        <v>0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 t="shared" si="8"/>
        <v>161837100000</v>
      </c>
      <c r="O17" s="18">
        <f t="shared" si="8"/>
        <v>120488600384</v>
      </c>
      <c r="P17" s="18">
        <f t="shared" si="8"/>
        <v>41348499616</v>
      </c>
      <c r="Q17" s="18">
        <f t="shared" si="8"/>
        <v>3340237429</v>
      </c>
      <c r="R17" s="18">
        <f t="shared" si="8"/>
        <v>0</v>
      </c>
      <c r="S17" s="18">
        <f t="shared" si="8"/>
        <v>0</v>
      </c>
      <c r="T17" s="19">
        <f>+N17-Q17</f>
        <v>158496862571</v>
      </c>
      <c r="U17" s="20">
        <f t="shared" si="4"/>
        <v>2.0639503729367369E-2</v>
      </c>
      <c r="V17" s="20">
        <f t="shared" si="5"/>
        <v>0</v>
      </c>
      <c r="W17" s="20">
        <f t="shared" si="6"/>
        <v>0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6223423617</v>
      </c>
      <c r="P18" s="14">
        <v>276576383</v>
      </c>
      <c r="Q18" s="14">
        <v>739743395</v>
      </c>
      <c r="R18" s="14">
        <v>0</v>
      </c>
      <c r="S18" s="14">
        <v>0</v>
      </c>
      <c r="T18" s="16">
        <f t="shared" si="7"/>
        <v>5760256605</v>
      </c>
      <c r="U18" s="17">
        <f t="shared" si="4"/>
        <v>0.11380667615384615</v>
      </c>
      <c r="V18" s="17">
        <f t="shared" si="5"/>
        <v>0</v>
      </c>
      <c r="W18" s="17">
        <f t="shared" si="6"/>
        <v>0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2712657645</v>
      </c>
      <c r="P19" s="14">
        <v>1287342355</v>
      </c>
      <c r="Q19" s="14">
        <v>504165000</v>
      </c>
      <c r="R19" s="14">
        <v>0</v>
      </c>
      <c r="S19" s="14">
        <v>0</v>
      </c>
      <c r="T19" s="16">
        <f t="shared" si="7"/>
        <v>3495835000</v>
      </c>
      <c r="U19" s="17">
        <f t="shared" si="4"/>
        <v>0.12604124999999999</v>
      </c>
      <c r="V19" s="17">
        <f t="shared" si="5"/>
        <v>0</v>
      </c>
      <c r="W19" s="17">
        <f t="shared" si="6"/>
        <v>0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0</v>
      </c>
      <c r="P20" s="14">
        <v>350000000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396000000</v>
      </c>
      <c r="P21" s="14">
        <v>4000000</v>
      </c>
      <c r="Q21" s="14">
        <v>216000000</v>
      </c>
      <c r="R21" s="14">
        <v>0</v>
      </c>
      <c r="S21" s="14">
        <v>0</v>
      </c>
      <c r="T21" s="16">
        <f t="shared" si="7"/>
        <v>184000000</v>
      </c>
      <c r="U21" s="17">
        <f t="shared" ref="U21:U22" si="9">+Q21/N21</f>
        <v>0.54</v>
      </c>
      <c r="V21" s="17">
        <f t="shared" ref="V21:V22" si="10">+R21/N21</f>
        <v>0</v>
      </c>
      <c r="W21" s="17">
        <f t="shared" ref="W21:W22" si="11">+S21/N21</f>
        <v>0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0</v>
      </c>
      <c r="P22" s="14">
        <v>7000000000</v>
      </c>
      <c r="Q22" s="14">
        <v>0</v>
      </c>
      <c r="R22" s="14">
        <v>0</v>
      </c>
      <c r="S22" s="14">
        <v>0</v>
      </c>
      <c r="T22" s="16">
        <f t="shared" si="7"/>
        <v>7000000000</v>
      </c>
      <c r="U22" s="17">
        <f t="shared" si="9"/>
        <v>0</v>
      </c>
      <c r="V22" s="17">
        <f t="shared" si="10"/>
        <v>0</v>
      </c>
      <c r="W22" s="17">
        <f t="shared" si="11"/>
        <v>0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9332081262</v>
      </c>
      <c r="P23" s="18">
        <f t="shared" si="12"/>
        <v>8917918738</v>
      </c>
      <c r="Q23" s="18">
        <f t="shared" si="12"/>
        <v>1459908395</v>
      </c>
      <c r="R23" s="18">
        <f t="shared" si="12"/>
        <v>0</v>
      </c>
      <c r="S23" s="18">
        <f t="shared" si="12"/>
        <v>0</v>
      </c>
      <c r="T23" s="18">
        <f>SUM(T18:T22)</f>
        <v>16790091605</v>
      </c>
      <c r="U23" s="20">
        <f t="shared" si="4"/>
        <v>7.999498054794521E-2</v>
      </c>
      <c r="V23" s="20">
        <f t="shared" si="5"/>
        <v>0</v>
      </c>
      <c r="W23" s="20">
        <f t="shared" si="6"/>
        <v>0</v>
      </c>
    </row>
    <row r="24" spans="1:26" ht="60" customHeight="1" thickTop="1" thickBot="1" x14ac:dyDescent="0.3">
      <c r="A24" s="29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4967926854</v>
      </c>
      <c r="P24" s="14">
        <v>1532073146</v>
      </c>
      <c r="Q24" s="14">
        <v>1050626700</v>
      </c>
      <c r="R24" s="14">
        <v>0</v>
      </c>
      <c r="S24" s="14">
        <v>0</v>
      </c>
      <c r="T24" s="16">
        <v>6500000000</v>
      </c>
      <c r="U24" s="17">
        <f t="shared" si="4"/>
        <v>0.16163487692307693</v>
      </c>
      <c r="V24" s="17">
        <f t="shared" si="5"/>
        <v>0</v>
      </c>
      <c r="W24" s="17">
        <f t="shared" si="6"/>
        <v>0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4967926854</v>
      </c>
      <c r="P25" s="18">
        <f t="shared" si="13"/>
        <v>1532073146</v>
      </c>
      <c r="Q25" s="18">
        <f t="shared" si="13"/>
        <v>1050626700</v>
      </c>
      <c r="R25" s="18">
        <f t="shared" si="13"/>
        <v>0</v>
      </c>
      <c r="S25" s="18">
        <f t="shared" si="13"/>
        <v>0</v>
      </c>
      <c r="T25" s="19">
        <f t="shared" si="7"/>
        <v>5449373300</v>
      </c>
      <c r="U25" s="20">
        <f t="shared" si="4"/>
        <v>0.16163487692307693</v>
      </c>
      <c r="V25" s="20">
        <f t="shared" si="5"/>
        <v>0</v>
      </c>
      <c r="W25" s="20">
        <f t="shared" si="6"/>
        <v>0</v>
      </c>
    </row>
    <row r="26" spans="1:26" ht="24" customHeight="1" thickTop="1" thickBot="1" x14ac:dyDescent="0.3">
      <c r="A26" s="30" t="s">
        <v>21</v>
      </c>
      <c r="B26" s="30"/>
      <c r="C26" s="30"/>
      <c r="D26" s="30"/>
      <c r="E26" s="30"/>
      <c r="F26" s="30"/>
      <c r="G26" s="30"/>
      <c r="H26" s="31" t="s">
        <v>67</v>
      </c>
      <c r="I26" s="32">
        <f t="shared" ref="I26:S26" si="14">+I10+I17+I23+I25</f>
        <v>198352184065</v>
      </c>
      <c r="J26" s="32">
        <f t="shared" si="14"/>
        <v>0</v>
      </c>
      <c r="K26" s="32">
        <f t="shared" si="14"/>
        <v>0</v>
      </c>
      <c r="L26" s="32">
        <f t="shared" si="14"/>
        <v>198352184065</v>
      </c>
      <c r="M26" s="32">
        <f t="shared" si="14"/>
        <v>0</v>
      </c>
      <c r="N26" s="32">
        <f t="shared" si="14"/>
        <v>198352184065</v>
      </c>
      <c r="O26" s="32">
        <f t="shared" si="14"/>
        <v>145659565842</v>
      </c>
      <c r="P26" s="32">
        <f t="shared" si="14"/>
        <v>52692618223</v>
      </c>
      <c r="Q26" s="32">
        <f t="shared" si="14"/>
        <v>13492919797</v>
      </c>
      <c r="R26" s="32">
        <f t="shared" si="14"/>
        <v>0</v>
      </c>
      <c r="S26" s="32">
        <f t="shared" si="14"/>
        <v>0</v>
      </c>
      <c r="T26" s="33">
        <f t="shared" si="7"/>
        <v>184859264268</v>
      </c>
      <c r="U26" s="34">
        <f t="shared" si="4"/>
        <v>6.8025062898114455E-2</v>
      </c>
      <c r="V26" s="34">
        <f t="shared" si="5"/>
        <v>0</v>
      </c>
      <c r="W26" s="34">
        <f t="shared" si="6"/>
        <v>0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4"/>
      <c r="G27" s="24"/>
      <c r="H27" s="5"/>
      <c r="I27" s="6"/>
      <c r="J27" s="6"/>
      <c r="K27" s="4"/>
      <c r="L27" s="4"/>
      <c r="M27" s="4"/>
      <c r="N27" s="28"/>
      <c r="O27" s="28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 s="28" customFormat="1" ht="11.25" x14ac:dyDescent="0.2">
      <c r="A28" s="4" t="s">
        <v>71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P28" s="24"/>
      <c r="Q28" s="24"/>
      <c r="R28" s="25"/>
      <c r="S28" s="6"/>
      <c r="T28" s="6"/>
      <c r="U28" s="6"/>
      <c r="V28" s="26"/>
      <c r="W28" s="26"/>
    </row>
    <row r="29" spans="1:26" s="28" customFormat="1" ht="11.25" x14ac:dyDescent="0.2">
      <c r="A29" s="4" t="s">
        <v>72</v>
      </c>
      <c r="B29" s="4"/>
      <c r="C29" s="4"/>
      <c r="D29" s="4"/>
      <c r="E29" s="4"/>
      <c r="F29" s="24"/>
      <c r="G29" s="24"/>
      <c r="H29" s="5"/>
      <c r="I29" s="6"/>
      <c r="J29" s="6"/>
      <c r="K29" s="4"/>
      <c r="L29" s="4"/>
      <c r="M29" s="4"/>
      <c r="P29" s="24"/>
      <c r="Q29" s="24"/>
      <c r="R29" s="25"/>
      <c r="S29" s="6"/>
      <c r="T29" s="6"/>
      <c r="U29" s="6"/>
      <c r="V29" s="26"/>
      <c r="W29" s="26"/>
    </row>
    <row r="30" spans="1:26" x14ac:dyDescent="0.25">
      <c r="A30" s="4"/>
      <c r="B30" s="4"/>
      <c r="C30" s="4"/>
      <c r="D30" s="4"/>
      <c r="E30" s="4"/>
      <c r="F30" s="24"/>
      <c r="G30" s="24"/>
      <c r="H30" s="5"/>
      <c r="I30" s="6"/>
      <c r="J30" s="6"/>
      <c r="K30" s="4"/>
      <c r="L30" s="4"/>
      <c r="M30" s="4"/>
      <c r="N30" s="28"/>
      <c r="O30" s="28"/>
      <c r="P30" s="24"/>
      <c r="Q30" s="24"/>
      <c r="R30" s="25"/>
      <c r="S30" s="6"/>
      <c r="T30" s="6"/>
      <c r="U30" s="6"/>
      <c r="V30" s="26"/>
      <c r="W30" s="26"/>
      <c r="X30" s="26"/>
      <c r="Y30" s="26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8"/>
      <c r="O31" s="28"/>
      <c r="P31" s="24"/>
      <c r="Q31" s="24"/>
      <c r="R31" s="25"/>
      <c r="S31" s="6"/>
      <c r="T31" s="6"/>
      <c r="U31" s="6"/>
      <c r="V31" s="26"/>
      <c r="W31" s="26"/>
      <c r="X31" s="26"/>
      <c r="Y31" s="26"/>
      <c r="Z31" s="8"/>
    </row>
    <row r="32" spans="1:26" x14ac:dyDescent="0.25">
      <c r="A32" s="4"/>
      <c r="B32" s="4"/>
      <c r="C32" s="4"/>
      <c r="D32" s="4"/>
      <c r="E32" s="4"/>
      <c r="F32" s="24"/>
      <c r="G32" s="24"/>
      <c r="H32" s="5"/>
      <c r="I32" s="6"/>
      <c r="J32" s="6"/>
      <c r="K32" s="4"/>
      <c r="L32" s="4"/>
      <c r="M32" s="4"/>
      <c r="N32" s="28"/>
      <c r="O32" s="28"/>
      <c r="P32" s="24"/>
      <c r="Q32" s="24"/>
      <c r="R32" s="25"/>
      <c r="S32" s="6"/>
      <c r="T32" s="6"/>
      <c r="U32" s="6"/>
      <c r="V32" s="26"/>
      <c r="W32" s="26"/>
      <c r="X32" s="26"/>
      <c r="Y32" s="26"/>
      <c r="Z32" s="8"/>
    </row>
    <row r="33" spans="1:26" x14ac:dyDescent="0.25">
      <c r="A33" s="4"/>
      <c r="B33" s="27"/>
      <c r="C33" s="27"/>
      <c r="D33" s="27"/>
      <c r="E33" s="27"/>
      <c r="F33" s="27"/>
      <c r="G33" s="27"/>
      <c r="H33" s="4"/>
      <c r="I33" s="4"/>
      <c r="J33" s="4"/>
      <c r="K33" s="4"/>
      <c r="L33" s="4"/>
      <c r="M33" s="4"/>
      <c r="N33" s="8"/>
      <c r="O33" s="8"/>
      <c r="P33" s="24"/>
      <c r="Q33" s="24"/>
      <c r="R33" s="25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4"/>
      <c r="Q34" s="24"/>
      <c r="R34" s="25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2025-02-05T17:48:18Z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