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0 de abril\Publicación\"/>
    </mc:Choice>
  </mc:AlternateContent>
  <bookViews>
    <workbookView xWindow="0" yWindow="0" windowWidth="15075" windowHeight="9405"/>
  </bookViews>
  <sheets>
    <sheet name="GASTOS DE INVERSION " sheetId="1" r:id="rId1"/>
  </sheets>
  <definedNames>
    <definedName name="_xlnm.Print_Titles" localSheetId="0">'GASTOS DE INVERSION 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K23" i="1"/>
  <c r="L23" i="1"/>
  <c r="M23" i="1"/>
  <c r="N23" i="1"/>
  <c r="O23" i="1"/>
  <c r="P23" i="1"/>
  <c r="Q23" i="1"/>
  <c r="R23" i="1"/>
  <c r="S23" i="1"/>
  <c r="I23" i="1"/>
  <c r="U21" i="1" l="1"/>
  <c r="V21" i="1"/>
  <c r="W21" i="1"/>
  <c r="U22" i="1"/>
  <c r="V22" i="1"/>
  <c r="W22" i="1"/>
  <c r="T21" i="1"/>
  <c r="T22" i="1"/>
  <c r="T9" i="1" l="1"/>
  <c r="N17" i="1" l="1"/>
  <c r="I25" i="1"/>
  <c r="J17" i="1"/>
  <c r="K17" i="1"/>
  <c r="L17" i="1"/>
  <c r="M17" i="1"/>
  <c r="I17" i="1"/>
  <c r="I10" i="1"/>
  <c r="J10" i="1"/>
  <c r="K10" i="1"/>
  <c r="L10" i="1"/>
  <c r="M10" i="1"/>
  <c r="N10" i="1"/>
  <c r="O10" i="1"/>
  <c r="P10" i="1"/>
  <c r="Q10" i="1"/>
  <c r="R10" i="1"/>
  <c r="S10" i="1"/>
  <c r="T10" i="1" l="1"/>
  <c r="U9" i="1"/>
  <c r="V9" i="1"/>
  <c r="W9" i="1"/>
  <c r="U13" i="1" l="1"/>
  <c r="T11" i="1"/>
  <c r="U11" i="1"/>
  <c r="V11" i="1"/>
  <c r="T12" i="1"/>
  <c r="U12" i="1"/>
  <c r="V12" i="1"/>
  <c r="T13" i="1"/>
  <c r="T14" i="1"/>
  <c r="U14" i="1"/>
  <c r="V14" i="1"/>
  <c r="T15" i="1"/>
  <c r="U15" i="1"/>
  <c r="V15" i="1"/>
  <c r="V13" i="1" l="1"/>
  <c r="S25" i="1" l="1"/>
  <c r="R25" i="1"/>
  <c r="Q25" i="1"/>
  <c r="P25" i="1"/>
  <c r="O25" i="1"/>
  <c r="M25" i="1"/>
  <c r="L25" i="1"/>
  <c r="K25" i="1"/>
  <c r="J25" i="1"/>
  <c r="S17" i="1"/>
  <c r="R17" i="1"/>
  <c r="Q17" i="1"/>
  <c r="T17" i="1" s="1"/>
  <c r="P17" i="1"/>
  <c r="O17" i="1"/>
  <c r="O26" i="1" l="1"/>
  <c r="P26" i="1"/>
  <c r="J26" i="1"/>
  <c r="K26" i="1"/>
  <c r="L26" i="1"/>
  <c r="M26" i="1"/>
  <c r="R26" i="1"/>
  <c r="S26" i="1"/>
  <c r="I26" i="1"/>
  <c r="Q26" i="1"/>
  <c r="U24" i="1" l="1"/>
  <c r="N25" i="1"/>
  <c r="W24" i="1"/>
  <c r="V24" i="1"/>
  <c r="W8" i="1"/>
  <c r="U16" i="1"/>
  <c r="T16" i="1"/>
  <c r="W16" i="1"/>
  <c r="V16" i="1"/>
  <c r="U18" i="1"/>
  <c r="T18" i="1"/>
  <c r="W18" i="1"/>
  <c r="V18" i="1"/>
  <c r="W11" i="1"/>
  <c r="W19" i="1"/>
  <c r="V19" i="1"/>
  <c r="U19" i="1"/>
  <c r="T19" i="1"/>
  <c r="W12" i="1"/>
  <c r="U20" i="1"/>
  <c r="T20" i="1"/>
  <c r="W20" i="1"/>
  <c r="V20" i="1"/>
  <c r="W13" i="1"/>
  <c r="W14" i="1"/>
  <c r="W15" i="1"/>
  <c r="T8" i="1"/>
  <c r="U8" i="1"/>
  <c r="V8" i="1"/>
  <c r="T23" i="1" l="1"/>
  <c r="T25" i="1"/>
  <c r="W25" i="1"/>
  <c r="V25" i="1"/>
  <c r="U25" i="1"/>
  <c r="W23" i="1"/>
  <c r="V23" i="1"/>
  <c r="U23" i="1"/>
  <c r="N26" i="1"/>
  <c r="W10" i="1"/>
  <c r="U10" i="1"/>
  <c r="V10" i="1"/>
  <c r="U17" i="1"/>
  <c r="V17" i="1"/>
  <c r="W17" i="1"/>
  <c r="T26" i="1" l="1"/>
  <c r="V26" i="1"/>
  <c r="W26" i="1"/>
  <c r="U26" i="1"/>
</calcChain>
</file>

<file path=xl/sharedStrings.xml><?xml version="1.0" encoding="utf-8"?>
<sst xmlns="http://schemas.openxmlformats.org/spreadsheetml/2006/main" count="167" uniqueCount="75">
  <si>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</si>
  <si>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</si>
  <si>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</si>
  <si>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</si>
  <si>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</si>
  <si>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</si>
  <si>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</si>
  <si>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</si>
  <si>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</si>
  <si>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</si>
  <si>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</si>
  <si>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</si>
  <si>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</si>
  <si>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</si>
  <si>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</si>
  <si>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</si>
  <si>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</si>
  <si>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</si>
  <si>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</si>
  <si>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</si>
  <si>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</si>
  <si>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</si>
  <si>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</si>
  <si>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</si>
  <si>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</si>
  <si>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</si>
  <si>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</si>
  <si>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</si>
  <si>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</si>
  <si>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</si>
  <si>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</si>
  <si>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</si>
  <si>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</si>
  <si>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</si>
  <si>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</si>
  <si>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</si>
  <si>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</si>
  <si>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</si>
  <si>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</si>
  <si>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</si>
  <si>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</si>
  <si>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</si>
  <si>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</si>
  <si>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</si>
  <si>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</si>
  <si>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</si>
  <si>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</si>
  <si>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</si>
  <si>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</si>
  <si>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</si>
  <si>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</si>
  <si>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</si>
  <si>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</si>
  <si>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16</t>
  </si>
  <si>
    <t>40401B</t>
  </si>
  <si>
    <t>4. TRANSFORMACIÓN PRODUCTIVA, INTERNACIONALIZACIÓN Y ACCIÓN CLÍMATICA / B. TRANSFORMACIÓN PARA LA DIVERSIFICACIÓN PRODUCTIVA Y EXPORTADORA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</si>
  <si>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</si>
  <si>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</si>
  <si>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</si>
  <si>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</si>
  <si>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VICEMINISTERIO DE COMERCIO EXTERIOR</t>
  </si>
  <si>
    <t>VICEMINISTERIO DE DESARROLLO EMPRESARIAL</t>
  </si>
  <si>
    <t>SECRETARIA GENERAL</t>
  </si>
  <si>
    <t>VICEMINISTERIO DE TURISMO</t>
  </si>
  <si>
    <t>COMP/ APR</t>
  </si>
  <si>
    <t>OBLIG/ APR</t>
  </si>
  <si>
    <t>PAGO/ APR</t>
  </si>
  <si>
    <t xml:space="preserve">TOTAL GASTOS DE INVERSION </t>
  </si>
  <si>
    <t>APR.  REDUCIDA</t>
  </si>
  <si>
    <t>GASTOS DE INVERSIÓN</t>
  </si>
  <si>
    <t>5. CONVERGENCIA REGIONAL / C. CALIDAD, EFECTIVIDAD, TRANSPARENCIA Y COHERENCIA DE LAS NORMAS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</si>
  <si>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</si>
  <si>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</si>
  <si>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EJECUCIÓN PRESUPUESTAL ACUMULADA CON CORTE AL 30 DE ABRIL DE 2025</t>
  </si>
  <si>
    <t>FECHA DE ELABORACIÓN: MAYO 02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</si>
</sst>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7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1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7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3" fillId="5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horizontal="right" vertical="center" wrapText="1"/>
    </xf>
    <xf numFmtId="10" fontId="5" fillId="4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518832</xdr:colOff>
      <xdr:row>0</xdr:row>
      <xdr:rowOff>0</xdr:rowOff>
    </xdr:from>
    <xdr:to>
      <xdr:col>18</xdr:col>
      <xdr:colOff>574286</xdr:colOff>
      <xdr:row>5</xdr:row>
      <xdr:rowOff>118704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3356291" y="0"/>
          <a:ext cx="2206983" cy="97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2"/>
  <sheetViews>
    <sheetView showGridLines="0" tabSelected="1" zoomScaleNormal="10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S6" sqref="S6:W6"/>
    </sheetView>
  </sheetViews>
  <sheetFormatPr baseColWidth="10" defaultRowHeight="15" x14ac:dyDescent="0.25"/>
  <cols>
    <col min="1" max="1" width="4.42578125" customWidth="1"/>
    <col min="2" max="3" width="5.42578125" customWidth="1"/>
    <col min="4" max="4" width="4.5703125" customWidth="1"/>
    <col min="5" max="5" width="6.85546875" customWidth="1"/>
    <col min="6" max="6" width="4.28515625" customWidth="1"/>
    <col min="7" max="7" width="3.7109375" customWidth="1"/>
    <col min="8" max="8" width="27.5703125" customWidth="1"/>
    <col min="9" max="9" width="15.7109375" customWidth="1"/>
    <col min="10" max="10" width="17.140625" customWidth="1"/>
    <col min="11" max="11" width="13" bestFit="1" customWidth="1"/>
    <col min="12" max="12" width="15.7109375" customWidth="1"/>
    <col min="13" max="13" width="16" customWidth="1"/>
    <col min="14" max="14" width="16.28515625" customWidth="1"/>
    <col min="15" max="15" width="16.140625" customWidth="1"/>
    <col min="16" max="16" width="16.140625" bestFit="1" customWidth="1"/>
    <col min="17" max="17" width="15.85546875" customWidth="1"/>
    <col min="18" max="18" width="15.42578125" customWidth="1"/>
    <col min="19" max="19" width="14.85546875" customWidth="1"/>
    <col min="20" max="20" width="16.140625" bestFit="1" customWidth="1"/>
    <col min="21" max="21" width="8.28515625" customWidth="1"/>
    <col min="22" max="22" width="7" customWidth="1"/>
    <col min="23" max="23" width="8" customWidth="1"/>
  </cols>
  <sheetData>
    <row r="2" spans="1:23" x14ac:dyDescent="0.25">
      <c r="A2" s="36" t="s">
        <v>58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17.25" customHeight="1" x14ac:dyDescent="0.25">
      <c r="A3" s="36" t="s">
        <v>73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ht="17.25" customHeight="1" x14ac:dyDescent="0.25">
      <c r="A4" s="36" t="s">
        <v>69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spans="1:23" ht="3.7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1:23" ht="15.75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3" t="s">
        <v>0</v>
      </c>
      <c r="S6" s="39" t="s">
        <v>74</v>
      </c>
      <c r="T6" s="40"/>
      <c r="U6" s="40"/>
      <c r="V6" s="40"/>
      <c r="W6" s="40"/>
    </row>
    <row r="7" spans="1:23" ht="33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68</v>
      </c>
      <c r="L7" s="9" t="s">
        <v>11</v>
      </c>
      <c r="M7" s="9" t="s">
        <v>12</v>
      </c>
      <c r="N7" s="9" t="s">
        <v>57</v>
      </c>
      <c r="O7" s="9" t="s">
        <v>13</v>
      </c>
      <c r="P7" s="9" t="s">
        <v>14</v>
      </c>
      <c r="Q7" s="9" t="s">
        <v>15</v>
      </c>
      <c r="R7" s="9" t="s">
        <v>16</v>
      </c>
      <c r="S7" s="9" t="s">
        <v>17</v>
      </c>
      <c r="T7" s="10" t="s">
        <v>56</v>
      </c>
      <c r="U7" s="10" t="s">
        <v>64</v>
      </c>
      <c r="V7" s="10" t="s">
        <v>65</v>
      </c>
      <c r="W7" s="10" t="s">
        <v>66</v>
      </c>
    </row>
    <row r="8" spans="1:23" ht="60" customHeight="1" thickTop="1" thickBot="1" x14ac:dyDescent="0.3">
      <c r="A8" s="29" t="s">
        <v>21</v>
      </c>
      <c r="B8" s="12" t="s">
        <v>22</v>
      </c>
      <c r="C8" s="12" t="s">
        <v>23</v>
      </c>
      <c r="D8" s="12" t="s">
        <v>24</v>
      </c>
      <c r="E8" s="12" t="s">
        <v>25</v>
      </c>
      <c r="F8" s="12" t="s">
        <v>18</v>
      </c>
      <c r="G8" s="12" t="s">
        <v>19</v>
      </c>
      <c r="H8" s="13" t="s">
        <v>26</v>
      </c>
      <c r="I8" s="14">
        <v>2891976929</v>
      </c>
      <c r="J8" s="14">
        <v>0</v>
      </c>
      <c r="K8" s="14">
        <v>0</v>
      </c>
      <c r="L8" s="14">
        <v>2891976929</v>
      </c>
      <c r="M8" s="14">
        <v>0</v>
      </c>
      <c r="N8" s="15">
        <v>2891976929</v>
      </c>
      <c r="O8" s="14">
        <v>2250040809</v>
      </c>
      <c r="P8" s="14">
        <v>641936120</v>
      </c>
      <c r="Q8" s="14">
        <v>1853782738.54</v>
      </c>
      <c r="R8" s="14">
        <v>492498999.20999998</v>
      </c>
      <c r="S8" s="14">
        <v>492498999.20999998</v>
      </c>
      <c r="T8" s="16">
        <f>+N8-Q8</f>
        <v>1038194190.46</v>
      </c>
      <c r="U8" s="17">
        <f>+Q8/N8</f>
        <v>0.64100882685153671</v>
      </c>
      <c r="V8" s="17">
        <f>+R8/N8</f>
        <v>0.17029838456570895</v>
      </c>
      <c r="W8" s="17">
        <f>+S8/N8</f>
        <v>0.17029838456570895</v>
      </c>
    </row>
    <row r="9" spans="1:23" ht="60" customHeight="1" thickTop="1" thickBot="1" x14ac:dyDescent="0.3">
      <c r="A9" s="29" t="s">
        <v>21</v>
      </c>
      <c r="B9" s="12" t="s">
        <v>22</v>
      </c>
      <c r="C9" s="12" t="s">
        <v>23</v>
      </c>
      <c r="D9" s="12" t="s">
        <v>24</v>
      </c>
      <c r="E9" s="12" t="s">
        <v>54</v>
      </c>
      <c r="F9" s="12" t="s">
        <v>53</v>
      </c>
      <c r="G9" s="12" t="s">
        <v>20</v>
      </c>
      <c r="H9" s="13" t="s">
        <v>55</v>
      </c>
      <c r="I9" s="22">
        <v>8873107136</v>
      </c>
      <c r="J9" s="22">
        <v>0</v>
      </c>
      <c r="K9" s="22">
        <v>0</v>
      </c>
      <c r="L9" s="22">
        <v>8873107136</v>
      </c>
      <c r="M9" s="22">
        <v>0</v>
      </c>
      <c r="N9" s="23">
        <v>8873107136</v>
      </c>
      <c r="O9" s="22">
        <v>8832941584</v>
      </c>
      <c r="P9" s="22">
        <v>40165552</v>
      </c>
      <c r="Q9" s="22">
        <v>7864196601</v>
      </c>
      <c r="R9" s="22">
        <v>2016710676</v>
      </c>
      <c r="S9" s="22">
        <v>1985050472</v>
      </c>
      <c r="T9" s="16">
        <f>+N9-Q9</f>
        <v>1008910535</v>
      </c>
      <c r="U9" s="17">
        <f t="shared" ref="U9" si="0">+Q9/N9</f>
        <v>0.88629568881157261</v>
      </c>
      <c r="V9" s="17">
        <f t="shared" ref="V9" si="1">+R9/N9</f>
        <v>0.22728348086971639</v>
      </c>
      <c r="W9" s="17">
        <f t="shared" ref="W9" si="2">+S9/N9</f>
        <v>0.2237153729324699</v>
      </c>
    </row>
    <row r="10" spans="1:23" ht="33" customHeight="1" thickTop="1" thickBot="1" x14ac:dyDescent="0.3">
      <c r="A10" s="11" t="s">
        <v>21</v>
      </c>
      <c r="B10" s="11"/>
      <c r="C10" s="11"/>
      <c r="D10" s="11"/>
      <c r="E10" s="11"/>
      <c r="F10" s="11"/>
      <c r="G10" s="11"/>
      <c r="H10" s="1" t="s">
        <v>60</v>
      </c>
      <c r="I10" s="21">
        <f t="shared" ref="I10:S10" si="3">SUM(I8:I9)</f>
        <v>11765084065</v>
      </c>
      <c r="J10" s="21">
        <f t="shared" si="3"/>
        <v>0</v>
      </c>
      <c r="K10" s="21">
        <f t="shared" si="3"/>
        <v>0</v>
      </c>
      <c r="L10" s="21">
        <f t="shared" si="3"/>
        <v>11765084065</v>
      </c>
      <c r="M10" s="21">
        <f t="shared" si="3"/>
        <v>0</v>
      </c>
      <c r="N10" s="21">
        <f t="shared" si="3"/>
        <v>11765084065</v>
      </c>
      <c r="O10" s="21">
        <f t="shared" si="3"/>
        <v>11082982393</v>
      </c>
      <c r="P10" s="21">
        <f t="shared" si="3"/>
        <v>682101672</v>
      </c>
      <c r="Q10" s="21">
        <f t="shared" si="3"/>
        <v>9717979339.5400009</v>
      </c>
      <c r="R10" s="21">
        <f t="shared" si="3"/>
        <v>2509209675.21</v>
      </c>
      <c r="S10" s="21">
        <f t="shared" si="3"/>
        <v>2477549471.21</v>
      </c>
      <c r="T10" s="19">
        <f>+N10-Q10</f>
        <v>2047104725.4599991</v>
      </c>
      <c r="U10" s="20">
        <f t="shared" ref="U10:U26" si="4">+Q10/N10</f>
        <v>0.82600169160287262</v>
      </c>
      <c r="V10" s="20">
        <f t="shared" ref="V10:V26" si="5">+R10/N10</f>
        <v>0.21327596652493619</v>
      </c>
      <c r="W10" s="20">
        <f t="shared" ref="W10:W26" si="6">+S10/N10</f>
        <v>0.21058493568953518</v>
      </c>
    </row>
    <row r="11" spans="1:23" ht="72.75" customHeight="1" thickTop="1" thickBot="1" x14ac:dyDescent="0.3">
      <c r="A11" s="29" t="s">
        <v>21</v>
      </c>
      <c r="B11" s="29" t="s">
        <v>27</v>
      </c>
      <c r="C11" s="12" t="s">
        <v>23</v>
      </c>
      <c r="D11" s="12" t="s">
        <v>28</v>
      </c>
      <c r="E11" s="12" t="s">
        <v>29</v>
      </c>
      <c r="F11" s="12" t="s">
        <v>18</v>
      </c>
      <c r="G11" s="12" t="s">
        <v>19</v>
      </c>
      <c r="H11" s="13" t="s">
        <v>30</v>
      </c>
      <c r="I11" s="35">
        <v>20157100000</v>
      </c>
      <c r="J11" s="14">
        <v>0</v>
      </c>
      <c r="K11" s="14">
        <v>0</v>
      </c>
      <c r="L11" s="14">
        <v>20157100000</v>
      </c>
      <c r="M11" s="14">
        <v>0</v>
      </c>
      <c r="N11" s="15">
        <v>20157100000</v>
      </c>
      <c r="O11" s="14">
        <v>19849323835</v>
      </c>
      <c r="P11" s="14">
        <v>307776165</v>
      </c>
      <c r="Q11" s="14">
        <v>692652952</v>
      </c>
      <c r="R11" s="14">
        <v>171777406</v>
      </c>
      <c r="S11" s="14">
        <v>171777406</v>
      </c>
      <c r="T11" s="16">
        <f t="shared" ref="T11:T26" si="7">+N11-Q11</f>
        <v>19464447048</v>
      </c>
      <c r="U11" s="17">
        <f t="shared" si="4"/>
        <v>3.4362728368664143E-2</v>
      </c>
      <c r="V11" s="17">
        <f t="shared" si="5"/>
        <v>8.5219305356425273E-3</v>
      </c>
      <c r="W11" s="17">
        <f t="shared" si="6"/>
        <v>8.5219305356425273E-3</v>
      </c>
    </row>
    <row r="12" spans="1:23" ht="75.75" customHeight="1" thickTop="1" thickBot="1" x14ac:dyDescent="0.3">
      <c r="A12" s="29" t="s">
        <v>21</v>
      </c>
      <c r="B12" s="29" t="s">
        <v>27</v>
      </c>
      <c r="C12" s="12" t="s">
        <v>23</v>
      </c>
      <c r="D12" s="12" t="s">
        <v>31</v>
      </c>
      <c r="E12" s="12" t="s">
        <v>32</v>
      </c>
      <c r="F12" s="12" t="s">
        <v>18</v>
      </c>
      <c r="G12" s="12" t="s">
        <v>19</v>
      </c>
      <c r="H12" s="13" t="s">
        <v>33</v>
      </c>
      <c r="I12" s="14">
        <v>9000000000</v>
      </c>
      <c r="J12" s="14">
        <v>0</v>
      </c>
      <c r="K12" s="14">
        <v>0</v>
      </c>
      <c r="L12" s="14">
        <v>9000000000</v>
      </c>
      <c r="M12" s="14">
        <v>0</v>
      </c>
      <c r="N12" s="15">
        <v>9000000000</v>
      </c>
      <c r="O12" s="14">
        <v>7767946797</v>
      </c>
      <c r="P12" s="14">
        <v>1232053203</v>
      </c>
      <c r="Q12" s="14">
        <v>770386400</v>
      </c>
      <c r="R12" s="14">
        <v>219377813</v>
      </c>
      <c r="S12" s="14">
        <v>219377813</v>
      </c>
      <c r="T12" s="16">
        <f t="shared" si="7"/>
        <v>8229613600</v>
      </c>
      <c r="U12" s="17">
        <f t="shared" si="4"/>
        <v>8.5598488888888893E-2</v>
      </c>
      <c r="V12" s="17">
        <f t="shared" si="5"/>
        <v>2.4375312555555556E-2</v>
      </c>
      <c r="W12" s="17">
        <f t="shared" si="6"/>
        <v>2.4375312555555556E-2</v>
      </c>
    </row>
    <row r="13" spans="1:23" ht="75.75" customHeight="1" thickTop="1" thickBot="1" x14ac:dyDescent="0.3">
      <c r="A13" s="29" t="s">
        <v>21</v>
      </c>
      <c r="B13" s="29" t="s">
        <v>27</v>
      </c>
      <c r="C13" s="12" t="s">
        <v>23</v>
      </c>
      <c r="D13" s="12" t="s">
        <v>34</v>
      </c>
      <c r="E13" s="12" t="s">
        <v>32</v>
      </c>
      <c r="F13" s="12" t="s">
        <v>18</v>
      </c>
      <c r="G13" s="12" t="s">
        <v>19</v>
      </c>
      <c r="H13" s="13" t="s">
        <v>33</v>
      </c>
      <c r="I13" s="14">
        <v>3500000000</v>
      </c>
      <c r="J13" s="14">
        <v>0</v>
      </c>
      <c r="K13" s="14">
        <v>0</v>
      </c>
      <c r="L13" s="14">
        <v>3500000000</v>
      </c>
      <c r="M13" s="14">
        <v>0</v>
      </c>
      <c r="N13" s="15">
        <v>3500000000</v>
      </c>
      <c r="O13" s="14">
        <v>1185379084</v>
      </c>
      <c r="P13" s="14">
        <v>2314620916</v>
      </c>
      <c r="Q13" s="14">
        <v>840516218</v>
      </c>
      <c r="R13" s="14">
        <v>183317184</v>
      </c>
      <c r="S13" s="14">
        <v>183317184</v>
      </c>
      <c r="T13" s="16">
        <f t="shared" si="7"/>
        <v>2659483782</v>
      </c>
      <c r="U13" s="17">
        <f t="shared" si="4"/>
        <v>0.24014749085714285</v>
      </c>
      <c r="V13" s="17">
        <f t="shared" si="5"/>
        <v>5.2376338285714287E-2</v>
      </c>
      <c r="W13" s="17">
        <f t="shared" si="6"/>
        <v>5.2376338285714287E-2</v>
      </c>
    </row>
    <row r="14" spans="1:23" ht="60" customHeight="1" thickTop="1" thickBot="1" x14ac:dyDescent="0.3">
      <c r="A14" s="29" t="s">
        <v>21</v>
      </c>
      <c r="B14" s="29" t="s">
        <v>27</v>
      </c>
      <c r="C14" s="12" t="s">
        <v>23</v>
      </c>
      <c r="D14" s="12" t="s">
        <v>35</v>
      </c>
      <c r="E14" s="12" t="s">
        <v>36</v>
      </c>
      <c r="F14" s="12" t="s">
        <v>18</v>
      </c>
      <c r="G14" s="12" t="s">
        <v>19</v>
      </c>
      <c r="H14" s="13" t="s">
        <v>37</v>
      </c>
      <c r="I14" s="14">
        <v>69000000000</v>
      </c>
      <c r="J14" s="14">
        <v>0</v>
      </c>
      <c r="K14" s="14">
        <v>0</v>
      </c>
      <c r="L14" s="14">
        <v>69000000000</v>
      </c>
      <c r="M14" s="14">
        <v>0</v>
      </c>
      <c r="N14" s="15">
        <v>69000000000</v>
      </c>
      <c r="O14" s="14">
        <v>45922319008</v>
      </c>
      <c r="P14" s="14">
        <v>23077680992</v>
      </c>
      <c r="Q14" s="14">
        <v>1778491253.8900001</v>
      </c>
      <c r="R14" s="14">
        <v>418210737.72000003</v>
      </c>
      <c r="S14" s="14">
        <v>418210737.72000003</v>
      </c>
      <c r="T14" s="16">
        <f t="shared" si="7"/>
        <v>67221508746.110001</v>
      </c>
      <c r="U14" s="17">
        <f t="shared" si="4"/>
        <v>2.577523556362319E-2</v>
      </c>
      <c r="V14" s="17">
        <f t="shared" si="5"/>
        <v>6.0610251843478263E-3</v>
      </c>
      <c r="W14" s="17">
        <f t="shared" si="6"/>
        <v>6.0610251843478263E-3</v>
      </c>
    </row>
    <row r="15" spans="1:23" ht="75" customHeight="1" thickTop="1" thickBot="1" x14ac:dyDescent="0.3">
      <c r="A15" s="29" t="s">
        <v>21</v>
      </c>
      <c r="B15" s="29" t="s">
        <v>27</v>
      </c>
      <c r="C15" s="12" t="s">
        <v>23</v>
      </c>
      <c r="D15" s="12" t="s">
        <v>38</v>
      </c>
      <c r="E15" s="12" t="s">
        <v>39</v>
      </c>
      <c r="F15" s="12" t="s">
        <v>18</v>
      </c>
      <c r="G15" s="12" t="s">
        <v>19</v>
      </c>
      <c r="H15" s="13" t="s">
        <v>40</v>
      </c>
      <c r="I15" s="14">
        <v>60000000000</v>
      </c>
      <c r="J15" s="14">
        <v>0</v>
      </c>
      <c r="K15" s="14">
        <v>0</v>
      </c>
      <c r="L15" s="14">
        <v>60000000000</v>
      </c>
      <c r="M15" s="14">
        <v>0</v>
      </c>
      <c r="N15" s="15">
        <v>60000000000</v>
      </c>
      <c r="O15" s="14">
        <v>59765056000</v>
      </c>
      <c r="P15" s="14">
        <v>234944000</v>
      </c>
      <c r="Q15" s="14">
        <v>2306272688.3699999</v>
      </c>
      <c r="R15" s="14">
        <v>650205462.37</v>
      </c>
      <c r="S15" s="14">
        <v>650205462.37</v>
      </c>
      <c r="T15" s="16">
        <f t="shared" si="7"/>
        <v>57693727311.629997</v>
      </c>
      <c r="U15" s="17">
        <f t="shared" si="4"/>
        <v>3.8437878139499997E-2</v>
      </c>
      <c r="V15" s="17">
        <f t="shared" si="5"/>
        <v>1.0836757706166667E-2</v>
      </c>
      <c r="W15" s="17">
        <f t="shared" si="6"/>
        <v>1.0836757706166667E-2</v>
      </c>
    </row>
    <row r="16" spans="1:23" ht="75.75" customHeight="1" thickTop="1" thickBot="1" x14ac:dyDescent="0.3">
      <c r="A16" s="29" t="s">
        <v>21</v>
      </c>
      <c r="B16" s="29" t="s">
        <v>44</v>
      </c>
      <c r="C16" s="12" t="s">
        <v>23</v>
      </c>
      <c r="D16" s="12" t="s">
        <v>45</v>
      </c>
      <c r="E16" s="12" t="s">
        <v>32</v>
      </c>
      <c r="F16" s="12" t="s">
        <v>18</v>
      </c>
      <c r="G16" s="12" t="s">
        <v>19</v>
      </c>
      <c r="H16" s="13" t="s">
        <v>33</v>
      </c>
      <c r="I16" s="14">
        <v>180000000</v>
      </c>
      <c r="J16" s="14">
        <v>0</v>
      </c>
      <c r="K16" s="14">
        <v>0</v>
      </c>
      <c r="L16" s="14">
        <v>180000000</v>
      </c>
      <c r="M16" s="14">
        <v>0</v>
      </c>
      <c r="N16" s="15">
        <v>180000000</v>
      </c>
      <c r="O16" s="14">
        <v>104090600</v>
      </c>
      <c r="P16" s="14">
        <v>75909400</v>
      </c>
      <c r="Q16" s="14">
        <v>101378000</v>
      </c>
      <c r="R16" s="14">
        <v>39481400</v>
      </c>
      <c r="S16" s="14">
        <v>39481400</v>
      </c>
      <c r="T16" s="16">
        <f t="shared" si="7"/>
        <v>78622000</v>
      </c>
      <c r="U16" s="17">
        <f t="shared" si="4"/>
        <v>0.56321111111111111</v>
      </c>
      <c r="V16" s="17">
        <f t="shared" si="5"/>
        <v>0.2193411111111111</v>
      </c>
      <c r="W16" s="17">
        <f t="shared" si="6"/>
        <v>0.2193411111111111</v>
      </c>
    </row>
    <row r="17" spans="1:26" ht="36" customHeight="1" thickTop="1" thickBot="1" x14ac:dyDescent="0.3">
      <c r="A17" s="11" t="s">
        <v>21</v>
      </c>
      <c r="B17" s="11"/>
      <c r="C17" s="11"/>
      <c r="D17" s="11"/>
      <c r="E17" s="11"/>
      <c r="F17" s="11"/>
      <c r="G17" s="11"/>
      <c r="H17" s="1" t="s">
        <v>61</v>
      </c>
      <c r="I17" s="18">
        <f t="shared" ref="I17:S17" si="8">SUM(I11:I16)</f>
        <v>161837100000</v>
      </c>
      <c r="J17" s="18">
        <f t="shared" si="8"/>
        <v>0</v>
      </c>
      <c r="K17" s="18">
        <f t="shared" si="8"/>
        <v>0</v>
      </c>
      <c r="L17" s="18">
        <f t="shared" si="8"/>
        <v>161837100000</v>
      </c>
      <c r="M17" s="18">
        <f t="shared" si="8"/>
        <v>0</v>
      </c>
      <c r="N17" s="18">
        <f t="shared" si="8"/>
        <v>161837100000</v>
      </c>
      <c r="O17" s="18">
        <f t="shared" si="8"/>
        <v>134594115324</v>
      </c>
      <c r="P17" s="18">
        <f t="shared" si="8"/>
        <v>27242984676</v>
      </c>
      <c r="Q17" s="18">
        <f t="shared" si="8"/>
        <v>6489697512.2600002</v>
      </c>
      <c r="R17" s="18">
        <f t="shared" si="8"/>
        <v>1682370003.0900002</v>
      </c>
      <c r="S17" s="18">
        <f t="shared" si="8"/>
        <v>1682370003.0900002</v>
      </c>
      <c r="T17" s="19">
        <f>+N17-Q17</f>
        <v>155347402487.73999</v>
      </c>
      <c r="U17" s="20">
        <f t="shared" si="4"/>
        <v>4.0100184149740696E-2</v>
      </c>
      <c r="V17" s="20">
        <f t="shared" si="5"/>
        <v>1.0395453224816808E-2</v>
      </c>
      <c r="W17" s="20">
        <f t="shared" si="6"/>
        <v>1.0395453224816808E-2</v>
      </c>
    </row>
    <row r="18" spans="1:26" ht="60" customHeight="1" thickTop="1" thickBot="1" x14ac:dyDescent="0.3">
      <c r="A18" s="12" t="s">
        <v>21</v>
      </c>
      <c r="B18" s="12" t="s">
        <v>46</v>
      </c>
      <c r="C18" s="12" t="s">
        <v>23</v>
      </c>
      <c r="D18" s="12" t="s">
        <v>47</v>
      </c>
      <c r="E18" s="12" t="s">
        <v>48</v>
      </c>
      <c r="F18" s="12" t="s">
        <v>18</v>
      </c>
      <c r="G18" s="12" t="s">
        <v>19</v>
      </c>
      <c r="H18" s="13" t="s">
        <v>49</v>
      </c>
      <c r="I18" s="14">
        <v>6500000000</v>
      </c>
      <c r="J18" s="14">
        <v>0</v>
      </c>
      <c r="K18" s="14">
        <v>0</v>
      </c>
      <c r="L18" s="14">
        <v>6500000000</v>
      </c>
      <c r="M18" s="14">
        <v>0</v>
      </c>
      <c r="N18" s="15">
        <v>6500000000</v>
      </c>
      <c r="O18" s="14">
        <v>6186108705</v>
      </c>
      <c r="P18" s="14">
        <v>313891295</v>
      </c>
      <c r="Q18" s="14">
        <v>2702506802</v>
      </c>
      <c r="R18" s="14">
        <v>1624799070.6700001</v>
      </c>
      <c r="S18" s="14">
        <v>1624799070.6700001</v>
      </c>
      <c r="T18" s="16">
        <f t="shared" si="7"/>
        <v>3797493198</v>
      </c>
      <c r="U18" s="17">
        <f t="shared" si="4"/>
        <v>0.41577027723076926</v>
      </c>
      <c r="V18" s="17">
        <f t="shared" si="5"/>
        <v>0.24996908779538463</v>
      </c>
      <c r="W18" s="17">
        <f t="shared" si="6"/>
        <v>0.24996908779538463</v>
      </c>
    </row>
    <row r="19" spans="1:26" ht="60" customHeight="1" thickTop="1" thickBot="1" x14ac:dyDescent="0.3">
      <c r="A19" s="12" t="s">
        <v>21</v>
      </c>
      <c r="B19" s="12" t="s">
        <v>46</v>
      </c>
      <c r="C19" s="12" t="s">
        <v>23</v>
      </c>
      <c r="D19" s="12" t="s">
        <v>45</v>
      </c>
      <c r="E19" s="12" t="s">
        <v>50</v>
      </c>
      <c r="F19" s="12" t="s">
        <v>18</v>
      </c>
      <c r="G19" s="12" t="s">
        <v>19</v>
      </c>
      <c r="H19" s="13" t="s">
        <v>51</v>
      </c>
      <c r="I19" s="14">
        <v>4000000000</v>
      </c>
      <c r="J19" s="14">
        <v>0</v>
      </c>
      <c r="K19" s="14">
        <v>0</v>
      </c>
      <c r="L19" s="14">
        <v>4000000000</v>
      </c>
      <c r="M19" s="14">
        <v>0</v>
      </c>
      <c r="N19" s="15">
        <v>4000000000</v>
      </c>
      <c r="O19" s="14">
        <v>2811498645</v>
      </c>
      <c r="P19" s="14">
        <v>1188501355</v>
      </c>
      <c r="Q19" s="14">
        <v>1557900367</v>
      </c>
      <c r="R19" s="14">
        <v>175834381</v>
      </c>
      <c r="S19" s="14">
        <v>175834381</v>
      </c>
      <c r="T19" s="16">
        <f t="shared" si="7"/>
        <v>2442099633</v>
      </c>
      <c r="U19" s="17">
        <f t="shared" si="4"/>
        <v>0.38947509175</v>
      </c>
      <c r="V19" s="17">
        <f t="shared" si="5"/>
        <v>4.3958595250000003E-2</v>
      </c>
      <c r="W19" s="17">
        <f t="shared" si="6"/>
        <v>4.3958595250000003E-2</v>
      </c>
    </row>
    <row r="20" spans="1:26" ht="60" customHeight="1" thickTop="1" thickBot="1" x14ac:dyDescent="0.3">
      <c r="A20" s="12" t="s">
        <v>21</v>
      </c>
      <c r="B20" s="12" t="s">
        <v>46</v>
      </c>
      <c r="C20" s="12" t="s">
        <v>23</v>
      </c>
      <c r="D20" s="12" t="s">
        <v>52</v>
      </c>
      <c r="E20" s="12" t="s">
        <v>50</v>
      </c>
      <c r="F20" s="12" t="s">
        <v>18</v>
      </c>
      <c r="G20" s="12" t="s">
        <v>19</v>
      </c>
      <c r="H20" s="13" t="s">
        <v>51</v>
      </c>
      <c r="I20" s="14">
        <v>350000000</v>
      </c>
      <c r="J20" s="14">
        <v>0</v>
      </c>
      <c r="K20" s="14">
        <v>0</v>
      </c>
      <c r="L20" s="14">
        <v>350000000</v>
      </c>
      <c r="M20" s="14">
        <v>0</v>
      </c>
      <c r="N20" s="15">
        <v>350000000</v>
      </c>
      <c r="O20" s="14">
        <v>350000000</v>
      </c>
      <c r="P20" s="14">
        <v>0</v>
      </c>
      <c r="Q20" s="14">
        <v>0</v>
      </c>
      <c r="R20" s="14">
        <v>0</v>
      </c>
      <c r="S20" s="14">
        <v>0</v>
      </c>
      <c r="T20" s="16">
        <f t="shared" si="7"/>
        <v>350000000</v>
      </c>
      <c r="U20" s="17">
        <f t="shared" si="4"/>
        <v>0</v>
      </c>
      <c r="V20" s="17">
        <f t="shared" si="5"/>
        <v>0</v>
      </c>
      <c r="W20" s="17">
        <f t="shared" si="6"/>
        <v>0</v>
      </c>
    </row>
    <row r="21" spans="1:26" ht="60" customHeight="1" thickTop="1" thickBot="1" x14ac:dyDescent="0.3">
      <c r="A21" s="12" t="s">
        <v>21</v>
      </c>
      <c r="B21" s="12" t="s">
        <v>46</v>
      </c>
      <c r="C21" s="12" t="s">
        <v>23</v>
      </c>
      <c r="D21" s="12">
        <v>8</v>
      </c>
      <c r="E21" s="12" t="s">
        <v>50</v>
      </c>
      <c r="F21" s="12" t="s">
        <v>18</v>
      </c>
      <c r="G21" s="12" t="s">
        <v>19</v>
      </c>
      <c r="H21" s="13" t="s">
        <v>70</v>
      </c>
      <c r="I21" s="14">
        <v>400000000</v>
      </c>
      <c r="J21" s="14">
        <v>0</v>
      </c>
      <c r="K21" s="14">
        <v>0</v>
      </c>
      <c r="L21" s="14">
        <v>400000000</v>
      </c>
      <c r="M21" s="14">
        <v>0</v>
      </c>
      <c r="N21" s="15">
        <v>400000000</v>
      </c>
      <c r="O21" s="14">
        <v>396000000</v>
      </c>
      <c r="P21" s="14">
        <v>4000000</v>
      </c>
      <c r="Q21" s="14">
        <v>216000000</v>
      </c>
      <c r="R21" s="14">
        <v>83200000</v>
      </c>
      <c r="S21" s="14">
        <v>83200000</v>
      </c>
      <c r="T21" s="16">
        <f t="shared" si="7"/>
        <v>184000000</v>
      </c>
      <c r="U21" s="17">
        <f t="shared" ref="U21:U22" si="9">+Q21/N21</f>
        <v>0.54</v>
      </c>
      <c r="V21" s="17">
        <f t="shared" ref="V21:V22" si="10">+R21/N21</f>
        <v>0.20799999999999999</v>
      </c>
      <c r="W21" s="17">
        <f t="shared" ref="W21:W22" si="11">+S21/N21</f>
        <v>0.20799999999999999</v>
      </c>
    </row>
    <row r="22" spans="1:26" ht="60" customHeight="1" thickTop="1" thickBot="1" x14ac:dyDescent="0.3">
      <c r="A22" s="12" t="s">
        <v>21</v>
      </c>
      <c r="B22" s="12" t="s">
        <v>46</v>
      </c>
      <c r="C22" s="12" t="s">
        <v>23</v>
      </c>
      <c r="D22" s="12">
        <v>9</v>
      </c>
      <c r="E22" s="12" t="s">
        <v>25</v>
      </c>
      <c r="F22" s="12" t="s">
        <v>18</v>
      </c>
      <c r="G22" s="12" t="s">
        <v>19</v>
      </c>
      <c r="H22" s="13" t="s">
        <v>26</v>
      </c>
      <c r="I22" s="14">
        <v>7000000000</v>
      </c>
      <c r="J22" s="14">
        <v>0</v>
      </c>
      <c r="K22" s="14">
        <v>0</v>
      </c>
      <c r="L22" s="14">
        <v>7000000000</v>
      </c>
      <c r="M22" s="14">
        <v>0</v>
      </c>
      <c r="N22" s="15">
        <v>7000000000</v>
      </c>
      <c r="O22" s="14">
        <v>2531152000</v>
      </c>
      <c r="P22" s="14">
        <v>4468848000</v>
      </c>
      <c r="Q22" s="14">
        <v>657104000</v>
      </c>
      <c r="R22" s="14">
        <v>0</v>
      </c>
      <c r="S22" s="14">
        <v>0</v>
      </c>
      <c r="T22" s="16">
        <f t="shared" si="7"/>
        <v>6342896000</v>
      </c>
      <c r="U22" s="17">
        <f t="shared" si="9"/>
        <v>9.3871999999999997E-2</v>
      </c>
      <c r="V22" s="17">
        <f t="shared" si="10"/>
        <v>0</v>
      </c>
      <c r="W22" s="17">
        <f t="shared" si="11"/>
        <v>0</v>
      </c>
    </row>
    <row r="23" spans="1:26" ht="39" customHeight="1" thickTop="1" thickBot="1" x14ac:dyDescent="0.3">
      <c r="A23" s="11" t="s">
        <v>21</v>
      </c>
      <c r="B23" s="11"/>
      <c r="C23" s="11"/>
      <c r="D23" s="11"/>
      <c r="E23" s="11"/>
      <c r="F23" s="11"/>
      <c r="G23" s="11"/>
      <c r="H23" s="1" t="s">
        <v>62</v>
      </c>
      <c r="I23" s="18">
        <f>SUM(I18:I22)</f>
        <v>18250000000</v>
      </c>
      <c r="J23" s="18">
        <f t="shared" ref="J23:S23" si="12">SUM(J18:J22)</f>
        <v>0</v>
      </c>
      <c r="K23" s="18">
        <f t="shared" si="12"/>
        <v>0</v>
      </c>
      <c r="L23" s="18">
        <f t="shared" si="12"/>
        <v>18250000000</v>
      </c>
      <c r="M23" s="18">
        <f t="shared" si="12"/>
        <v>0</v>
      </c>
      <c r="N23" s="18">
        <f t="shared" si="12"/>
        <v>18250000000</v>
      </c>
      <c r="O23" s="18">
        <f t="shared" si="12"/>
        <v>12274759350</v>
      </c>
      <c r="P23" s="18">
        <f t="shared" si="12"/>
        <v>5975240650</v>
      </c>
      <c r="Q23" s="18">
        <f t="shared" si="12"/>
        <v>5133511169</v>
      </c>
      <c r="R23" s="18">
        <f t="shared" si="12"/>
        <v>1883833451.6700001</v>
      </c>
      <c r="S23" s="18">
        <f t="shared" si="12"/>
        <v>1883833451.6700001</v>
      </c>
      <c r="T23" s="18">
        <f>SUM(T18:T22)</f>
        <v>13116488831</v>
      </c>
      <c r="U23" s="20">
        <f t="shared" si="4"/>
        <v>0.28128828323287669</v>
      </c>
      <c r="V23" s="20">
        <f t="shared" si="5"/>
        <v>0.10322375077643836</v>
      </c>
      <c r="W23" s="20">
        <f t="shared" si="6"/>
        <v>0.10322375077643836</v>
      </c>
    </row>
    <row r="24" spans="1:26" ht="60" customHeight="1" thickTop="1" thickBot="1" x14ac:dyDescent="0.3">
      <c r="A24" s="29" t="s">
        <v>21</v>
      </c>
      <c r="B24" s="12" t="s">
        <v>27</v>
      </c>
      <c r="C24" s="12" t="s">
        <v>23</v>
      </c>
      <c r="D24" s="12" t="s">
        <v>41</v>
      </c>
      <c r="E24" s="12" t="s">
        <v>42</v>
      </c>
      <c r="F24" s="12" t="s">
        <v>18</v>
      </c>
      <c r="G24" s="12" t="s">
        <v>19</v>
      </c>
      <c r="H24" s="13" t="s">
        <v>43</v>
      </c>
      <c r="I24" s="14">
        <v>6500000000</v>
      </c>
      <c r="J24" s="14">
        <v>0</v>
      </c>
      <c r="K24" s="14">
        <v>0</v>
      </c>
      <c r="L24" s="14">
        <v>6500000000</v>
      </c>
      <c r="M24" s="14">
        <v>0</v>
      </c>
      <c r="N24" s="15">
        <v>6500000000</v>
      </c>
      <c r="O24" s="14">
        <v>5860083156</v>
      </c>
      <c r="P24" s="14">
        <v>639916844</v>
      </c>
      <c r="Q24" s="14">
        <v>3143629029.4099998</v>
      </c>
      <c r="R24" s="14">
        <v>531952582.41000003</v>
      </c>
      <c r="S24" s="14">
        <v>531952582.41000003</v>
      </c>
      <c r="T24" s="16">
        <v>6500000000</v>
      </c>
      <c r="U24" s="17">
        <f t="shared" si="4"/>
        <v>0.48363523529384611</v>
      </c>
      <c r="V24" s="17">
        <f t="shared" si="5"/>
        <v>8.1838858832307695E-2</v>
      </c>
      <c r="W24" s="17">
        <f t="shared" si="6"/>
        <v>8.1838858832307695E-2</v>
      </c>
    </row>
    <row r="25" spans="1:26" ht="26.25" customHeight="1" thickTop="1" thickBot="1" x14ac:dyDescent="0.3">
      <c r="A25" s="11" t="s">
        <v>21</v>
      </c>
      <c r="B25" s="11"/>
      <c r="C25" s="11"/>
      <c r="D25" s="11"/>
      <c r="E25" s="11"/>
      <c r="F25" s="11"/>
      <c r="G25" s="11"/>
      <c r="H25" s="1" t="s">
        <v>63</v>
      </c>
      <c r="I25" s="18">
        <f>+I24</f>
        <v>6500000000</v>
      </c>
      <c r="J25" s="18">
        <f t="shared" ref="J25:S25" si="13">+J24</f>
        <v>0</v>
      </c>
      <c r="K25" s="18">
        <f t="shared" si="13"/>
        <v>0</v>
      </c>
      <c r="L25" s="18">
        <f t="shared" si="13"/>
        <v>6500000000</v>
      </c>
      <c r="M25" s="18">
        <f t="shared" si="13"/>
        <v>0</v>
      </c>
      <c r="N25" s="18">
        <f t="shared" si="13"/>
        <v>6500000000</v>
      </c>
      <c r="O25" s="18">
        <f t="shared" si="13"/>
        <v>5860083156</v>
      </c>
      <c r="P25" s="18">
        <f t="shared" si="13"/>
        <v>639916844</v>
      </c>
      <c r="Q25" s="18">
        <f t="shared" si="13"/>
        <v>3143629029.4099998</v>
      </c>
      <c r="R25" s="18">
        <f t="shared" si="13"/>
        <v>531952582.41000003</v>
      </c>
      <c r="S25" s="18">
        <f t="shared" si="13"/>
        <v>531952582.41000003</v>
      </c>
      <c r="T25" s="19">
        <f t="shared" si="7"/>
        <v>3356370970.5900002</v>
      </c>
      <c r="U25" s="20">
        <f t="shared" si="4"/>
        <v>0.48363523529384611</v>
      </c>
      <c r="V25" s="20">
        <f t="shared" si="5"/>
        <v>8.1838858832307695E-2</v>
      </c>
      <c r="W25" s="20">
        <f t="shared" si="6"/>
        <v>8.1838858832307695E-2</v>
      </c>
    </row>
    <row r="26" spans="1:26" ht="24" customHeight="1" thickTop="1" thickBot="1" x14ac:dyDescent="0.3">
      <c r="A26" s="30" t="s">
        <v>21</v>
      </c>
      <c r="B26" s="30"/>
      <c r="C26" s="30"/>
      <c r="D26" s="30"/>
      <c r="E26" s="30"/>
      <c r="F26" s="30"/>
      <c r="G26" s="30"/>
      <c r="H26" s="31" t="s">
        <v>67</v>
      </c>
      <c r="I26" s="32">
        <f t="shared" ref="I26:S26" si="14">+I10+I17+I23+I25</f>
        <v>198352184065</v>
      </c>
      <c r="J26" s="32">
        <f t="shared" si="14"/>
        <v>0</v>
      </c>
      <c r="K26" s="32">
        <f t="shared" si="14"/>
        <v>0</v>
      </c>
      <c r="L26" s="32">
        <f t="shared" si="14"/>
        <v>198352184065</v>
      </c>
      <c r="M26" s="32">
        <f t="shared" si="14"/>
        <v>0</v>
      </c>
      <c r="N26" s="32">
        <f t="shared" si="14"/>
        <v>198352184065</v>
      </c>
      <c r="O26" s="32">
        <f t="shared" si="14"/>
        <v>163811940223</v>
      </c>
      <c r="P26" s="32">
        <f t="shared" si="14"/>
        <v>34540243842</v>
      </c>
      <c r="Q26" s="32">
        <f t="shared" si="14"/>
        <v>24484817050.210003</v>
      </c>
      <c r="R26" s="32">
        <f t="shared" si="14"/>
        <v>6607365712.3800001</v>
      </c>
      <c r="S26" s="32">
        <f t="shared" si="14"/>
        <v>6575705508.3800001</v>
      </c>
      <c r="T26" s="33">
        <f t="shared" si="7"/>
        <v>173867367014.79001</v>
      </c>
      <c r="U26" s="34">
        <f t="shared" si="4"/>
        <v>0.12344112652768335</v>
      </c>
      <c r="V26" s="34">
        <f t="shared" si="5"/>
        <v>3.331128287558844E-2</v>
      </c>
      <c r="W26" s="34">
        <f t="shared" si="6"/>
        <v>3.3151666765742001E-2</v>
      </c>
    </row>
    <row r="27" spans="1:26" ht="15.75" thickTop="1" x14ac:dyDescent="0.25">
      <c r="A27" s="4" t="s">
        <v>59</v>
      </c>
      <c r="B27" s="4"/>
      <c r="C27" s="4"/>
      <c r="D27" s="4"/>
      <c r="E27" s="4"/>
      <c r="F27" s="24"/>
      <c r="G27" s="24"/>
      <c r="H27" s="5"/>
      <c r="I27" s="6"/>
      <c r="J27" s="6"/>
      <c r="K27" s="4"/>
      <c r="L27" s="4"/>
      <c r="M27" s="4"/>
      <c r="N27" s="28"/>
      <c r="O27" s="28"/>
      <c r="P27" s="24"/>
      <c r="Q27" s="24"/>
      <c r="R27" s="25"/>
      <c r="S27" s="6"/>
      <c r="T27" s="6"/>
      <c r="U27" s="6"/>
      <c r="V27" s="26"/>
      <c r="W27" s="26"/>
      <c r="X27" s="26"/>
      <c r="Y27" s="26"/>
      <c r="Z27" s="8"/>
    </row>
    <row r="28" spans="1:26" s="28" customFormat="1" ht="11.25" x14ac:dyDescent="0.2">
      <c r="A28" s="4" t="s">
        <v>71</v>
      </c>
      <c r="B28" s="4"/>
      <c r="C28" s="4"/>
      <c r="D28" s="4"/>
      <c r="E28" s="4"/>
      <c r="F28" s="24"/>
      <c r="G28" s="24"/>
      <c r="H28" s="5"/>
      <c r="I28" s="6"/>
      <c r="J28" s="6"/>
      <c r="K28" s="4"/>
      <c r="L28" s="4"/>
      <c r="M28" s="4"/>
      <c r="P28" s="24"/>
      <c r="Q28" s="24"/>
      <c r="R28" s="25"/>
      <c r="S28" s="6"/>
      <c r="T28" s="6"/>
      <c r="U28" s="6"/>
      <c r="V28" s="26"/>
      <c r="W28" s="26"/>
    </row>
    <row r="29" spans="1:26" s="28" customFormat="1" ht="11.25" x14ac:dyDescent="0.2">
      <c r="A29" s="4" t="s">
        <v>72</v>
      </c>
      <c r="B29" s="4"/>
      <c r="C29" s="4"/>
      <c r="D29" s="4"/>
      <c r="E29" s="4"/>
      <c r="F29" s="24"/>
      <c r="G29" s="24"/>
      <c r="H29" s="5"/>
      <c r="I29" s="6"/>
      <c r="J29" s="6"/>
      <c r="K29" s="4"/>
      <c r="L29" s="4"/>
      <c r="M29" s="4"/>
      <c r="P29" s="24"/>
      <c r="Q29" s="24"/>
      <c r="R29" s="25"/>
      <c r="S29" s="6"/>
      <c r="T29" s="6"/>
      <c r="U29" s="6"/>
      <c r="V29" s="26"/>
      <c r="W29" s="26"/>
    </row>
    <row r="30" spans="1:26" x14ac:dyDescent="0.25">
      <c r="A30" s="4"/>
      <c r="B30" s="4"/>
      <c r="C30" s="4"/>
      <c r="D30" s="4"/>
      <c r="E30" s="4"/>
      <c r="F30" s="24"/>
      <c r="G30" s="24"/>
      <c r="H30" s="5"/>
      <c r="I30" s="6"/>
      <c r="J30" s="6"/>
      <c r="K30" s="4"/>
      <c r="L30" s="4"/>
      <c r="M30" s="4"/>
      <c r="N30" s="28"/>
      <c r="O30" s="28"/>
      <c r="P30" s="24"/>
      <c r="Q30" s="24"/>
      <c r="R30" s="25"/>
      <c r="S30" s="6"/>
      <c r="T30" s="6"/>
      <c r="U30" s="6"/>
      <c r="V30" s="26"/>
      <c r="W30" s="26"/>
      <c r="X30" s="26"/>
      <c r="Y30" s="26"/>
      <c r="Z30" s="8"/>
    </row>
    <row r="31" spans="1:2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28"/>
      <c r="O31" s="28"/>
      <c r="P31" s="24"/>
      <c r="Q31" s="24"/>
      <c r="R31" s="25"/>
      <c r="S31" s="6"/>
      <c r="T31" s="6"/>
      <c r="U31" s="6"/>
      <c r="V31" s="26"/>
      <c r="W31" s="26"/>
      <c r="X31" s="26"/>
      <c r="Y31" s="26"/>
      <c r="Z31" s="8"/>
    </row>
    <row r="32" spans="1:26" x14ac:dyDescent="0.25">
      <c r="A32" s="4"/>
      <c r="B32" s="4"/>
      <c r="C32" s="4"/>
      <c r="D32" s="4"/>
      <c r="E32" s="4"/>
      <c r="F32" s="24"/>
      <c r="G32" s="24"/>
      <c r="H32" s="5"/>
      <c r="I32" s="6"/>
      <c r="J32" s="6"/>
      <c r="K32" s="4"/>
      <c r="L32" s="4"/>
      <c r="M32" s="4"/>
      <c r="N32" s="28"/>
      <c r="O32" s="28"/>
      <c r="P32" s="24"/>
      <c r="Q32" s="24"/>
      <c r="R32" s="25"/>
      <c r="S32" s="6"/>
      <c r="T32" s="6"/>
      <c r="U32" s="6"/>
      <c r="V32" s="26"/>
      <c r="W32" s="26"/>
      <c r="X32" s="26"/>
      <c r="Y32" s="26"/>
      <c r="Z32" s="8"/>
    </row>
    <row r="33" spans="1:26" x14ac:dyDescent="0.25">
      <c r="A33" s="4"/>
      <c r="B33" s="27"/>
      <c r="C33" s="27"/>
      <c r="D33" s="27"/>
      <c r="E33" s="27"/>
      <c r="F33" s="27"/>
      <c r="G33" s="27"/>
      <c r="H33" s="4"/>
      <c r="I33" s="4"/>
      <c r="J33" s="4"/>
      <c r="K33" s="4"/>
      <c r="L33" s="4"/>
      <c r="M33" s="4"/>
      <c r="N33" s="8"/>
      <c r="O33" s="8"/>
      <c r="P33" s="24"/>
      <c r="Q33" s="24"/>
      <c r="R33" s="25"/>
      <c r="S33" s="6"/>
      <c r="T33" s="6"/>
      <c r="U33" s="4"/>
      <c r="V33" s="4"/>
      <c r="W33" s="8"/>
      <c r="X33" s="8"/>
      <c r="Y33" s="8"/>
      <c r="Z33" s="8"/>
    </row>
    <row r="34" spans="1:26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8"/>
      <c r="O34" s="8"/>
      <c r="P34" s="24"/>
      <c r="Q34" s="24"/>
      <c r="R34" s="25"/>
      <c r="S34" s="4"/>
      <c r="T34" s="4"/>
      <c r="U34" s="8"/>
      <c r="V34" s="8"/>
      <c r="W34" s="8"/>
      <c r="X34" s="8"/>
      <c r="Y34" s="8"/>
      <c r="Z34" s="8"/>
    </row>
    <row r="35" spans="1:26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8"/>
      <c r="T35" s="8"/>
      <c r="U35" s="7"/>
      <c r="V35" s="7"/>
      <c r="W35" s="7"/>
    </row>
    <row r="36" spans="1:26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"/>
      <c r="V36" s="7"/>
      <c r="W36" s="7"/>
    </row>
    <row r="37" spans="1:26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7"/>
      <c r="W37" s="7"/>
    </row>
    <row r="38" spans="1:26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7"/>
      <c r="V38" s="7"/>
      <c r="W38" s="7"/>
    </row>
    <row r="39" spans="1:26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7"/>
      <c r="V39" s="7"/>
      <c r="W39" s="7"/>
    </row>
    <row r="40" spans="1:26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7"/>
      <c r="V40" s="7"/>
      <c r="W40" s="7"/>
    </row>
    <row r="41" spans="1:26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7"/>
      <c r="V41" s="7"/>
      <c r="W41" s="7"/>
    </row>
    <row r="42" spans="1:26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U42" s="2"/>
      <c r="V42" s="2"/>
      <c r="W42" s="2"/>
    </row>
    <row r="43" spans="1:26" x14ac:dyDescent="0.25">
      <c r="U43" s="2"/>
      <c r="V43" s="2"/>
      <c r="W43" s="2"/>
    </row>
    <row r="44" spans="1:26" x14ac:dyDescent="0.25">
      <c r="U44" s="2"/>
      <c r="V44" s="2"/>
      <c r="W44" s="2"/>
    </row>
    <row r="45" spans="1:26" x14ac:dyDescent="0.25">
      <c r="U45" s="2"/>
      <c r="V45" s="2"/>
      <c r="W45" s="2"/>
    </row>
    <row r="46" spans="1:26" x14ac:dyDescent="0.25">
      <c r="U46" s="2"/>
      <c r="V46" s="2"/>
      <c r="W46" s="2"/>
    </row>
    <row r="52" ht="12" customHeight="1" x14ac:dyDescent="0.25"/>
  </sheetData>
  <mergeCells count="4">
    <mergeCell ref="A2:W2"/>
    <mergeCell ref="A3:W3"/>
    <mergeCell ref="S6:W6"/>
    <mergeCell ref="A4:W5"/>
  </mergeCells>
  <printOptions horizontalCentered="1"/>
  <pageMargins left="0.19685039370078741" right="0" top="0.78740157480314965" bottom="0.19685039370078741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2024-07-05T15:37:05Z</cp:lastPrinted>
  <dcterms:created xsi:type="dcterms:W3CDTF">2024-07-01T22:52:35Z</dcterms:created>
  <dcterms:modified xsi:type="dcterms:W3CDTF">2025-05-02T16:08:36Z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