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5075" windowHeight="940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H10" i="5"/>
  <c r="G13" i="5"/>
  <c r="G11" i="5"/>
  <c r="G10" i="5"/>
  <c r="C13" i="5"/>
  <c r="C12" i="5"/>
  <c r="C11" i="5"/>
  <c r="C10" i="5"/>
  <c r="F37" i="5" l="1"/>
  <c r="F44" i="5"/>
  <c r="F40" i="5" l="1"/>
  <c r="F42" i="5" l="1"/>
  <c r="L27" i="5" l="1"/>
  <c r="L25" i="5"/>
  <c r="L24" i="5"/>
  <c r="L38" i="5"/>
  <c r="L39" i="5"/>
  <c r="L41" i="5"/>
  <c r="L40" i="5"/>
  <c r="F39" i="5" l="1"/>
  <c r="F38" i="5"/>
  <c r="F25" i="5" l="1"/>
  <c r="J37" i="5" l="1"/>
  <c r="H37" i="5"/>
  <c r="I37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J11" i="5"/>
  <c r="I11" i="5"/>
  <c r="L11" i="5"/>
  <c r="J10" i="5"/>
  <c r="E10" i="5"/>
  <c r="D37" i="5"/>
  <c r="C37" i="5"/>
  <c r="C44" i="5" s="1"/>
  <c r="E37" i="5"/>
  <c r="K38" i="5"/>
  <c r="O38" i="5"/>
  <c r="E11" i="5"/>
  <c r="E44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44" i="5" l="1"/>
  <c r="E12" i="5" l="1"/>
  <c r="E9" i="5" s="1"/>
  <c r="E23" i="5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23" i="5"/>
  <c r="C14" i="5" l="1"/>
  <c r="C30" i="5"/>
  <c r="C16" i="5" s="1"/>
  <c r="D14" i="5"/>
  <c r="F28" i="5"/>
  <c r="F14" i="5" l="1"/>
  <c r="F26" i="5" l="1"/>
  <c r="D12" i="5"/>
  <c r="D9" i="5" s="1"/>
  <c r="D23" i="5"/>
  <c r="D30" i="5" s="1"/>
  <c r="D16" i="5" s="1"/>
  <c r="F23" i="5" l="1"/>
  <c r="F12" i="5"/>
  <c r="F9" i="5" l="1"/>
  <c r="F30" i="5"/>
  <c r="F16" i="5" l="1"/>
  <c r="G23" i="5" l="1"/>
  <c r="G12" i="5"/>
  <c r="G9" i="5" s="1"/>
  <c r="O26" i="5" l="1"/>
  <c r="N26" i="5"/>
  <c r="I12" i="5"/>
  <c r="I9" i="5" s="1"/>
  <c r="L26" i="5"/>
  <c r="M26" i="5"/>
  <c r="K26" i="5"/>
  <c r="H23" i="5"/>
  <c r="H12" i="5"/>
  <c r="M12" i="5" s="1"/>
  <c r="J23" i="5"/>
  <c r="O23" i="5" s="1"/>
  <c r="J12" i="5"/>
  <c r="J9" i="5" s="1"/>
  <c r="O9" i="5" s="1"/>
  <c r="I23" i="5"/>
  <c r="N23" i="5" s="1"/>
  <c r="H9" i="5" l="1"/>
  <c r="K9" i="5" s="1"/>
  <c r="N12" i="5"/>
  <c r="M9" i="5"/>
  <c r="K12" i="5"/>
  <c r="L12" i="5"/>
  <c r="K23" i="5"/>
  <c r="L9" i="5"/>
  <c r="N9" i="5"/>
  <c r="M23" i="5"/>
  <c r="O12" i="5"/>
  <c r="L23" i="5"/>
  <c r="G14" i="5" l="1"/>
  <c r="G30" i="5"/>
  <c r="G16" i="5" s="1"/>
  <c r="L28" i="5"/>
  <c r="K28" i="5"/>
  <c r="M28" i="5"/>
  <c r="H14" i="5"/>
  <c r="M14" i="5" s="1"/>
  <c r="N28" i="5"/>
  <c r="O28" i="5"/>
  <c r="H30" i="5"/>
  <c r="H16" i="5" s="1"/>
  <c r="I30" i="5"/>
  <c r="I16" i="5" s="1"/>
  <c r="N16" i="5" s="1"/>
  <c r="I14" i="5"/>
  <c r="N14" i="5"/>
  <c r="J30" i="5"/>
  <c r="O30" i="5" s="1"/>
  <c r="J14" i="5"/>
  <c r="O14" i="5" s="1"/>
  <c r="M30" i="5" l="1"/>
  <c r="K14" i="5"/>
  <c r="N30" i="5"/>
  <c r="L14" i="5"/>
  <c r="J16" i="5"/>
  <c r="O16" i="5" s="1"/>
  <c r="K16" i="5"/>
  <c r="M16" i="5"/>
  <c r="L16" i="5"/>
  <c r="L30" i="5"/>
  <c r="K30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<sst xmlns="http://schemas.openxmlformats.org/spreadsheetml/2006/main" count="80" uniqueCount="32">
  <si>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</si>
  <si>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</si>
  <si>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</si>
  <si>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</si>
  <si>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</si>
  <si>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</si>
  <si>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</si>
  <si>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</si>
  <si>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</si>
  <si>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</si>
  <si>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</si>
  <si>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</si>
  <si>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</si>
  <si>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</si>
  <si>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</si>
  <si>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</si>
  <si>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</si>
  <si>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</si>
  <si>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</si>
  <si>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</si>
  <si>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</si>
  <si>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</si>
  <si>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</si>
  <si>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</si>
  <si>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</si>
  <si>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</si>
  <si>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</si>
  <si>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</si>
  <si>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</si>
  <si>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</si>
  <si>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30 DE ABRIL DE 2025</t>
  </si>
  <si>
    <t>FECHA DE ELABORACIÓN: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</si>
</sst>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topLeftCell="B1" zoomScale="115" zoomScaleNormal="115" workbookViewId="0">
      <selection activeCell="A19" sqref="A19:O19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660302227000</v>
      </c>
      <c r="E9" s="72">
        <f t="shared" si="0"/>
        <v>45475354000</v>
      </c>
      <c r="F9" s="72">
        <f t="shared" si="0"/>
        <v>614826873000</v>
      </c>
      <c r="G9" s="72">
        <f t="shared" si="0"/>
        <v>574541472314.16992</v>
      </c>
      <c r="H9" s="72">
        <f t="shared" si="0"/>
        <v>500198335800.56</v>
      </c>
      <c r="I9" s="72">
        <f t="shared" si="0"/>
        <v>119011169715.94</v>
      </c>
      <c r="J9" s="72">
        <f t="shared" si="0"/>
        <v>118708842864.71001</v>
      </c>
      <c r="K9" s="73">
        <f t="shared" ref="K9:K14" si="1">+F9-H9</f>
        <v>114628537199.44</v>
      </c>
      <c r="L9" s="111">
        <f>+G9-I9</f>
        <v>455530302598.22992</v>
      </c>
      <c r="M9" s="74">
        <f t="shared" ref="M9:M14" si="2">+H9/F9</f>
        <v>0.81355965031242217</v>
      </c>
      <c r="N9" s="74">
        <f t="shared" ref="N9:N14" si="3">+I9/F9</f>
        <v>0.19356858807298749</v>
      </c>
      <c r="O9" s="75">
        <f t="shared" ref="O9:O14" si="4">+J9/F9</f>
        <v>0.19307686127231138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79318119000</v>
      </c>
      <c r="E10" s="6">
        <f t="shared" si="5"/>
        <v>975354000</v>
      </c>
      <c r="F10" s="6">
        <f t="shared" si="5"/>
        <v>78342765000</v>
      </c>
      <c r="G10" s="6">
        <f>+G24+G38</f>
        <v>78267765000</v>
      </c>
      <c r="H10" s="6">
        <f>+H24+H38</f>
        <v>18537134028</v>
      </c>
      <c r="I10" s="6">
        <f t="shared" si="5"/>
        <v>18036183300.75</v>
      </c>
      <c r="J10" s="6">
        <f t="shared" si="5"/>
        <v>17994140647.75</v>
      </c>
      <c r="K10" s="42">
        <f>+F10-H10</f>
        <v>59805630972</v>
      </c>
      <c r="L10" s="112">
        <f>+G10-H10</f>
        <v>59730630972</v>
      </c>
      <c r="M10" s="43">
        <f t="shared" si="2"/>
        <v>0.23661577464109163</v>
      </c>
      <c r="N10" s="43">
        <f t="shared" si="3"/>
        <v>0.23022142888050989</v>
      </c>
      <c r="O10" s="33">
        <f t="shared" si="4"/>
        <v>0.22968477877631713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31584655000</v>
      </c>
      <c r="E11" s="6">
        <f t="shared" si="5"/>
        <v>0</v>
      </c>
      <c r="F11" s="6">
        <f t="shared" si="5"/>
        <v>31584655000</v>
      </c>
      <c r="G11" s="6">
        <f>+G25+G39</f>
        <v>23999483879.77</v>
      </c>
      <c r="H11" s="6">
        <f>+H25+H39</f>
        <v>20006405067.150002</v>
      </c>
      <c r="I11" s="106">
        <f t="shared" si="5"/>
        <v>8135549749.7800007</v>
      </c>
      <c r="J11" s="6">
        <f t="shared" si="5"/>
        <v>7875265551.5500002</v>
      </c>
      <c r="K11" s="42">
        <f t="shared" si="1"/>
        <v>11578249932.849998</v>
      </c>
      <c r="L11" s="112">
        <f>+G11-H11</f>
        <v>3993078812.6199989</v>
      </c>
      <c r="M11" s="43">
        <f t="shared" si="2"/>
        <v>0.63342167477054923</v>
      </c>
      <c r="N11" s="43">
        <f t="shared" si="3"/>
        <v>0.25757918678484854</v>
      </c>
      <c r="O11" s="33">
        <f t="shared" si="4"/>
        <v>0.24933834330468388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530048811000</v>
      </c>
      <c r="E12" s="6">
        <f t="shared" si="5"/>
        <v>44500000000</v>
      </c>
      <c r="F12" s="6">
        <f t="shared" si="5"/>
        <v>485548811000</v>
      </c>
      <c r="G12" s="6">
        <f>+G26+G40</f>
        <v>455024223434.39996</v>
      </c>
      <c r="H12" s="6">
        <f t="shared" si="5"/>
        <v>444409819821.40997</v>
      </c>
      <c r="I12" s="6">
        <f t="shared" si="5"/>
        <v>75594459781.410004</v>
      </c>
      <c r="J12" s="6">
        <f t="shared" si="5"/>
        <v>75594459781.410004</v>
      </c>
      <c r="K12" s="42">
        <f t="shared" si="1"/>
        <v>41138991178.590027</v>
      </c>
      <c r="L12" s="112">
        <f>+G12-H12</f>
        <v>10614403612.98999</v>
      </c>
      <c r="M12" s="43">
        <f t="shared" si="2"/>
        <v>0.91527321198900013</v>
      </c>
      <c r="N12" s="43">
        <f t="shared" si="3"/>
        <v>0.15568869301877458</v>
      </c>
      <c r="O12" s="33">
        <f t="shared" si="4"/>
        <v>0.15568869301877458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17250000000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2105665116</v>
      </c>
      <c r="L13" s="112">
        <f>+G13-H13</f>
        <v>5023116</v>
      </c>
      <c r="M13" s="43">
        <f t="shared" si="2"/>
        <v>0.89118370770334132</v>
      </c>
      <c r="N13" s="43">
        <f t="shared" si="3"/>
        <v>0.89118370770334132</v>
      </c>
      <c r="O13" s="33">
        <f t="shared" si="4"/>
        <v>0.89118370770334132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163811940223</v>
      </c>
      <c r="H14" s="72">
        <f t="shared" si="6"/>
        <v>24484817050.209999</v>
      </c>
      <c r="I14" s="72">
        <f t="shared" si="6"/>
        <v>6607365712.3800001</v>
      </c>
      <c r="J14" s="72">
        <f t="shared" si="6"/>
        <v>6575705508.3800001</v>
      </c>
      <c r="K14" s="73">
        <f t="shared" si="1"/>
        <v>173867367014.79001</v>
      </c>
      <c r="L14" s="111">
        <f>+G14-H14</f>
        <v>139327123172.79001</v>
      </c>
      <c r="M14" s="74">
        <f t="shared" si="2"/>
        <v>0.12344112652768334</v>
      </c>
      <c r="N14" s="74">
        <f t="shared" si="3"/>
        <v>3.331128287558844E-2</v>
      </c>
      <c r="O14" s="75">
        <f t="shared" si="4"/>
        <v>3.3151666765742001E-2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858654411065</v>
      </c>
      <c r="E16" s="78">
        <f t="shared" si="7"/>
        <v>45475354000</v>
      </c>
      <c r="F16" s="78">
        <f>+F30+F44</f>
        <v>813179057065</v>
      </c>
      <c r="G16" s="78">
        <f t="shared" si="7"/>
        <v>738353412537.16992</v>
      </c>
      <c r="H16" s="78">
        <f t="shared" si="7"/>
        <v>524683152850.77002</v>
      </c>
      <c r="I16" s="78">
        <f t="shared" si="7"/>
        <v>125618535428.32001</v>
      </c>
      <c r="J16" s="78">
        <f t="shared" si="7"/>
        <v>125284548373.09</v>
      </c>
      <c r="K16" s="79">
        <f>+F16-H16</f>
        <v>288495904214.22998</v>
      </c>
      <c r="L16" s="113">
        <f>+G16-H16</f>
        <v>213670259686.3999</v>
      </c>
      <c r="M16" s="80">
        <f>+H16/F16</f>
        <v>0.64522462585854623</v>
      </c>
      <c r="N16" s="80">
        <f>+I16/F16</f>
        <v>0.15447832102527809</v>
      </c>
      <c r="O16" s="81">
        <f>+J16/F16</f>
        <v>0.15406760329671845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 t="shared" ref="C23:J23" si="8">SUM(C24:C27)</f>
        <v>634658520000</v>
      </c>
      <c r="D23" s="72">
        <f>SUM(D24:D27)</f>
        <v>634658520000</v>
      </c>
      <c r="E23" s="72">
        <f t="shared" si="8"/>
        <v>44500000000</v>
      </c>
      <c r="F23" s="72">
        <f t="shared" si="8"/>
        <v>590158520000</v>
      </c>
      <c r="G23" s="84">
        <f t="shared" si="8"/>
        <v>554008597095.41992</v>
      </c>
      <c r="H23" s="84">
        <f t="shared" si="8"/>
        <v>493574666643.48999</v>
      </c>
      <c r="I23" s="84">
        <f t="shared" si="8"/>
        <v>113588349649.47</v>
      </c>
      <c r="J23" s="84">
        <f t="shared" si="8"/>
        <v>113359846664.28</v>
      </c>
      <c r="K23" s="111">
        <f t="shared" ref="K23:K27" si="9">+F23-H23</f>
        <v>96583853356.51001</v>
      </c>
      <c r="L23" s="111">
        <f>+G23-I23</f>
        <v>440420247445.94995</v>
      </c>
      <c r="M23" s="85">
        <f t="shared" ref="M23:M28" si="10">+H23/F23</f>
        <v>0.83634252479061044</v>
      </c>
      <c r="N23" s="85">
        <f t="shared" ref="N23:N28" si="11">+I23/F23</f>
        <v>0.19247091383086362</v>
      </c>
      <c r="O23" s="75">
        <f t="shared" ref="O23:O28" si="12">+J23/F23</f>
        <v>0.19208372466482396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59864874000</v>
      </c>
      <c r="H24" s="44">
        <v>13802594092</v>
      </c>
      <c r="I24" s="44">
        <v>13301643364.75</v>
      </c>
      <c r="J24" s="44">
        <v>13259600711.75</v>
      </c>
      <c r="K24" s="112">
        <f t="shared" si="9"/>
        <v>46137279908</v>
      </c>
      <c r="L24" s="112">
        <f>+G24-H24</f>
        <v>46062279908</v>
      </c>
      <c r="M24" s="5">
        <f t="shared" si="10"/>
        <v>0.23027399243448526</v>
      </c>
      <c r="N24" s="5">
        <f t="shared" si="11"/>
        <v>0.22191643854222984</v>
      </c>
      <c r="O24" s="33">
        <f t="shared" si="12"/>
        <v>0.22121502477215751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21919499661.02</v>
      </c>
      <c r="H25" s="44">
        <v>18149538805.080002</v>
      </c>
      <c r="I25" s="44">
        <v>7479532578.3100004</v>
      </c>
      <c r="J25" s="44">
        <v>7293072246.1199999</v>
      </c>
      <c r="K25" s="112">
        <f t="shared" si="9"/>
        <v>11224296194.919998</v>
      </c>
      <c r="L25" s="112">
        <f t="shared" ref="L25:L27" si="13">+G25-H25</f>
        <v>3769960855.9399986</v>
      </c>
      <c r="M25" s="5">
        <f t="shared" si="10"/>
        <v>0.61788114507622183</v>
      </c>
      <c r="N25" s="5">
        <f t="shared" si="11"/>
        <v>0.25463248426056728</v>
      </c>
      <c r="O25" s="33">
        <f t="shared" si="12"/>
        <v>0.24828464673135123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525998811000</v>
      </c>
      <c r="E26" s="47">
        <v>44500000000</v>
      </c>
      <c r="F26" s="6">
        <f>+D26-E26</f>
        <v>481498811000</v>
      </c>
      <c r="G26" s="6">
        <v>454974223434.39996</v>
      </c>
      <c r="H26" s="49">
        <v>444377556862.40997</v>
      </c>
      <c r="I26" s="49">
        <v>75562196822.410004</v>
      </c>
      <c r="J26" s="49">
        <v>75562196822.410004</v>
      </c>
      <c r="K26" s="112">
        <f t="shared" si="9"/>
        <v>37121254137.590027</v>
      </c>
      <c r="L26" s="112">
        <f t="shared" si="13"/>
        <v>10596666571.98999</v>
      </c>
      <c r="M26" s="5">
        <f t="shared" si="10"/>
        <v>0.9229047854542054</v>
      </c>
      <c r="N26" s="5">
        <f t="shared" si="11"/>
        <v>0.15693122204285154</v>
      </c>
      <c r="O26" s="33">
        <f t="shared" si="12"/>
        <v>0.15693122204285154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17250000000</v>
      </c>
      <c r="H27" s="50">
        <v>17244976884</v>
      </c>
      <c r="I27" s="50">
        <v>17244976884</v>
      </c>
      <c r="J27" s="50">
        <v>17244976884</v>
      </c>
      <c r="K27" s="112">
        <f t="shared" si="9"/>
        <v>2101023116</v>
      </c>
      <c r="L27" s="112">
        <f t="shared" si="13"/>
        <v>5023116</v>
      </c>
      <c r="M27" s="5">
        <f t="shared" si="10"/>
        <v>0.89139754388504089</v>
      </c>
      <c r="N27" s="5">
        <f t="shared" si="11"/>
        <v>0.89139754388504089</v>
      </c>
      <c r="O27" s="33">
        <f t="shared" si="12"/>
        <v>0.89139754388504089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154978998639</v>
      </c>
      <c r="H28" s="88">
        <v>16620620449.209999</v>
      </c>
      <c r="I28" s="88">
        <v>4590655036.3800001</v>
      </c>
      <c r="J28" s="88">
        <v>4590655036.3800001</v>
      </c>
      <c r="K28" s="111">
        <f>+F28-H28</f>
        <v>172858456479.79001</v>
      </c>
      <c r="L28" s="111">
        <f>+G28-H28</f>
        <v>138358378189.79001</v>
      </c>
      <c r="M28" s="85">
        <f t="shared" si="10"/>
        <v>8.7717444683551721E-2</v>
      </c>
      <c r="N28" s="85">
        <f t="shared" si="11"/>
        <v>2.4227767576153917E-2</v>
      </c>
      <c r="O28" s="75">
        <f t="shared" si="12"/>
        <v>2.4227767576153917E-2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J30" si="14">+D23+D28</f>
        <v>824137596929</v>
      </c>
      <c r="E30" s="78">
        <f t="shared" si="14"/>
        <v>44500000000</v>
      </c>
      <c r="F30" s="78">
        <f>+F23+F28</f>
        <v>779637596929</v>
      </c>
      <c r="G30" s="78">
        <f>+G23+G28</f>
        <v>708987595734.41992</v>
      </c>
      <c r="H30" s="78">
        <f t="shared" si="14"/>
        <v>510195287092.70001</v>
      </c>
      <c r="I30" s="78">
        <f>+I23+I28</f>
        <v>118179004685.85001</v>
      </c>
      <c r="J30" s="78">
        <f t="shared" si="14"/>
        <v>117950501700.66</v>
      </c>
      <c r="K30" s="113">
        <f>+F30-H30</f>
        <v>269442309836.29999</v>
      </c>
      <c r="L30" s="113">
        <f>+G30-H30</f>
        <v>198792308641.71991</v>
      </c>
      <c r="M30" s="91">
        <f>+H30/F30</f>
        <v>0.65440056906229782</v>
      </c>
      <c r="N30" s="91">
        <f>+I30/F30</f>
        <v>0.15158197238224302</v>
      </c>
      <c r="O30" s="81">
        <f>+J30/F30</f>
        <v>0.15128888366244542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 t="shared" ref="C37:J37" si="15">SUM(C38:C41)</f>
        <v>25643707000</v>
      </c>
      <c r="D37" s="72">
        <f t="shared" si="15"/>
        <v>25643707000</v>
      </c>
      <c r="E37" s="72">
        <f t="shared" si="15"/>
        <v>975354000</v>
      </c>
      <c r="F37" s="72">
        <f>+D37-E37</f>
        <v>24668353000</v>
      </c>
      <c r="G37" s="72">
        <f>SUM(G38:G41)</f>
        <v>20532875218.75</v>
      </c>
      <c r="H37" s="72">
        <f>SUM(H38:H41)</f>
        <v>6623669157.0699997</v>
      </c>
      <c r="I37" s="72">
        <f t="shared" si="15"/>
        <v>5422820066.4700003</v>
      </c>
      <c r="J37" s="72">
        <f t="shared" si="15"/>
        <v>5348996200.4300003</v>
      </c>
      <c r="K37" s="72">
        <f t="shared" ref="K37:K42" si="16">+F37-H37</f>
        <v>18044683842.93</v>
      </c>
      <c r="L37" s="111">
        <f>+G37-I37</f>
        <v>15110055152.279999</v>
      </c>
      <c r="M37" s="85">
        <f t="shared" ref="M37:M42" si="17">+H37/F37</f>
        <v>0.26850877142345092</v>
      </c>
      <c r="N37" s="85">
        <f t="shared" ref="N37:N42" si="18">+I37/F37</f>
        <v>0.21982902816697977</v>
      </c>
      <c r="O37" s="93">
        <f t="shared" ref="O37:O42" si="19">+J37/F37</f>
        <v>0.21683637332536956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19378245000</v>
      </c>
      <c r="E38" s="4">
        <v>975354000</v>
      </c>
      <c r="F38" s="6">
        <f>+D38-E38</f>
        <v>18402891000</v>
      </c>
      <c r="G38" s="6">
        <v>18402891000</v>
      </c>
      <c r="H38" s="4">
        <v>4734539936</v>
      </c>
      <c r="I38" s="4">
        <v>4734539936</v>
      </c>
      <c r="J38" s="4">
        <v>4734539936</v>
      </c>
      <c r="K38" s="6">
        <f t="shared" si="16"/>
        <v>13668351064</v>
      </c>
      <c r="L38" s="112">
        <f>+G38-H38</f>
        <v>13668351064</v>
      </c>
      <c r="M38" s="5">
        <f t="shared" si="17"/>
        <v>0.25727153065243935</v>
      </c>
      <c r="N38" s="5">
        <f t="shared" si="18"/>
        <v>0.25727153065243935</v>
      </c>
      <c r="O38" s="25">
        <f t="shared" si="19"/>
        <v>0.25727153065243935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>+D39-E39</f>
        <v>2210820000</v>
      </c>
      <c r="G39" s="6">
        <v>2079984218.75</v>
      </c>
      <c r="H39" s="6">
        <v>1856866262.0699999</v>
      </c>
      <c r="I39" s="51">
        <v>656017171.47000003</v>
      </c>
      <c r="J39" s="51">
        <v>582193305.42999995</v>
      </c>
      <c r="K39" s="6">
        <f t="shared" si="16"/>
        <v>353953737.93000007</v>
      </c>
      <c r="L39" s="112">
        <f>+G39-H39</f>
        <v>223117956.68000007</v>
      </c>
      <c r="M39" s="5">
        <f t="shared" si="17"/>
        <v>0.83989934145249268</v>
      </c>
      <c r="N39" s="5">
        <f t="shared" si="18"/>
        <v>0.29673025007463294</v>
      </c>
      <c r="O39" s="25">
        <f t="shared" si="19"/>
        <v>0.26333817562261963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4050000000</v>
      </c>
      <c r="E40" s="6">
        <v>0</v>
      </c>
      <c r="F40" s="6">
        <f>+D40-E40</f>
        <v>4050000000</v>
      </c>
      <c r="G40" s="6">
        <v>50000000</v>
      </c>
      <c r="H40" s="44">
        <v>32262959</v>
      </c>
      <c r="I40" s="44">
        <v>32262959</v>
      </c>
      <c r="J40" s="44">
        <v>32262959</v>
      </c>
      <c r="K40" s="6">
        <f t="shared" si="16"/>
        <v>4017737041</v>
      </c>
      <c r="L40" s="112">
        <f>+G40-H40</f>
        <v>17737041</v>
      </c>
      <c r="M40" s="5">
        <f t="shared" si="17"/>
        <v>7.9661627160493836E-3</v>
      </c>
      <c r="N40" s="5">
        <f t="shared" si="18"/>
        <v>7.9661627160493836E-3</v>
      </c>
      <c r="O40" s="25">
        <f t="shared" si="19"/>
        <v>7.9661627160493836E-3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>+D42-E42</f>
        <v>8873107136</v>
      </c>
      <c r="G42" s="96">
        <v>8832941584</v>
      </c>
      <c r="H42" s="97">
        <v>7864196601</v>
      </c>
      <c r="I42" s="97">
        <v>2016710676</v>
      </c>
      <c r="J42" s="97">
        <v>1985050472</v>
      </c>
      <c r="K42" s="96">
        <f t="shared" si="16"/>
        <v>1008910535</v>
      </c>
      <c r="L42" s="111">
        <f>+G42-H42</f>
        <v>968744983</v>
      </c>
      <c r="M42" s="74">
        <f t="shared" si="17"/>
        <v>0.88629568881157261</v>
      </c>
      <c r="N42" s="74">
        <f t="shared" si="18"/>
        <v>0.22728348086971639</v>
      </c>
      <c r="O42" s="98">
        <f t="shared" si="19"/>
        <v>0.2237153729324699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29365816802.75</v>
      </c>
      <c r="H44" s="101">
        <f t="shared" si="21"/>
        <v>14487865758.07</v>
      </c>
      <c r="I44" s="101">
        <f t="shared" si="21"/>
        <v>7439530742.4700003</v>
      </c>
      <c r="J44" s="101">
        <f t="shared" si="21"/>
        <v>7334046672.4300003</v>
      </c>
      <c r="K44" s="101">
        <f>+F44-H44</f>
        <v>19053594377.93</v>
      </c>
      <c r="L44" s="113">
        <f>+G44-H44</f>
        <v>14877951044.68</v>
      </c>
      <c r="M44" s="102">
        <f>+H44/F44</f>
        <v>0.43193903006387591</v>
      </c>
      <c r="N44" s="102">
        <f>+I44/F44</f>
        <v>0.22180104003537887</v>
      </c>
      <c r="O44" s="103">
        <f>+J44/F44</f>
        <v>0.21865615398652186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2025-05-02T16:08:11Z</dcterms:modified>
</cp:coreProperties>
</file>