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ocuments\Heidy\Gestión presupuesto\Publicaciones\Pagina web 31 de octubre\"/>
    </mc:Choice>
  </mc:AlternateContent>
  <bookViews>
    <workbookView xWindow="0" yWindow="0" windowWidth="28800" windowHeight="11535"/>
  </bookViews>
  <sheets>
    <sheet name="MINCOMERCIO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5" l="1"/>
  <c r="F44" i="5"/>
  <c r="F37" i="5"/>
  <c r="D23" i="5"/>
  <c r="F40" i="5" l="1"/>
  <c r="F39" i="5"/>
  <c r="F38" i="5"/>
  <c r="F28" i="5" l="1"/>
  <c r="F25" i="5" l="1"/>
  <c r="C13" i="5" l="1"/>
  <c r="C11" i="5"/>
  <c r="C10" i="5"/>
  <c r="J37" i="5"/>
  <c r="H37" i="5"/>
  <c r="I37" i="5"/>
  <c r="G10" i="5" l="1"/>
  <c r="G13" i="5"/>
  <c r="G11" i="5"/>
  <c r="I10" i="5" l="1"/>
  <c r="G37" i="5"/>
  <c r="F24" i="5"/>
  <c r="K24" i="5" s="1"/>
  <c r="N25" i="5"/>
  <c r="F27" i="5"/>
  <c r="N27" i="5" s="1"/>
  <c r="L38" i="5"/>
  <c r="D10" i="5"/>
  <c r="D11" i="5"/>
  <c r="F41" i="5"/>
  <c r="M41" i="5" s="1"/>
  <c r="M40" i="5"/>
  <c r="K39" i="5"/>
  <c r="J13" i="5"/>
  <c r="I13" i="5"/>
  <c r="H13" i="5"/>
  <c r="E13" i="5"/>
  <c r="D13" i="5"/>
  <c r="J11" i="5"/>
  <c r="I11" i="5"/>
  <c r="H11" i="5"/>
  <c r="J10" i="5"/>
  <c r="E10" i="5"/>
  <c r="D37" i="5"/>
  <c r="C37" i="5"/>
  <c r="C44" i="5" s="1"/>
  <c r="E37" i="5"/>
  <c r="E44" i="5" s="1"/>
  <c r="H10" i="5"/>
  <c r="K38" i="5"/>
  <c r="N38" i="5"/>
  <c r="E11" i="5"/>
  <c r="E14" i="5"/>
  <c r="N24" i="5" l="1"/>
  <c r="L39" i="5"/>
  <c r="F10" i="5"/>
  <c r="L10" i="5"/>
  <c r="L27" i="5"/>
  <c r="M24" i="5"/>
  <c r="M27" i="5"/>
  <c r="K25" i="5"/>
  <c r="L24" i="5"/>
  <c r="K27" i="5"/>
  <c r="M10" i="5"/>
  <c r="K10" i="5"/>
  <c r="M38" i="5"/>
  <c r="N10" i="5"/>
  <c r="L25" i="5"/>
  <c r="K40" i="5"/>
  <c r="N40" i="5"/>
  <c r="M25" i="5"/>
  <c r="L40" i="5"/>
  <c r="K41" i="5"/>
  <c r="F11" i="5"/>
  <c r="L11" i="5" s="1"/>
  <c r="N41" i="5"/>
  <c r="F13" i="5"/>
  <c r="L13" i="5" s="1"/>
  <c r="N39" i="5"/>
  <c r="M39" i="5"/>
  <c r="L41" i="5"/>
  <c r="M37" i="5" l="1"/>
  <c r="K37" i="5"/>
  <c r="N37" i="5"/>
  <c r="L37" i="5"/>
  <c r="K11" i="5"/>
  <c r="N11" i="5"/>
  <c r="M11" i="5"/>
  <c r="M13" i="5"/>
  <c r="K13" i="5"/>
  <c r="N13" i="5"/>
  <c r="E23" i="5" l="1"/>
  <c r="E30" i="5" s="1"/>
  <c r="E16" i="5" s="1"/>
  <c r="E12" i="5"/>
  <c r="E9" i="5" s="1"/>
  <c r="D14" i="5" l="1"/>
  <c r="D44" i="5"/>
  <c r="C23" i="5" l="1"/>
  <c r="C12" i="5"/>
  <c r="C9" i="5" s="1"/>
  <c r="C14" i="5"/>
  <c r="C30" i="5"/>
  <c r="C16" i="5" s="1"/>
  <c r="D12" i="5"/>
  <c r="D9" i="5" s="1"/>
  <c r="D30" i="5"/>
  <c r="D16" i="5" s="1"/>
  <c r="F26" i="5"/>
  <c r="F12" i="5" s="1"/>
  <c r="F23" i="5" l="1"/>
  <c r="F9" i="5"/>
  <c r="F30" i="5"/>
  <c r="F14" i="5" l="1"/>
  <c r="F16" i="5" l="1"/>
  <c r="G12" i="5" l="1"/>
  <c r="G9" i="5"/>
  <c r="G23" i="5"/>
  <c r="M26" i="5"/>
  <c r="L26" i="5"/>
  <c r="K26" i="5"/>
  <c r="H12" i="5"/>
  <c r="H9" i="5" s="1"/>
  <c r="H23" i="5"/>
  <c r="J12" i="5"/>
  <c r="J9" i="5" s="1"/>
  <c r="N9" i="5" s="1"/>
  <c r="N26" i="5"/>
  <c r="I12" i="5"/>
  <c r="M12" i="5" s="1"/>
  <c r="I9" i="5"/>
  <c r="M9" i="5" s="1"/>
  <c r="J23" i="5"/>
  <c r="I23" i="5"/>
  <c r="K23" i="5" l="1"/>
  <c r="M23" i="5"/>
  <c r="K9" i="5"/>
  <c r="L9" i="5"/>
  <c r="N12" i="5"/>
  <c r="N23" i="5"/>
  <c r="K12" i="5"/>
  <c r="L23" i="5"/>
  <c r="L12" i="5"/>
  <c r="G30" i="5" l="1"/>
  <c r="M28" i="5"/>
  <c r="N28" i="5"/>
  <c r="K28" i="5"/>
  <c r="L28" i="5"/>
  <c r="J30" i="5"/>
  <c r="N30" i="5" s="1"/>
  <c r="I30" i="5"/>
  <c r="M30" i="5" s="1"/>
  <c r="H30" i="5"/>
  <c r="K30" i="5" s="1"/>
  <c r="L30" i="5" l="1"/>
  <c r="G44" i="5" l="1"/>
  <c r="G16" i="5" s="1"/>
  <c r="G14" i="5"/>
  <c r="M42" i="5"/>
  <c r="L42" i="5"/>
  <c r="K42" i="5"/>
  <c r="N42" i="5"/>
  <c r="J44" i="5"/>
  <c r="N44" i="5" s="1"/>
  <c r="J14" i="5"/>
  <c r="N14" i="5" s="1"/>
  <c r="I44" i="5"/>
  <c r="I16" i="5" s="1"/>
  <c r="M16" i="5" s="1"/>
  <c r="I14" i="5"/>
  <c r="M14" i="5" s="1"/>
  <c r="H14" i="5"/>
  <c r="K14" i="5" s="1"/>
  <c r="H44" i="5"/>
  <c r="H16" i="5" s="1"/>
  <c r="L14" i="5" l="1"/>
  <c r="M44" i="5"/>
  <c r="K44" i="5"/>
  <c r="L16" i="5"/>
  <c r="K16" i="5"/>
  <c r="L44" i="5"/>
  <c r="J16" i="5"/>
  <c r="N16" i="5" s="1"/>
</calcChain>
</file>

<file path=xl/sharedStrings.xml><?xml version="1.0" encoding="utf-8"?>
<sst xmlns="http://schemas.openxmlformats.org/spreadsheetml/2006/main" count="79" uniqueCount="32">
  <si>
    <t xml:space="preserve">FUNCIONAMIENTO </t>
  </si>
  <si>
    <t>Gastos de Personal</t>
  </si>
  <si>
    <t xml:space="preserve">INVERSION </t>
  </si>
  <si>
    <t>CONCEPTO</t>
  </si>
  <si>
    <t>Transferencias Corrientes</t>
  </si>
  <si>
    <t>SECCION 35-01 MINISTERIO DE COMERCIO INDUSTRIA Y TURISMO</t>
  </si>
  <si>
    <t>APROPIACIÓN  VIGENTE($)</t>
  </si>
  <si>
    <t>APROPIACIÓN SIN COMPROMETER ($)</t>
  </si>
  <si>
    <t>PAGO /APR   (%)</t>
  </si>
  <si>
    <t>COM /APR     (%)</t>
  </si>
  <si>
    <t>APROPIACIÓN INICIAL ($)</t>
  </si>
  <si>
    <t xml:space="preserve">MINISTERIO DE COMERCIO INDUSTRIA Y TURISMO -  UNIDAD EJECUTORA 3501-01 GESTIÓN GENERAL </t>
  </si>
  <si>
    <t xml:space="preserve">Adquisición de Bienes y Servicios </t>
  </si>
  <si>
    <t>BLOQUEOS ($)</t>
  </si>
  <si>
    <t>APR. VIGENTE DESPUES DE BLOQUEOS ($)</t>
  </si>
  <si>
    <t>Gastos por Tributos, Multas, Sanciones e Intereses de Mora</t>
  </si>
  <si>
    <t>A</t>
  </si>
  <si>
    <t>C</t>
  </si>
  <si>
    <t>TOTAL  (A+C)</t>
  </si>
  <si>
    <t xml:space="preserve">Fuente de Información: SIIF Nación </t>
  </si>
  <si>
    <r>
      <rPr>
        <b/>
        <sz val="8"/>
        <rFont val="Arial"/>
        <family val="2"/>
      </rPr>
      <t>Nota1</t>
    </r>
    <r>
      <rPr>
        <sz val="8"/>
        <rFont val="Arial"/>
        <family val="2"/>
      </rPr>
      <t>: Ley No. 2276 del 29 de noviembre de 2022. Por la cual se decreta el presupuesto de rentas y recursos de capital y ley de apropiaciones para la vigencia fiscal del 1o. de enero al 31 de diciembre de 2023</t>
    </r>
  </si>
  <si>
    <r>
      <rPr>
        <b/>
        <sz val="8"/>
        <rFont val="Arial"/>
        <family val="2"/>
      </rPr>
      <t>Nota2</t>
    </r>
    <r>
      <rPr>
        <sz val="8"/>
        <rFont val="Arial"/>
        <family val="2"/>
      </rPr>
      <t xml:space="preserve">:Decreto No. 2590 del 23 de diciembre de 2022.  Por el cual se liquida el Presupuesto General de la Nación para la vigencia fiscal de 2023, se detallan las apropiaciones y se clasifican y definen los gastos. </t>
    </r>
  </si>
  <si>
    <t>MINISTERIO DE COMERCIO INDUSTRIA Y TURISMO - UNIDAD EJECUTORA 3501-02 DIRECCIÓN GENERAL DE COMERCIO EXTERIOR</t>
  </si>
  <si>
    <t>OBL  /APR   (%)</t>
  </si>
  <si>
    <t xml:space="preserve">   OBLIGACIONES       ($)</t>
  </si>
  <si>
    <t xml:space="preserve">   COMPROMISOS       ($)</t>
  </si>
  <si>
    <t xml:space="preserve">             PAGOS                 ($)</t>
  </si>
  <si>
    <t xml:space="preserve">   CDPs                                 ($)</t>
  </si>
  <si>
    <r>
      <rPr>
        <b/>
        <sz val="8"/>
        <rFont val="Arial"/>
        <family val="2"/>
      </rPr>
      <t xml:space="preserve">Nota 3: </t>
    </r>
    <r>
      <rPr>
        <sz val="8"/>
        <rFont val="Arial"/>
        <family val="2"/>
      </rPr>
      <t>Resolución 0002 del 20 de marzo de 2024 Por la cual se establece el Catálogo de Clasificación Presupuestal y se dictan otras disposiciones para su administración.</t>
    </r>
  </si>
  <si>
    <t xml:space="preserve"> </t>
  </si>
  <si>
    <t>INFORME DE EJECUCIÓN PRESUPUESTAL ACUMULADA AL 31 DE OCTUBRE DE 2024</t>
  </si>
  <si>
    <t>FECHA DE GENERACIÓN: NOVIEMBRE 01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</si>
</sst>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1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b/>
      <sz val="9"/>
      <color indexed="9"/>
      <name val="Arial"/>
      <family val="2"/>
    </font>
    <font>
      <sz val="10"/>
      <name val="Montserrat"/>
    </font>
    <font>
      <sz val="8"/>
      <name val="Montserrat"/>
    </font>
    <font>
      <b/>
      <sz val="12"/>
      <name val="Arial Narrow"/>
      <family val="2"/>
    </font>
    <font>
      <sz val="11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9"/>
      <color theme="1" tint="4.9989318521683403E-2"/>
      <name val="Arial Narrow"/>
      <family val="2"/>
    </font>
    <font>
      <b/>
      <sz val="9"/>
      <color theme="1" tint="4.9989318521683403E-2"/>
      <name val="Arial"/>
      <family val="2"/>
    </font>
    <font>
      <sz val="9"/>
      <color theme="1" tint="4.9989318521683403E-2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theme="1" tint="4.9989318521683403E-2"/>
      </left>
      <right/>
      <top/>
      <bottom/>
      <diagonal/>
    </border>
    <border>
      <left/>
      <right style="thick">
        <color theme="1" tint="4.9989318521683403E-2"/>
      </right>
      <top/>
      <bottom/>
      <diagonal/>
    </border>
    <border>
      <left style="thick">
        <color theme="1" tint="4.9989318521683403E-2"/>
      </left>
      <right/>
      <top style="thick">
        <color theme="1" tint="4.9989318521683403E-2"/>
      </top>
      <bottom/>
      <diagonal/>
    </border>
    <border>
      <left/>
      <right/>
      <top style="thick">
        <color theme="1" tint="4.9989318521683403E-2"/>
      </top>
      <bottom style="medium">
        <color indexed="64"/>
      </bottom>
      <diagonal/>
    </border>
    <border>
      <left style="thick">
        <color theme="1" tint="4.9989318521683403E-2"/>
      </left>
      <right/>
      <top/>
      <bottom style="thick">
        <color theme="1" tint="4.9989318521683403E-2"/>
      </bottom>
      <diagonal/>
    </border>
    <border>
      <left/>
      <right/>
      <top/>
      <bottom style="thick">
        <color theme="1" tint="4.9989318521683403E-2"/>
      </bottom>
      <diagonal/>
    </border>
    <border>
      <left/>
      <right style="thick">
        <color theme="1" tint="4.9989318521683403E-2"/>
      </right>
      <top/>
      <bottom style="thick">
        <color theme="1" tint="4.9989318521683403E-2"/>
      </bottom>
      <diagonal/>
    </border>
  </borders>
  <cellStyleXfs count="2">
    <xf numFmtId="0" fontId="0" fillId="0" borderId="0"/>
    <xf numFmtId="0" fontId="10" fillId="0" borderId="0"/>
  </cellStyleXfs>
  <cellXfs count="114">
    <xf numFmtId="0" fontId="0" fillId="0" borderId="0" xfId="0"/>
    <xf numFmtId="0" fontId="3" fillId="0" borderId="1" xfId="0" applyFont="1" applyBorder="1"/>
    <xf numFmtId="0" fontId="3" fillId="0" borderId="0" xfId="0" applyFont="1"/>
    <xf numFmtId="4" fontId="3" fillId="0" borderId="0" xfId="0" applyNumberFormat="1" applyFont="1"/>
    <xf numFmtId="4" fontId="11" fillId="0" borderId="0" xfId="0" applyNumberFormat="1" applyFont="1" applyAlignment="1">
      <alignment horizontal="right" vertical="center" wrapText="1"/>
    </xf>
    <xf numFmtId="10" fontId="3" fillId="0" borderId="0" xfId="0" applyNumberFormat="1" applyFont="1" applyAlignment="1">
      <alignment horizontal="right" vertical="center" wrapText="1"/>
    </xf>
    <xf numFmtId="4" fontId="3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 readingOrder="1"/>
    </xf>
    <xf numFmtId="0" fontId="6" fillId="0" borderId="0" xfId="0" applyFont="1"/>
    <xf numFmtId="4" fontId="6" fillId="0" borderId="0" xfId="0" applyNumberFormat="1" applyFont="1" applyAlignment="1">
      <alignment horizontal="right" vertical="center" wrapText="1"/>
    </xf>
    <xf numFmtId="10" fontId="4" fillId="2" borderId="0" xfId="0" applyNumberFormat="1" applyFont="1" applyFill="1" applyAlignment="1">
      <alignment horizontal="right" vertical="center" wrapText="1"/>
    </xf>
    <xf numFmtId="0" fontId="12" fillId="3" borderId="2" xfId="0" applyFont="1" applyFill="1" applyBorder="1"/>
    <xf numFmtId="0" fontId="13" fillId="3" borderId="3" xfId="0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justify" wrapText="1"/>
    </xf>
    <xf numFmtId="0" fontId="13" fillId="3" borderId="3" xfId="0" applyFont="1" applyFill="1" applyBorder="1" applyAlignment="1">
      <alignment horizontal="center" vertical="justify" wrapText="1"/>
    </xf>
    <xf numFmtId="0" fontId="3" fillId="0" borderId="4" xfId="0" applyFont="1" applyBorder="1"/>
    <xf numFmtId="0" fontId="3" fillId="0" borderId="5" xfId="0" applyFont="1" applyBorder="1"/>
    <xf numFmtId="0" fontId="4" fillId="4" borderId="6" xfId="0" applyFont="1" applyFill="1" applyBorder="1" applyAlignment="1">
      <alignment horizontal="center" vertical="center"/>
    </xf>
    <xf numFmtId="0" fontId="3" fillId="0" borderId="6" xfId="0" applyFont="1" applyBorder="1"/>
    <xf numFmtId="0" fontId="5" fillId="0" borderId="6" xfId="0" applyFont="1" applyBorder="1"/>
    <xf numFmtId="0" fontId="6" fillId="2" borderId="0" xfId="0" applyFont="1" applyFill="1" applyAlignment="1">
      <alignment horizontal="left"/>
    </xf>
    <xf numFmtId="4" fontId="3" fillId="0" borderId="13" xfId="0" applyNumberFormat="1" applyFont="1" applyBorder="1"/>
    <xf numFmtId="10" fontId="3" fillId="0" borderId="13" xfId="0" applyNumberFormat="1" applyFont="1" applyBorder="1" applyAlignment="1">
      <alignment horizontal="right" vertical="center" wrapText="1"/>
    </xf>
    <xf numFmtId="10" fontId="4" fillId="2" borderId="13" xfId="0" applyNumberFormat="1" applyFont="1" applyFill="1" applyBorder="1" applyAlignment="1">
      <alignment horizontal="right" vertical="center" wrapText="1"/>
    </xf>
    <xf numFmtId="0" fontId="12" fillId="3" borderId="14" xfId="0" applyFont="1" applyFill="1" applyBorder="1"/>
    <xf numFmtId="0" fontId="13" fillId="3" borderId="15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5" fillId="2" borderId="12" xfId="0" applyFont="1" applyFill="1" applyBorder="1"/>
    <xf numFmtId="0" fontId="6" fillId="0" borderId="6" xfId="0" applyFont="1" applyBorder="1"/>
    <xf numFmtId="10" fontId="3" fillId="0" borderId="7" xfId="0" applyNumberFormat="1" applyFont="1" applyBorder="1" applyAlignment="1">
      <alignment horizontal="right" vertical="center" wrapText="1"/>
    </xf>
    <xf numFmtId="10" fontId="4" fillId="0" borderId="7" xfId="0" applyNumberFormat="1" applyFont="1" applyBorder="1" applyAlignment="1">
      <alignment horizontal="right" vertical="center" wrapText="1"/>
    </xf>
    <xf numFmtId="0" fontId="14" fillId="4" borderId="2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 wrapText="1"/>
    </xf>
    <xf numFmtId="0" fontId="13" fillId="5" borderId="3" xfId="0" applyFont="1" applyFill="1" applyBorder="1" applyAlignment="1">
      <alignment horizontal="center" vertical="justify"/>
    </xf>
    <xf numFmtId="0" fontId="13" fillId="5" borderId="8" xfId="0" applyFont="1" applyFill="1" applyBorder="1" applyAlignment="1">
      <alignment horizontal="center" vertical="justify"/>
    </xf>
    <xf numFmtId="4" fontId="4" fillId="0" borderId="6" xfId="0" applyNumberFormat="1" applyFont="1" applyBorder="1" applyAlignment="1">
      <alignment horizontal="right" vertical="center" wrapText="1"/>
    </xf>
    <xf numFmtId="10" fontId="15" fillId="0" borderId="0" xfId="0" applyNumberFormat="1" applyFont="1" applyAlignment="1">
      <alignment horizontal="right" vertical="center" wrapText="1"/>
    </xf>
    <xf numFmtId="4" fontId="5" fillId="2" borderId="0" xfId="0" applyNumberFormat="1" applyFont="1" applyFill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10" fontId="16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 wrapText="1" readingOrder="1"/>
    </xf>
    <xf numFmtId="4" fontId="11" fillId="0" borderId="0" xfId="0" applyNumberFormat="1" applyFont="1" applyAlignment="1">
      <alignment vertical="center" wrapText="1" readingOrder="1"/>
    </xf>
    <xf numFmtId="4" fontId="5" fillId="0" borderId="0" xfId="0" applyNumberFormat="1" applyFont="1" applyAlignment="1">
      <alignment vertical="center" wrapText="1"/>
    </xf>
    <xf numFmtId="164" fontId="3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 readingOrder="1"/>
    </xf>
    <xf numFmtId="4" fontId="11" fillId="0" borderId="0" xfId="1" applyNumberFormat="1" applyFont="1" applyAlignment="1">
      <alignment vertical="center" wrapText="1"/>
    </xf>
    <xf numFmtId="4" fontId="11" fillId="0" borderId="0" xfId="0" applyNumberFormat="1" applyFont="1" applyAlignment="1">
      <alignment vertical="center" wrapText="1"/>
    </xf>
    <xf numFmtId="4" fontId="16" fillId="0" borderId="0" xfId="0" applyNumberFormat="1" applyFont="1" applyAlignment="1">
      <alignment horizontal="right" vertical="center" wrapText="1"/>
    </xf>
    <xf numFmtId="4" fontId="3" fillId="0" borderId="6" xfId="0" applyNumberFormat="1" applyFont="1" applyBorder="1"/>
    <xf numFmtId="4" fontId="3" fillId="0" borderId="7" xfId="0" applyNumberFormat="1" applyFont="1" applyBorder="1"/>
    <xf numFmtId="0" fontId="0" fillId="2" borderId="0" xfId="0" applyFill="1"/>
    <xf numFmtId="4" fontId="0" fillId="2" borderId="0" xfId="0" applyNumberFormat="1" applyFill="1"/>
    <xf numFmtId="0" fontId="9" fillId="2" borderId="0" xfId="0" applyFont="1" applyFill="1" applyAlignment="1">
      <alignment vertical="center" wrapText="1"/>
    </xf>
    <xf numFmtId="0" fontId="7" fillId="2" borderId="0" xfId="0" applyFont="1" applyFill="1"/>
    <xf numFmtId="4" fontId="8" fillId="2" borderId="0" xfId="0" applyNumberFormat="1" applyFont="1" applyFill="1"/>
    <xf numFmtId="0" fontId="1" fillId="2" borderId="0" xfId="0" applyFont="1" applyFill="1"/>
    <xf numFmtId="0" fontId="3" fillId="2" borderId="0" xfId="0" applyFont="1" applyFill="1"/>
    <xf numFmtId="4" fontId="3" fillId="2" borderId="0" xfId="0" applyNumberFormat="1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right" vertical="center" wrapText="1"/>
    </xf>
    <xf numFmtId="0" fontId="4" fillId="2" borderId="0" xfId="0" applyFont="1" applyFill="1" applyAlignment="1">
      <alignment horizontal="centerContinuous" vertical="center" wrapText="1"/>
    </xf>
    <xf numFmtId="4" fontId="4" fillId="2" borderId="0" xfId="0" applyNumberFormat="1" applyFont="1" applyFill="1" applyAlignment="1">
      <alignment horizontal="centerContinuous" vertical="center" wrapText="1"/>
    </xf>
    <xf numFmtId="0" fontId="4" fillId="2" borderId="0" xfId="0" applyFont="1" applyFill="1"/>
    <xf numFmtId="4" fontId="17" fillId="2" borderId="0" xfId="0" applyNumberFormat="1" applyFont="1" applyFill="1" applyAlignment="1">
      <alignment horizontal="right" vertical="center" wrapText="1" readingOrder="1"/>
    </xf>
    <xf numFmtId="4" fontId="18" fillId="2" borderId="0" xfId="0" applyNumberFormat="1" applyFont="1" applyFill="1" applyAlignment="1">
      <alignment horizontal="right" vertical="center" wrapText="1" readingOrder="1"/>
    </xf>
    <xf numFmtId="7" fontId="1" fillId="2" borderId="0" xfId="0" applyNumberFormat="1" applyFont="1" applyFill="1"/>
    <xf numFmtId="4" fontId="1" fillId="2" borderId="0" xfId="0" applyNumberFormat="1" applyFont="1" applyFill="1"/>
    <xf numFmtId="10" fontId="0" fillId="2" borderId="0" xfId="0" applyNumberFormat="1" applyFill="1"/>
    <xf numFmtId="0" fontId="4" fillId="6" borderId="0" xfId="0" applyFont="1" applyFill="1" applyAlignment="1">
      <alignment horizontal="left" vertical="center"/>
    </xf>
    <xf numFmtId="4" fontId="4" fillId="6" borderId="0" xfId="0" applyNumberFormat="1" applyFont="1" applyFill="1" applyAlignment="1">
      <alignment horizontal="right" vertical="center" wrapText="1"/>
    </xf>
    <xf numFmtId="4" fontId="4" fillId="6" borderId="6" xfId="0" applyNumberFormat="1" applyFont="1" applyFill="1" applyBorder="1" applyAlignment="1">
      <alignment horizontal="right" vertical="center" wrapText="1"/>
    </xf>
    <xf numFmtId="10" fontId="15" fillId="6" borderId="0" xfId="0" applyNumberFormat="1" applyFont="1" applyFill="1" applyAlignment="1">
      <alignment horizontal="right" vertical="center" wrapText="1"/>
    </xf>
    <xf numFmtId="10" fontId="4" fillId="6" borderId="7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left" vertical="center"/>
    </xf>
    <xf numFmtId="4" fontId="4" fillId="7" borderId="9" xfId="0" applyNumberFormat="1" applyFont="1" applyFill="1" applyBorder="1" applyAlignment="1">
      <alignment horizontal="right" vertical="center" wrapText="1"/>
    </xf>
    <xf numFmtId="4" fontId="4" fillId="7" borderId="10" xfId="0" applyNumberFormat="1" applyFont="1" applyFill="1" applyBorder="1" applyAlignment="1">
      <alignment horizontal="right" vertical="center" wrapText="1"/>
    </xf>
    <xf numFmtId="10" fontId="15" fillId="7" borderId="9" xfId="0" applyNumberFormat="1" applyFont="1" applyFill="1" applyBorder="1" applyAlignment="1">
      <alignment horizontal="right" vertical="center" wrapText="1"/>
    </xf>
    <xf numFmtId="10" fontId="4" fillId="7" borderId="11" xfId="0" applyNumberFormat="1" applyFont="1" applyFill="1" applyBorder="1" applyAlignment="1">
      <alignment horizontal="right" vertical="center" wrapText="1"/>
    </xf>
    <xf numFmtId="0" fontId="4" fillId="6" borderId="6" xfId="0" applyFont="1" applyFill="1" applyBorder="1" applyAlignment="1">
      <alignment horizontal="center" vertical="center"/>
    </xf>
    <xf numFmtId="0" fontId="4" fillId="6" borderId="0" xfId="0" applyFont="1" applyFill="1" applyAlignment="1">
      <alignment vertical="center"/>
    </xf>
    <xf numFmtId="4" fontId="4" fillId="6" borderId="0" xfId="0" applyNumberFormat="1" applyFont="1" applyFill="1" applyAlignment="1">
      <alignment vertical="center" wrapText="1"/>
    </xf>
    <xf numFmtId="10" fontId="4" fillId="6" borderId="0" xfId="0" applyNumberFormat="1" applyFont="1" applyFill="1" applyAlignment="1">
      <alignment horizontal="right" vertical="center" wrapText="1"/>
    </xf>
    <xf numFmtId="0" fontId="4" fillId="6" borderId="0" xfId="0" applyFont="1" applyFill="1" applyAlignment="1">
      <alignment horizontal="left" vertical="center" wrapText="1"/>
    </xf>
    <xf numFmtId="164" fontId="4" fillId="6" borderId="0" xfId="0" applyNumberFormat="1" applyFont="1" applyFill="1" applyAlignment="1">
      <alignment horizontal="right" vertical="center" wrapText="1"/>
    </xf>
    <xf numFmtId="4" fontId="19" fillId="6" borderId="0" xfId="1" applyNumberFormat="1" applyFont="1" applyFill="1" applyAlignment="1">
      <alignment vertical="center" wrapText="1"/>
    </xf>
    <xf numFmtId="0" fontId="4" fillId="7" borderId="10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vertical="center"/>
    </xf>
    <xf numFmtId="10" fontId="4" fillId="7" borderId="9" xfId="0" applyNumberFormat="1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center" vertical="center" wrapText="1"/>
    </xf>
    <xf numFmtId="10" fontId="4" fillId="6" borderId="13" xfId="0" applyNumberFormat="1" applyFont="1" applyFill="1" applyBorder="1" applyAlignment="1">
      <alignment horizontal="right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0" xfId="0" applyFont="1" applyFill="1" applyAlignment="1">
      <alignment horizontal="left" vertical="center"/>
    </xf>
    <xf numFmtId="4" fontId="15" fillId="6" borderId="0" xfId="0" applyNumberFormat="1" applyFont="1" applyFill="1" applyAlignment="1">
      <alignment horizontal="right" vertical="center" wrapText="1"/>
    </xf>
    <xf numFmtId="4" fontId="19" fillId="6" borderId="0" xfId="0" applyNumberFormat="1" applyFont="1" applyFill="1" applyAlignment="1">
      <alignment horizontal="right" vertical="center" wrapText="1"/>
    </xf>
    <xf numFmtId="10" fontId="15" fillId="6" borderId="13" xfId="0" applyNumberFormat="1" applyFont="1" applyFill="1" applyBorder="1" applyAlignment="1">
      <alignment horizontal="right" vertical="center" wrapText="1"/>
    </xf>
    <xf numFmtId="0" fontId="4" fillId="7" borderId="16" xfId="0" applyFont="1" applyFill="1" applyBorder="1" applyAlignment="1">
      <alignment horizontal="center" vertical="center"/>
    </xf>
    <xf numFmtId="0" fontId="4" fillId="7" borderId="17" xfId="0" applyFont="1" applyFill="1" applyBorder="1" applyAlignment="1">
      <alignment horizontal="left" vertical="center"/>
    </xf>
    <xf numFmtId="4" fontId="4" fillId="7" borderId="17" xfId="0" applyNumberFormat="1" applyFont="1" applyFill="1" applyBorder="1" applyAlignment="1">
      <alignment horizontal="right" vertical="center" wrapText="1"/>
    </xf>
    <xf numFmtId="10" fontId="4" fillId="7" borderId="17" xfId="0" applyNumberFormat="1" applyFont="1" applyFill="1" applyBorder="1" applyAlignment="1">
      <alignment horizontal="right" vertical="center" wrapText="1"/>
    </xf>
    <xf numFmtId="10" fontId="4" fillId="7" borderId="18" xfId="0" applyNumberFormat="1" applyFont="1" applyFill="1" applyBorder="1" applyAlignment="1">
      <alignment horizontal="right" vertical="center" wrapText="1"/>
    </xf>
    <xf numFmtId="4" fontId="13" fillId="3" borderId="3" xfId="0" applyNumberFormat="1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justify"/>
    </xf>
    <xf numFmtId="4" fontId="3" fillId="0" borderId="0" xfId="0" applyNumberFormat="1" applyFont="1" applyAlignment="1">
      <alignment horizontal="right" vertical="center"/>
    </xf>
    <xf numFmtId="0" fontId="14" fillId="4" borderId="3" xfId="0" applyFont="1" applyFill="1" applyBorder="1" applyAlignment="1">
      <alignment horizontal="center" vertical="justify" wrapText="1"/>
    </xf>
    <xf numFmtId="0" fontId="1" fillId="0" borderId="0" xfId="0" applyFont="1"/>
    <xf numFmtId="4" fontId="20" fillId="2" borderId="0" xfId="0" applyNumberFormat="1" applyFont="1" applyFill="1"/>
    <xf numFmtId="0" fontId="9" fillId="2" borderId="0" xfId="0" applyFont="1" applyFill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9</xdr:col>
      <xdr:colOff>1019175</xdr:colOff>
      <xdr:row>5</xdr:row>
      <xdr:rowOff>200025</xdr:rowOff>
    </xdr:to>
    <xdr:pic>
      <xdr:nvPicPr>
        <xdr:cNvPr id="3774" name="Imagen 3">
          <a:extLst>
            <a:ext uri="{FF2B5EF4-FFF2-40B4-BE49-F238E27FC236}">
              <a16:creationId xmlns="" xmlns:a16="http://schemas.microsoft.com/office/drawing/2014/main" id="{00000000-0008-0000-00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8401050" y="0"/>
          <a:ext cx="18002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86"/>
  <sheetViews>
    <sheetView tabSelected="1" topLeftCell="A10" zoomScale="115" zoomScaleNormal="115" workbookViewId="0">
      <selection activeCell="F17" sqref="F17"/>
    </sheetView>
  </sheetViews>
  <sheetFormatPr baseColWidth="10" defaultRowHeight="12.75" x14ac:dyDescent="0.2"/>
  <cols>
    <col min="1" max="1" width="2.5703125" customWidth="1"/>
    <col min="2" max="2" width="25.42578125" customWidth="1"/>
    <col min="3" max="3" width="18" customWidth="1"/>
    <col min="4" max="4" width="19" customWidth="1"/>
    <col min="5" max="5" width="17" customWidth="1"/>
    <col min="6" max="7" width="19.28515625" customWidth="1"/>
    <col min="8" max="8" width="18.42578125" customWidth="1"/>
    <col min="9" max="9" width="18" customWidth="1"/>
    <col min="10" max="10" width="18.42578125" customWidth="1"/>
    <col min="11" max="11" width="17.5703125" bestFit="1" customWidth="1"/>
    <col min="12" max="12" width="7.85546875" customWidth="1"/>
    <col min="13" max="13" width="8.140625" customWidth="1"/>
    <col min="14" max="14" width="8.42578125" customWidth="1"/>
    <col min="15" max="15" width="11.42578125" style="54"/>
    <col min="16" max="16" width="17.42578125" style="54" bestFit="1" customWidth="1"/>
    <col min="17" max="74" width="11.42578125" style="54"/>
  </cols>
  <sheetData>
    <row r="1" spans="1:16" s="54" customFormat="1" x14ac:dyDescent="0.2"/>
    <row r="2" spans="1:16" s="54" customFormat="1" x14ac:dyDescent="0.2">
      <c r="A2" s="112" t="s">
        <v>5</v>
      </c>
      <c r="B2" s="112"/>
      <c r="C2" s="112"/>
      <c r="D2" s="112"/>
      <c r="E2" s="112"/>
      <c r="F2" s="112"/>
      <c r="G2" s="112"/>
      <c r="H2" s="112"/>
      <c r="I2" s="112"/>
      <c r="J2" s="112"/>
      <c r="K2" s="55"/>
    </row>
    <row r="3" spans="1:16" s="54" customFormat="1" ht="6.75" customHeight="1" x14ac:dyDescent="0.2">
      <c r="A3" s="112"/>
      <c r="B3" s="112"/>
      <c r="C3" s="112"/>
      <c r="D3" s="112"/>
      <c r="E3" s="112"/>
      <c r="F3" s="112"/>
      <c r="G3" s="112"/>
      <c r="H3" s="112"/>
      <c r="I3" s="112"/>
      <c r="J3" s="112"/>
      <c r="K3" s="56"/>
      <c r="L3" s="56"/>
      <c r="M3" s="56"/>
      <c r="N3" s="56"/>
    </row>
    <row r="4" spans="1:16" s="54" customFormat="1" ht="11.25" customHeight="1" x14ac:dyDescent="0.2">
      <c r="A4" s="112" t="s">
        <v>30</v>
      </c>
      <c r="B4" s="112"/>
      <c r="C4" s="112"/>
      <c r="D4" s="112"/>
      <c r="E4" s="112"/>
      <c r="F4" s="112"/>
      <c r="G4" s="112"/>
      <c r="H4" s="112"/>
      <c r="I4" s="112"/>
      <c r="J4" s="112"/>
      <c r="K4" s="56"/>
      <c r="L4" s="56"/>
      <c r="M4" s="56"/>
      <c r="N4" s="56"/>
    </row>
    <row r="5" spans="1:16" s="54" customFormat="1" ht="6" customHeight="1" x14ac:dyDescent="0.2">
      <c r="A5" s="112"/>
      <c r="B5" s="112"/>
      <c r="C5" s="112"/>
      <c r="D5" s="112"/>
      <c r="E5" s="112"/>
      <c r="F5" s="112"/>
      <c r="G5" s="112"/>
      <c r="H5" s="112"/>
      <c r="I5" s="112"/>
      <c r="J5" s="112"/>
      <c r="K5" s="56"/>
      <c r="L5" s="56"/>
      <c r="M5" s="56"/>
      <c r="N5" s="56"/>
    </row>
    <row r="6" spans="1:16" s="54" customFormat="1" ht="19.5" customHeight="1" thickBot="1" x14ac:dyDescent="0.35">
      <c r="A6" s="57"/>
      <c r="B6" s="57"/>
      <c r="C6" s="58"/>
      <c r="D6" s="58"/>
      <c r="E6" s="58"/>
      <c r="F6" s="58"/>
      <c r="G6" s="58"/>
      <c r="H6" s="58"/>
      <c r="I6" s="58"/>
      <c r="J6" s="113" t="s">
        <v>31</v>
      </c>
      <c r="K6" s="113"/>
      <c r="L6" s="113"/>
      <c r="M6" s="113"/>
      <c r="N6" s="113"/>
    </row>
    <row r="7" spans="1:16" ht="42" customHeight="1" thickTop="1" thickBot="1" x14ac:dyDescent="0.25">
      <c r="A7" s="14"/>
      <c r="B7" s="15" t="s">
        <v>3</v>
      </c>
      <c r="C7" s="16" t="s">
        <v>10</v>
      </c>
      <c r="D7" s="17" t="s">
        <v>6</v>
      </c>
      <c r="E7" s="106" t="s">
        <v>13</v>
      </c>
      <c r="F7" s="16" t="s">
        <v>14</v>
      </c>
      <c r="G7" s="107" t="s">
        <v>27</v>
      </c>
      <c r="H7" s="107" t="s">
        <v>25</v>
      </c>
      <c r="I7" s="17" t="s">
        <v>24</v>
      </c>
      <c r="J7" s="17" t="s">
        <v>26</v>
      </c>
      <c r="K7" s="35" t="s">
        <v>7</v>
      </c>
      <c r="L7" s="36" t="s">
        <v>9</v>
      </c>
      <c r="M7" s="37" t="s">
        <v>23</v>
      </c>
      <c r="N7" s="38" t="s">
        <v>8</v>
      </c>
    </row>
    <row r="8" spans="1:16" ht="9.75" customHeight="1" x14ac:dyDescent="0.2">
      <c r="A8" s="18"/>
      <c r="B8" s="1"/>
      <c r="C8" s="1"/>
      <c r="D8" s="1"/>
      <c r="E8" s="1"/>
      <c r="F8" s="1"/>
      <c r="G8" s="1"/>
      <c r="H8" s="1"/>
      <c r="I8" s="1"/>
      <c r="J8" s="1"/>
      <c r="K8" s="18"/>
      <c r="L8" s="1"/>
      <c r="M8" s="1"/>
      <c r="N8" s="19"/>
    </row>
    <row r="9" spans="1:16" ht="18" customHeight="1" x14ac:dyDescent="0.2">
      <c r="A9" s="20" t="s">
        <v>16</v>
      </c>
      <c r="B9" s="73" t="s">
        <v>0</v>
      </c>
      <c r="C9" s="74">
        <f>SUM(C10:C13)</f>
        <v>735394930000</v>
      </c>
      <c r="D9" s="74">
        <f t="shared" ref="D9:J9" si="0">SUM(D10:D13)</f>
        <v>791497350000</v>
      </c>
      <c r="E9" s="74">
        <f t="shared" si="0"/>
        <v>41997059690</v>
      </c>
      <c r="F9" s="74">
        <f t="shared" si="0"/>
        <v>749500290310</v>
      </c>
      <c r="G9" s="74">
        <f t="shared" si="0"/>
        <v>732283025250.64001</v>
      </c>
      <c r="H9" s="74">
        <f t="shared" si="0"/>
        <v>700959727277.03003</v>
      </c>
      <c r="I9" s="74">
        <f t="shared" si="0"/>
        <v>400547409532.48999</v>
      </c>
      <c r="J9" s="74">
        <f t="shared" si="0"/>
        <v>400426252790.77002</v>
      </c>
      <c r="K9" s="75">
        <f t="shared" ref="K9:K14" si="1">+F9-H9</f>
        <v>48540563032.969971</v>
      </c>
      <c r="L9" s="76">
        <f t="shared" ref="L9:L14" si="2">+H9/F9</f>
        <v>0.93523609842380029</v>
      </c>
      <c r="M9" s="76">
        <f t="shared" ref="M9:M14" si="3">+I9/F9</f>
        <v>0.53441928537055006</v>
      </c>
      <c r="N9" s="77">
        <f t="shared" ref="N9:N14" si="4">+J9/F9</f>
        <v>0.53425763534414394</v>
      </c>
    </row>
    <row r="10" spans="1:16" ht="29.25" customHeight="1" x14ac:dyDescent="0.2">
      <c r="A10" s="21"/>
      <c r="B10" s="8" t="s">
        <v>1</v>
      </c>
      <c r="C10" s="6">
        <f>+C24+C38</f>
        <v>77654276000</v>
      </c>
      <c r="D10" s="6">
        <f t="shared" ref="D10:J13" si="5">+D24+D38</f>
        <v>77654276000</v>
      </c>
      <c r="E10" s="6">
        <f t="shared" si="5"/>
        <v>1127027000</v>
      </c>
      <c r="F10" s="6">
        <f t="shared" si="5"/>
        <v>76527249000</v>
      </c>
      <c r="G10" s="6">
        <f>+G24+G38</f>
        <v>72947249000</v>
      </c>
      <c r="H10" s="6">
        <f t="shared" si="5"/>
        <v>49778904423.75</v>
      </c>
      <c r="I10" s="6">
        <f t="shared" si="5"/>
        <v>49226795374.800003</v>
      </c>
      <c r="J10" s="6">
        <f t="shared" si="5"/>
        <v>49226795374.800003</v>
      </c>
      <c r="K10" s="42">
        <f t="shared" si="1"/>
        <v>26748344576.25</v>
      </c>
      <c r="L10" s="43">
        <f t="shared" si="2"/>
        <v>0.65047293708088216</v>
      </c>
      <c r="M10" s="43">
        <f t="shared" si="3"/>
        <v>0.64325839512145544</v>
      </c>
      <c r="N10" s="33">
        <f t="shared" si="4"/>
        <v>0.64325839512145544</v>
      </c>
    </row>
    <row r="11" spans="1:16" ht="25.5" customHeight="1" x14ac:dyDescent="0.2">
      <c r="A11" s="21"/>
      <c r="B11" s="9" t="s">
        <v>12</v>
      </c>
      <c r="C11" s="6">
        <f>+C25+C39</f>
        <v>24618655000</v>
      </c>
      <c r="D11" s="6">
        <f t="shared" si="5"/>
        <v>29862965477</v>
      </c>
      <c r="E11" s="6">
        <f t="shared" si="5"/>
        <v>0</v>
      </c>
      <c r="F11" s="6">
        <f t="shared" si="5"/>
        <v>29862965477</v>
      </c>
      <c r="G11" s="6">
        <f>+G25+G39</f>
        <v>29137845666.010002</v>
      </c>
      <c r="H11" s="6">
        <f t="shared" si="5"/>
        <v>23727982681.389999</v>
      </c>
      <c r="I11" s="108">
        <f t="shared" si="5"/>
        <v>18844147527.57</v>
      </c>
      <c r="J11" s="6">
        <f t="shared" si="5"/>
        <v>18727231952.849998</v>
      </c>
      <c r="K11" s="42">
        <f t="shared" si="1"/>
        <v>6134982795.6100006</v>
      </c>
      <c r="L11" s="43">
        <f t="shared" si="2"/>
        <v>0.79456217098281579</v>
      </c>
      <c r="M11" s="43">
        <f t="shared" si="3"/>
        <v>0.63102063799000385</v>
      </c>
      <c r="N11" s="33">
        <f t="shared" si="4"/>
        <v>0.6271055688449102</v>
      </c>
    </row>
    <row r="12" spans="1:16" ht="26.25" customHeight="1" x14ac:dyDescent="0.2">
      <c r="A12" s="21"/>
      <c r="B12" s="8" t="s">
        <v>4</v>
      </c>
      <c r="C12" s="6">
        <f>+C26+C40</f>
        <v>616673983000</v>
      </c>
      <c r="D12" s="6">
        <f t="shared" si="5"/>
        <v>665457092523</v>
      </c>
      <c r="E12" s="6">
        <f t="shared" si="5"/>
        <v>40870032690</v>
      </c>
      <c r="F12" s="6">
        <f t="shared" si="5"/>
        <v>624587059833</v>
      </c>
      <c r="G12" s="6">
        <f>+G26+G40</f>
        <v>611994285274.63</v>
      </c>
      <c r="H12" s="6">
        <f t="shared" si="5"/>
        <v>609253962861.89001</v>
      </c>
      <c r="I12" s="6">
        <f t="shared" si="5"/>
        <v>316057877640.12</v>
      </c>
      <c r="J12" s="6">
        <f t="shared" si="5"/>
        <v>316053636473.12</v>
      </c>
      <c r="K12" s="42">
        <f t="shared" si="1"/>
        <v>15333096971.109985</v>
      </c>
      <c r="L12" s="43">
        <f t="shared" si="2"/>
        <v>0.97545082510161241</v>
      </c>
      <c r="M12" s="43">
        <f t="shared" si="3"/>
        <v>0.50602693838169899</v>
      </c>
      <c r="N12" s="33">
        <f t="shared" si="4"/>
        <v>0.50602014802808337</v>
      </c>
    </row>
    <row r="13" spans="1:16" ht="24.75" customHeight="1" x14ac:dyDescent="0.2">
      <c r="A13" s="21"/>
      <c r="B13" s="10" t="s">
        <v>15</v>
      </c>
      <c r="C13" s="6">
        <f>+C27+C41</f>
        <v>16448016000</v>
      </c>
      <c r="D13" s="6">
        <f t="shared" si="5"/>
        <v>18523016000</v>
      </c>
      <c r="E13" s="6">
        <f t="shared" si="5"/>
        <v>0</v>
      </c>
      <c r="F13" s="6">
        <f t="shared" si="5"/>
        <v>18523016000</v>
      </c>
      <c r="G13" s="6">
        <f>+G27+G41</f>
        <v>18203645310</v>
      </c>
      <c r="H13" s="6">
        <f t="shared" si="5"/>
        <v>18198877310</v>
      </c>
      <c r="I13" s="6">
        <f t="shared" si="5"/>
        <v>16418588990</v>
      </c>
      <c r="J13" s="6">
        <f t="shared" si="5"/>
        <v>16418588990</v>
      </c>
      <c r="K13" s="42">
        <f t="shared" si="1"/>
        <v>324138690</v>
      </c>
      <c r="L13" s="43">
        <f t="shared" si="2"/>
        <v>0.98250076067525938</v>
      </c>
      <c r="M13" s="43">
        <f t="shared" si="3"/>
        <v>0.88638853359517689</v>
      </c>
      <c r="N13" s="33">
        <f t="shared" si="4"/>
        <v>0.88638853359517689</v>
      </c>
    </row>
    <row r="14" spans="1:16" ht="23.25" customHeight="1" x14ac:dyDescent="0.2">
      <c r="A14" s="78" t="s">
        <v>17</v>
      </c>
      <c r="B14" s="73" t="s">
        <v>2</v>
      </c>
      <c r="C14" s="74">
        <f t="shared" ref="C14:J14" si="6">+C28+C42</f>
        <v>214146286350</v>
      </c>
      <c r="D14" s="74">
        <f t="shared" si="6"/>
        <v>230526991950</v>
      </c>
      <c r="E14" s="74">
        <f t="shared" si="6"/>
        <v>47040615239</v>
      </c>
      <c r="F14" s="74">
        <f t="shared" si="6"/>
        <v>183486376711</v>
      </c>
      <c r="G14" s="74">
        <f>+G28+G42</f>
        <v>163361790265.43002</v>
      </c>
      <c r="H14" s="74">
        <f t="shared" si="6"/>
        <v>152937043273.14999</v>
      </c>
      <c r="I14" s="74">
        <f t="shared" si="6"/>
        <v>25482768409.050003</v>
      </c>
      <c r="J14" s="74">
        <f t="shared" si="6"/>
        <v>24592196459.059998</v>
      </c>
      <c r="K14" s="75">
        <f t="shared" si="1"/>
        <v>30549333437.850006</v>
      </c>
      <c r="L14" s="76">
        <f t="shared" si="2"/>
        <v>0.83350625814598378</v>
      </c>
      <c r="M14" s="76">
        <f t="shared" si="3"/>
        <v>0.138880983241533</v>
      </c>
      <c r="N14" s="77">
        <f t="shared" si="4"/>
        <v>0.13402736976922219</v>
      </c>
    </row>
    <row r="15" spans="1:16" ht="8.25" customHeight="1" x14ac:dyDescent="0.2">
      <c r="A15" s="22"/>
      <c r="B15" s="11"/>
      <c r="C15" s="12"/>
      <c r="D15" s="7"/>
      <c r="E15" s="7"/>
      <c r="F15" s="7"/>
      <c r="G15" s="7"/>
      <c r="H15" s="7"/>
      <c r="I15" s="7"/>
      <c r="J15" s="7"/>
      <c r="K15" s="39"/>
      <c r="L15" s="40"/>
      <c r="M15" s="40"/>
      <c r="N15" s="34"/>
    </row>
    <row r="16" spans="1:16" ht="24" customHeight="1" thickBot="1" x14ac:dyDescent="0.25">
      <c r="A16" s="91"/>
      <c r="B16" s="79" t="s">
        <v>18</v>
      </c>
      <c r="C16" s="80">
        <f t="shared" ref="C16:J16" si="7">+C30+C44</f>
        <v>949541216350</v>
      </c>
      <c r="D16" s="80">
        <f t="shared" si="7"/>
        <v>1022024341950</v>
      </c>
      <c r="E16" s="80">
        <f t="shared" si="7"/>
        <v>89037674929</v>
      </c>
      <c r="F16" s="80">
        <f>+F30+F44</f>
        <v>932986667021</v>
      </c>
      <c r="G16" s="80">
        <f t="shared" si="7"/>
        <v>895644815516.06995</v>
      </c>
      <c r="H16" s="80">
        <f t="shared" si="7"/>
        <v>853896770550.18005</v>
      </c>
      <c r="I16" s="80">
        <f t="shared" si="7"/>
        <v>426030177941.54004</v>
      </c>
      <c r="J16" s="80">
        <f t="shared" si="7"/>
        <v>425018449249.82996</v>
      </c>
      <c r="K16" s="81">
        <f>+F16-H16</f>
        <v>79089896470.819946</v>
      </c>
      <c r="L16" s="82">
        <f>+H16/F16</f>
        <v>0.91522933899650272</v>
      </c>
      <c r="M16" s="82">
        <f>+I16/F16</f>
        <v>0.45663051038214975</v>
      </c>
      <c r="N16" s="83">
        <f>+J16/F16</f>
        <v>0.45554611257940247</v>
      </c>
      <c r="P16" s="55"/>
    </row>
    <row r="17" spans="1:16" s="54" customFormat="1" ht="13.5" thickTop="1" x14ac:dyDescent="0.2">
      <c r="A17" s="60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1:16" s="54" customFormat="1" ht="15" customHeight="1" x14ac:dyDescent="0.2">
      <c r="A18" s="112" t="s">
        <v>11</v>
      </c>
      <c r="B18" s="112"/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M18" s="112"/>
      <c r="N18" s="112"/>
    </row>
    <row r="19" spans="1:16" s="54" customFormat="1" ht="16.5" customHeight="1" x14ac:dyDescent="0.2">
      <c r="A19" s="112" t="s">
        <v>30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</row>
    <row r="20" spans="1:16" s="54" customFormat="1" ht="5.25" customHeight="1" thickBot="1" x14ac:dyDescent="0.25">
      <c r="A20" s="60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</row>
    <row r="21" spans="1:16" ht="42" customHeight="1" thickTop="1" thickBot="1" x14ac:dyDescent="0.25">
      <c r="A21" s="14"/>
      <c r="B21" s="15" t="s">
        <v>3</v>
      </c>
      <c r="C21" s="16" t="s">
        <v>10</v>
      </c>
      <c r="D21" s="17" t="s">
        <v>6</v>
      </c>
      <c r="E21" s="106" t="s">
        <v>13</v>
      </c>
      <c r="F21" s="16" t="s">
        <v>14</v>
      </c>
      <c r="G21" s="107" t="s">
        <v>27</v>
      </c>
      <c r="H21" s="107" t="s">
        <v>25</v>
      </c>
      <c r="I21" s="17" t="s">
        <v>24</v>
      </c>
      <c r="J21" s="17" t="s">
        <v>26</v>
      </c>
      <c r="K21" s="35" t="s">
        <v>7</v>
      </c>
      <c r="L21" s="36" t="s">
        <v>9</v>
      </c>
      <c r="M21" s="37" t="s">
        <v>23</v>
      </c>
      <c r="N21" s="38" t="s">
        <v>8</v>
      </c>
    </row>
    <row r="22" spans="1:16" ht="10.5" customHeight="1" x14ac:dyDescent="0.2">
      <c r="A22" s="21"/>
      <c r="B22" s="2"/>
      <c r="C22" s="3"/>
      <c r="D22" s="3"/>
      <c r="E22" s="3"/>
      <c r="F22" s="3"/>
      <c r="G22" s="3"/>
      <c r="H22" s="3"/>
      <c r="I22" s="3"/>
      <c r="J22" s="3"/>
      <c r="K22" s="52"/>
      <c r="L22" s="3"/>
      <c r="M22" s="3"/>
      <c r="N22" s="53"/>
    </row>
    <row r="23" spans="1:16" ht="23.25" customHeight="1" x14ac:dyDescent="0.2">
      <c r="A23" s="84" t="s">
        <v>16</v>
      </c>
      <c r="B23" s="85" t="s">
        <v>0</v>
      </c>
      <c r="C23" s="74">
        <f t="shared" ref="C23:J23" si="8">SUM(C24:C27)</f>
        <v>710711479000</v>
      </c>
      <c r="D23" s="74">
        <f>SUM(D24:D27)</f>
        <v>766813899000</v>
      </c>
      <c r="E23" s="74">
        <f t="shared" si="8"/>
        <v>39689343167</v>
      </c>
      <c r="F23" s="74">
        <f t="shared" si="8"/>
        <v>727124555833</v>
      </c>
      <c r="G23" s="86">
        <f t="shared" si="8"/>
        <v>710310218301.48999</v>
      </c>
      <c r="H23" s="86">
        <f t="shared" si="8"/>
        <v>686323658969.94006</v>
      </c>
      <c r="I23" s="86">
        <f t="shared" si="8"/>
        <v>386415969121.45001</v>
      </c>
      <c r="J23" s="86">
        <f t="shared" si="8"/>
        <v>386314292867.72998</v>
      </c>
      <c r="K23" s="75">
        <f t="shared" ref="K23:K28" si="9">+F23-H23</f>
        <v>40800896863.059937</v>
      </c>
      <c r="L23" s="87">
        <f t="shared" ref="L23:L28" si="10">+H23/F23</f>
        <v>0.94388733465847807</v>
      </c>
      <c r="M23" s="87">
        <f t="shared" ref="M23:M28" si="11">+I23/F23</f>
        <v>0.53143022886741687</v>
      </c>
      <c r="N23" s="77">
        <f t="shared" ref="N23:N28" si="12">+J23/F23</f>
        <v>0.53129039552950463</v>
      </c>
    </row>
    <row r="24" spans="1:16" ht="24.75" customHeight="1" x14ac:dyDescent="0.2">
      <c r="A24" s="21"/>
      <c r="B24" s="9" t="s">
        <v>1</v>
      </c>
      <c r="C24" s="45">
        <v>59251387000</v>
      </c>
      <c r="D24" s="44">
        <v>59251387000</v>
      </c>
      <c r="E24" s="4">
        <v>0</v>
      </c>
      <c r="F24" s="6">
        <f>+D24-E24</f>
        <v>59251387000</v>
      </c>
      <c r="G24" s="6">
        <v>55671387000</v>
      </c>
      <c r="H24" s="44">
        <v>37384475139.919998</v>
      </c>
      <c r="I24" s="44">
        <v>36854626407.970001</v>
      </c>
      <c r="J24" s="44">
        <v>36854626407.970001</v>
      </c>
      <c r="K24" s="42">
        <f t="shared" si="9"/>
        <v>21866911860.080002</v>
      </c>
      <c r="L24" s="5">
        <f t="shared" si="10"/>
        <v>0.63094683572419996</v>
      </c>
      <c r="M24" s="5">
        <f t="shared" si="11"/>
        <v>0.62200445042695796</v>
      </c>
      <c r="N24" s="33">
        <f t="shared" si="12"/>
        <v>0.62200445042695796</v>
      </c>
    </row>
    <row r="25" spans="1:16" ht="21" customHeight="1" x14ac:dyDescent="0.2">
      <c r="A25" s="21"/>
      <c r="B25" s="9" t="s">
        <v>12</v>
      </c>
      <c r="C25" s="6">
        <v>22407835000</v>
      </c>
      <c r="D25" s="6">
        <v>24832835000</v>
      </c>
      <c r="E25" s="48">
        <v>0</v>
      </c>
      <c r="F25" s="6">
        <f>+D25-E25</f>
        <v>24832835000</v>
      </c>
      <c r="G25" s="6">
        <v>24506000716.860001</v>
      </c>
      <c r="H25" s="44">
        <v>21528531530.130001</v>
      </c>
      <c r="I25" s="44">
        <v>17127063955.360001</v>
      </c>
      <c r="J25" s="44">
        <v>17029628868.639999</v>
      </c>
      <c r="K25" s="42">
        <f t="shared" si="9"/>
        <v>3304303469.8699989</v>
      </c>
      <c r="L25" s="5">
        <f t="shared" si="10"/>
        <v>0.866938129703274</v>
      </c>
      <c r="M25" s="5">
        <f t="shared" si="11"/>
        <v>0.68969426790618149</v>
      </c>
      <c r="N25" s="33">
        <f t="shared" si="12"/>
        <v>0.68577062863100402</v>
      </c>
    </row>
    <row r="26" spans="1:16" ht="30.75" customHeight="1" x14ac:dyDescent="0.2">
      <c r="A26" s="21"/>
      <c r="B26" s="9" t="s">
        <v>4</v>
      </c>
      <c r="C26" s="6">
        <v>612608883000</v>
      </c>
      <c r="D26" s="6">
        <v>664211303000</v>
      </c>
      <c r="E26" s="47">
        <v>39689343167</v>
      </c>
      <c r="F26" s="6">
        <f>+D26-E26</f>
        <v>624521959833</v>
      </c>
      <c r="G26" s="6">
        <v>611929185274.63</v>
      </c>
      <c r="H26" s="49">
        <v>609211774989.89001</v>
      </c>
      <c r="I26" s="49">
        <v>316015689768.12</v>
      </c>
      <c r="J26" s="49">
        <v>316011448601.12</v>
      </c>
      <c r="K26" s="42">
        <f t="shared" si="9"/>
        <v>15310184843.109985</v>
      </c>
      <c r="L26" s="5">
        <f t="shared" si="10"/>
        <v>0.97548495356799947</v>
      </c>
      <c r="M26" s="5">
        <f t="shared" si="11"/>
        <v>0.50601213422923352</v>
      </c>
      <c r="N26" s="33">
        <f t="shared" si="12"/>
        <v>0.50600534316779333</v>
      </c>
      <c r="P26" s="55"/>
    </row>
    <row r="27" spans="1:16" ht="22.5" customHeight="1" x14ac:dyDescent="0.2">
      <c r="A27" s="21"/>
      <c r="B27" s="10" t="s">
        <v>15</v>
      </c>
      <c r="C27" s="6">
        <v>16443374000</v>
      </c>
      <c r="D27" s="6">
        <v>18518374000</v>
      </c>
      <c r="E27" s="6">
        <v>0</v>
      </c>
      <c r="F27" s="6">
        <f>+D27-E27</f>
        <v>18518374000</v>
      </c>
      <c r="G27" s="6">
        <v>18203645310</v>
      </c>
      <c r="H27" s="50">
        <v>18198877310</v>
      </c>
      <c r="I27" s="50">
        <v>16418588990</v>
      </c>
      <c r="J27" s="50">
        <v>16418588990</v>
      </c>
      <c r="K27" s="42">
        <f t="shared" si="9"/>
        <v>319496690</v>
      </c>
      <c r="L27" s="5">
        <f t="shared" si="10"/>
        <v>0.98274704409793212</v>
      </c>
      <c r="M27" s="5">
        <f t="shared" si="11"/>
        <v>0.8866107245700946</v>
      </c>
      <c r="N27" s="33">
        <f t="shared" si="12"/>
        <v>0.8866107245700946</v>
      </c>
    </row>
    <row r="28" spans="1:16" ht="24.75" customHeight="1" x14ac:dyDescent="0.2">
      <c r="A28" s="78" t="s">
        <v>17</v>
      </c>
      <c r="B28" s="88" t="s">
        <v>2</v>
      </c>
      <c r="C28" s="74">
        <v>204390636350</v>
      </c>
      <c r="D28" s="74">
        <v>218661003950</v>
      </c>
      <c r="E28" s="89">
        <v>47040615239</v>
      </c>
      <c r="F28" s="74">
        <f>+D28-E28</f>
        <v>171620388711</v>
      </c>
      <c r="G28" s="74">
        <v>151962261223.38004</v>
      </c>
      <c r="H28" s="90">
        <v>142845289376.38</v>
      </c>
      <c r="I28" s="90">
        <v>18128041416.470001</v>
      </c>
      <c r="J28" s="90">
        <v>17246357576.48</v>
      </c>
      <c r="K28" s="75">
        <f t="shared" si="9"/>
        <v>28775099334.619995</v>
      </c>
      <c r="L28" s="87">
        <f t="shared" si="10"/>
        <v>0.83233286236709436</v>
      </c>
      <c r="M28" s="87">
        <f t="shared" si="11"/>
        <v>0.10562871668468657</v>
      </c>
      <c r="N28" s="77">
        <f t="shared" si="12"/>
        <v>0.10049130937188348</v>
      </c>
      <c r="P28" s="55"/>
    </row>
    <row r="29" spans="1:16" ht="8.25" customHeight="1" x14ac:dyDescent="0.2">
      <c r="A29" s="32"/>
      <c r="B29" s="11"/>
      <c r="C29" s="7"/>
      <c r="D29" s="7"/>
      <c r="E29" s="7"/>
      <c r="F29" s="4"/>
      <c r="G29" s="4"/>
      <c r="H29" s="46"/>
      <c r="I29" s="46"/>
      <c r="J29" s="46"/>
      <c r="K29" s="42"/>
      <c r="L29" s="5"/>
      <c r="M29" s="5"/>
      <c r="N29" s="33"/>
    </row>
    <row r="30" spans="1:16" ht="21" customHeight="1" thickBot="1" x14ac:dyDescent="0.25">
      <c r="A30" s="91"/>
      <c r="B30" s="92" t="s">
        <v>18</v>
      </c>
      <c r="C30" s="80">
        <f>+C23+C28</f>
        <v>915102115350</v>
      </c>
      <c r="D30" s="80">
        <f t="shared" ref="D30:J30" si="13">+D23+D28</f>
        <v>985474902950</v>
      </c>
      <c r="E30" s="80">
        <f t="shared" si="13"/>
        <v>86729958406</v>
      </c>
      <c r="F30" s="80">
        <f>+F23+F28</f>
        <v>898744944544</v>
      </c>
      <c r="G30" s="80">
        <f>+G23+G28</f>
        <v>862272479524.87</v>
      </c>
      <c r="H30" s="80">
        <f t="shared" si="13"/>
        <v>829168948346.32007</v>
      </c>
      <c r="I30" s="80">
        <f>+I23+I28</f>
        <v>404544010537.92004</v>
      </c>
      <c r="J30" s="80">
        <f t="shared" si="13"/>
        <v>403560650444.20996</v>
      </c>
      <c r="K30" s="81">
        <f>+F30-H30</f>
        <v>69575996197.679932</v>
      </c>
      <c r="L30" s="93">
        <f>+H30/F30</f>
        <v>0.92258538240459198</v>
      </c>
      <c r="M30" s="93">
        <f>+I30/F30</f>
        <v>0.45012104156332722</v>
      </c>
      <c r="N30" s="83">
        <f>+J30/F30</f>
        <v>0.44902689344079283</v>
      </c>
    </row>
    <row r="31" spans="1:16" s="54" customFormat="1" ht="12.75" customHeight="1" thickTop="1" x14ac:dyDescent="0.2">
      <c r="A31" s="62"/>
      <c r="B31" s="63"/>
      <c r="C31" s="64"/>
      <c r="D31" s="64"/>
      <c r="E31" s="64"/>
      <c r="F31" s="64"/>
      <c r="G31" s="64"/>
      <c r="H31" s="64"/>
      <c r="I31" s="64"/>
      <c r="J31" s="64"/>
      <c r="K31" s="64"/>
      <c r="L31" s="13"/>
      <c r="M31" s="13"/>
      <c r="N31" s="13"/>
    </row>
    <row r="32" spans="1:16" s="54" customFormat="1" ht="27" customHeight="1" x14ac:dyDescent="0.2">
      <c r="A32" s="112" t="s">
        <v>22</v>
      </c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</row>
    <row r="33" spans="1:15" s="54" customFormat="1" ht="18.75" customHeight="1" x14ac:dyDescent="0.2">
      <c r="A33" s="112" t="s">
        <v>30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</row>
    <row r="34" spans="1:15" s="54" customFormat="1" ht="9" customHeight="1" thickBot="1" x14ac:dyDescent="0.25">
      <c r="A34" s="65"/>
      <c r="B34" s="65"/>
      <c r="C34" s="66"/>
      <c r="D34" s="66"/>
      <c r="E34" s="66"/>
      <c r="F34" s="66"/>
      <c r="G34" s="66"/>
      <c r="H34" s="66"/>
      <c r="I34" s="66"/>
      <c r="J34" s="66"/>
      <c r="K34" s="67"/>
      <c r="L34" s="66"/>
      <c r="M34" s="66"/>
      <c r="N34" s="66"/>
    </row>
    <row r="35" spans="1:15" ht="41.25" customHeight="1" thickTop="1" thickBot="1" x14ac:dyDescent="0.25">
      <c r="A35" s="27"/>
      <c r="B35" s="28" t="s">
        <v>3</v>
      </c>
      <c r="C35" s="16" t="s">
        <v>10</v>
      </c>
      <c r="D35" s="17" t="s">
        <v>6</v>
      </c>
      <c r="E35" s="106" t="s">
        <v>13</v>
      </c>
      <c r="F35" s="16" t="s">
        <v>14</v>
      </c>
      <c r="G35" s="107" t="s">
        <v>27</v>
      </c>
      <c r="H35" s="107" t="s">
        <v>25</v>
      </c>
      <c r="I35" s="17" t="s">
        <v>24</v>
      </c>
      <c r="J35" s="17" t="s">
        <v>26</v>
      </c>
      <c r="K35" s="109" t="s">
        <v>7</v>
      </c>
      <c r="L35" s="36" t="s">
        <v>9</v>
      </c>
      <c r="M35" s="37" t="s">
        <v>23</v>
      </c>
      <c r="N35" s="38" t="s">
        <v>8</v>
      </c>
    </row>
    <row r="36" spans="1:15" ht="7.5" customHeight="1" x14ac:dyDescent="0.2">
      <c r="A36" s="29"/>
      <c r="B36" s="2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24"/>
    </row>
    <row r="37" spans="1:15" ht="27" customHeight="1" x14ac:dyDescent="0.2">
      <c r="A37" s="94" t="s">
        <v>16</v>
      </c>
      <c r="B37" s="88" t="s">
        <v>0</v>
      </c>
      <c r="C37" s="74">
        <f t="shared" ref="C37:J37" si="14">SUM(C38:C41)</f>
        <v>24683451000</v>
      </c>
      <c r="D37" s="74">
        <f t="shared" si="14"/>
        <v>24683451000</v>
      </c>
      <c r="E37" s="74">
        <f t="shared" si="14"/>
        <v>2307716523</v>
      </c>
      <c r="F37" s="74">
        <f>+D37-E37</f>
        <v>22375734477</v>
      </c>
      <c r="G37" s="74">
        <f>SUM(G38:G41)</f>
        <v>21972806949.150002</v>
      </c>
      <c r="H37" s="74">
        <f>SUM(H38:H41)</f>
        <v>14636068307.09</v>
      </c>
      <c r="I37" s="74">
        <f t="shared" si="14"/>
        <v>14131440411.040001</v>
      </c>
      <c r="J37" s="74">
        <f t="shared" si="14"/>
        <v>14111959923.040001</v>
      </c>
      <c r="K37" s="74">
        <f t="shared" ref="K37:K42" si="15">+F37-H37</f>
        <v>7739666169.9099998</v>
      </c>
      <c r="L37" s="87">
        <f t="shared" ref="L37:L42" si="16">+H37/F37</f>
        <v>0.65410448636376173</v>
      </c>
      <c r="M37" s="87">
        <f t="shared" ref="M37:M42" si="17">+I37/F37</f>
        <v>0.6315520246079831</v>
      </c>
      <c r="N37" s="95">
        <f t="shared" ref="N37:N42" si="18">+J37/F37</f>
        <v>0.63068141685117307</v>
      </c>
    </row>
    <row r="38" spans="1:15" ht="16.5" customHeight="1" x14ac:dyDescent="0.2">
      <c r="A38" s="30"/>
      <c r="B38" s="8" t="s">
        <v>1</v>
      </c>
      <c r="C38" s="6">
        <v>18402889000</v>
      </c>
      <c r="D38" s="6">
        <v>18402889000</v>
      </c>
      <c r="E38" s="4">
        <v>1127027000</v>
      </c>
      <c r="F38" s="6">
        <f>+D38-E38</f>
        <v>17275862000</v>
      </c>
      <c r="G38" s="6">
        <v>17275862000</v>
      </c>
      <c r="H38" s="4">
        <v>12394429283.83</v>
      </c>
      <c r="I38" s="4">
        <v>12372168966.83</v>
      </c>
      <c r="J38" s="4">
        <v>12372168966.83</v>
      </c>
      <c r="K38" s="6">
        <f t="shared" si="15"/>
        <v>4881432716.1700001</v>
      </c>
      <c r="L38" s="5">
        <f t="shared" si="16"/>
        <v>0.71744201729731338</v>
      </c>
      <c r="M38" s="5">
        <f t="shared" si="17"/>
        <v>0.71615349594885624</v>
      </c>
      <c r="N38" s="25">
        <f t="shared" si="18"/>
        <v>0.71615349594885624</v>
      </c>
    </row>
    <row r="39" spans="1:15" ht="20.100000000000001" customHeight="1" x14ac:dyDescent="0.2">
      <c r="A39" s="30"/>
      <c r="B39" s="9" t="s">
        <v>12</v>
      </c>
      <c r="C39" s="6">
        <v>2210820000</v>
      </c>
      <c r="D39" s="6">
        <v>5030130477</v>
      </c>
      <c r="E39" s="6">
        <v>0</v>
      </c>
      <c r="F39" s="6">
        <f>+D39-E39</f>
        <v>5030130477</v>
      </c>
      <c r="G39" s="6">
        <v>4631844949.1499996</v>
      </c>
      <c r="H39" s="51">
        <v>2199451151.2600002</v>
      </c>
      <c r="I39" s="51">
        <v>1717083572.21</v>
      </c>
      <c r="J39" s="51">
        <v>1697603084.21</v>
      </c>
      <c r="K39" s="6">
        <f t="shared" si="15"/>
        <v>2830679325.7399998</v>
      </c>
      <c r="L39" s="5">
        <f t="shared" si="16"/>
        <v>0.43725528817132514</v>
      </c>
      <c r="M39" s="5">
        <f t="shared" si="17"/>
        <v>0.34135964863362334</v>
      </c>
      <c r="N39" s="25">
        <f t="shared" si="18"/>
        <v>0.33748688865471749</v>
      </c>
    </row>
    <row r="40" spans="1:15" ht="24.75" customHeight="1" x14ac:dyDescent="0.2">
      <c r="A40" s="30"/>
      <c r="B40" s="8" t="s">
        <v>4</v>
      </c>
      <c r="C40" s="6">
        <v>4065100000</v>
      </c>
      <c r="D40" s="6">
        <v>1245789523</v>
      </c>
      <c r="E40" s="6">
        <v>1180689523</v>
      </c>
      <c r="F40" s="6">
        <f>+D40-E40</f>
        <v>65100000</v>
      </c>
      <c r="G40" s="6">
        <v>65100000</v>
      </c>
      <c r="H40" s="44">
        <v>42187872</v>
      </c>
      <c r="I40" s="44">
        <v>42187872</v>
      </c>
      <c r="J40" s="44">
        <v>42187872</v>
      </c>
      <c r="K40" s="6">
        <f t="shared" si="15"/>
        <v>22912128</v>
      </c>
      <c r="L40" s="5">
        <f t="shared" si="16"/>
        <v>0.64804718894009217</v>
      </c>
      <c r="M40" s="5">
        <f t="shared" si="17"/>
        <v>0.64804718894009217</v>
      </c>
      <c r="N40" s="25">
        <f t="shared" si="18"/>
        <v>0.64804718894009217</v>
      </c>
    </row>
    <row r="41" spans="1:15" ht="21" customHeight="1" x14ac:dyDescent="0.2">
      <c r="A41" s="29"/>
      <c r="B41" s="10" t="s">
        <v>15</v>
      </c>
      <c r="C41" s="6">
        <v>4642000</v>
      </c>
      <c r="D41" s="6">
        <v>4642000</v>
      </c>
      <c r="E41" s="6">
        <v>0</v>
      </c>
      <c r="F41" s="6">
        <f t="shared" ref="F41" si="19">+D41-E41</f>
        <v>4642000</v>
      </c>
      <c r="G41" s="6">
        <v>0</v>
      </c>
      <c r="H41" s="6">
        <v>0</v>
      </c>
      <c r="I41" s="6">
        <v>0</v>
      </c>
      <c r="J41" s="6">
        <v>0</v>
      </c>
      <c r="K41" s="6">
        <f t="shared" si="15"/>
        <v>4642000</v>
      </c>
      <c r="L41" s="5">
        <f t="shared" si="16"/>
        <v>0</v>
      </c>
      <c r="M41" s="5">
        <f t="shared" si="17"/>
        <v>0</v>
      </c>
      <c r="N41" s="25">
        <f t="shared" si="18"/>
        <v>0</v>
      </c>
    </row>
    <row r="42" spans="1:15" ht="29.25" customHeight="1" x14ac:dyDescent="0.2">
      <c r="A42" s="96" t="s">
        <v>17</v>
      </c>
      <c r="B42" s="97" t="s">
        <v>2</v>
      </c>
      <c r="C42" s="98">
        <v>9755650000</v>
      </c>
      <c r="D42" s="98">
        <v>11865988000</v>
      </c>
      <c r="E42" s="98">
        <v>0</v>
      </c>
      <c r="F42" s="98">
        <f>+D42-E42</f>
        <v>11865988000</v>
      </c>
      <c r="G42" s="98">
        <v>11399529042.050001</v>
      </c>
      <c r="H42" s="99">
        <v>10091753896.77</v>
      </c>
      <c r="I42" s="99">
        <v>7354726992.5799999</v>
      </c>
      <c r="J42" s="99">
        <v>7345838882.5799999</v>
      </c>
      <c r="K42" s="98">
        <f t="shared" si="15"/>
        <v>1774234103.2299995</v>
      </c>
      <c r="L42" s="76">
        <f t="shared" si="16"/>
        <v>0.85047733882505194</v>
      </c>
      <c r="M42" s="76">
        <f t="shared" si="17"/>
        <v>0.61981581243635164</v>
      </c>
      <c r="N42" s="100">
        <f t="shared" si="18"/>
        <v>0.61906677156423884</v>
      </c>
    </row>
    <row r="43" spans="1:15" ht="3.75" customHeight="1" x14ac:dyDescent="0.2">
      <c r="A43" s="31"/>
      <c r="B43" s="23"/>
      <c r="C43" s="41"/>
      <c r="D43" s="41"/>
      <c r="E43" s="41"/>
      <c r="F43" s="41"/>
      <c r="G43" s="41"/>
      <c r="H43" s="41"/>
      <c r="I43" s="41"/>
      <c r="J43" s="41"/>
      <c r="K43" s="64"/>
      <c r="L43" s="13"/>
      <c r="M43" s="13"/>
      <c r="N43" s="26"/>
    </row>
    <row r="44" spans="1:15" ht="21.75" customHeight="1" thickBot="1" x14ac:dyDescent="0.25">
      <c r="A44" s="101"/>
      <c r="B44" s="102" t="s">
        <v>18</v>
      </c>
      <c r="C44" s="103">
        <f>+C37+C42</f>
        <v>34439101000</v>
      </c>
      <c r="D44" s="103">
        <f t="shared" ref="D44:J44" si="20">+D37+D42</f>
        <v>36549439000</v>
      </c>
      <c r="E44" s="103">
        <f t="shared" si="20"/>
        <v>2307716523</v>
      </c>
      <c r="F44" s="103">
        <f>+F37+F42</f>
        <v>34241722477</v>
      </c>
      <c r="G44" s="103">
        <f t="shared" si="20"/>
        <v>33372335991.200005</v>
      </c>
      <c r="H44" s="103">
        <f t="shared" si="20"/>
        <v>24727822203.860001</v>
      </c>
      <c r="I44" s="103">
        <f t="shared" si="20"/>
        <v>21486167403.620003</v>
      </c>
      <c r="J44" s="103">
        <f t="shared" si="20"/>
        <v>21457798805.620003</v>
      </c>
      <c r="K44" s="103">
        <f>+F44-H44</f>
        <v>9513900273.1399994</v>
      </c>
      <c r="L44" s="104">
        <f>+H44/F44</f>
        <v>0.72215474033088023</v>
      </c>
      <c r="M44" s="104">
        <f>+I44/F44</f>
        <v>0.62748500511480276</v>
      </c>
      <c r="N44" s="105">
        <f>+J44/F44</f>
        <v>0.62665652465447974</v>
      </c>
    </row>
    <row r="45" spans="1:15" s="54" customFormat="1" ht="5.25" customHeight="1" thickTop="1" x14ac:dyDescent="0.2">
      <c r="A45" s="60"/>
      <c r="B45" s="60"/>
      <c r="C45" s="61"/>
      <c r="D45" s="61"/>
      <c r="E45" s="61"/>
      <c r="F45" s="68"/>
      <c r="G45" s="68"/>
      <c r="H45" s="69"/>
      <c r="I45" s="69"/>
      <c r="J45" s="69"/>
      <c r="K45" s="69"/>
      <c r="L45" s="61"/>
      <c r="M45" s="61"/>
      <c r="N45" s="61"/>
    </row>
    <row r="46" spans="1:15" s="54" customFormat="1" x14ac:dyDescent="0.2">
      <c r="A46" s="60"/>
      <c r="B46" s="59" t="s">
        <v>19</v>
      </c>
      <c r="C46" s="59"/>
      <c r="D46" s="59"/>
      <c r="E46" s="59"/>
      <c r="F46" s="59"/>
      <c r="G46" s="59"/>
      <c r="H46" s="70"/>
      <c r="I46" s="71"/>
      <c r="J46" s="59"/>
      <c r="K46" s="59"/>
      <c r="L46" s="59"/>
      <c r="M46" s="59"/>
      <c r="N46" s="59"/>
      <c r="O46" s="59"/>
    </row>
    <row r="47" spans="1:15" s="54" customFormat="1" x14ac:dyDescent="0.2">
      <c r="B47" s="59" t="s">
        <v>20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</row>
    <row r="48" spans="1:15" s="54" customFormat="1" x14ac:dyDescent="0.2">
      <c r="B48" s="59" t="s">
        <v>21</v>
      </c>
      <c r="C48" s="59"/>
      <c r="D48" s="59"/>
      <c r="E48" s="59"/>
      <c r="F48" s="59"/>
      <c r="G48" s="59"/>
      <c r="H48" s="59"/>
      <c r="I48" s="59"/>
      <c r="J48" s="59"/>
      <c r="K48" s="59" t="s">
        <v>29</v>
      </c>
      <c r="L48" s="59"/>
      <c r="M48" s="59"/>
      <c r="N48" s="59"/>
      <c r="O48" s="59"/>
    </row>
    <row r="49" spans="2:12" s="54" customFormat="1" x14ac:dyDescent="0.2">
      <c r="B49" s="110" t="s">
        <v>28</v>
      </c>
    </row>
    <row r="50" spans="2:12" s="54" customFormat="1" x14ac:dyDescent="0.2">
      <c r="C50" s="55"/>
      <c r="D50" s="55"/>
      <c r="E50" s="55"/>
      <c r="F50" s="55"/>
      <c r="G50" s="55"/>
      <c r="H50" s="55"/>
      <c r="I50" s="55"/>
      <c r="J50" s="55"/>
      <c r="K50" s="55"/>
    </row>
    <row r="51" spans="2:12" s="54" customFormat="1" x14ac:dyDescent="0.2">
      <c r="C51" s="55"/>
      <c r="D51" s="55"/>
      <c r="E51" s="55"/>
      <c r="F51" s="55"/>
      <c r="G51" s="55"/>
      <c r="H51" s="55"/>
      <c r="I51" s="55"/>
      <c r="J51" s="55"/>
      <c r="K51" s="55"/>
      <c r="L51" s="72"/>
    </row>
    <row r="52" spans="2:12" s="54" customFormat="1" x14ac:dyDescent="0.2">
      <c r="C52" s="55"/>
      <c r="D52" s="55"/>
      <c r="E52" s="55"/>
      <c r="F52" s="55"/>
      <c r="G52" s="55"/>
      <c r="H52" s="55"/>
      <c r="I52" s="55"/>
      <c r="J52" s="55"/>
      <c r="K52" s="111" t="s">
        <v>29</v>
      </c>
    </row>
    <row r="53" spans="2:12" s="54" customFormat="1" x14ac:dyDescent="0.2"/>
    <row r="54" spans="2:12" s="54" customFormat="1" x14ac:dyDescent="0.2"/>
    <row r="55" spans="2:12" s="54" customFormat="1" x14ac:dyDescent="0.2"/>
    <row r="56" spans="2:12" s="54" customFormat="1" x14ac:dyDescent="0.2"/>
    <row r="57" spans="2:12" s="54" customFormat="1" x14ac:dyDescent="0.2"/>
    <row r="58" spans="2:12" s="54" customFormat="1" x14ac:dyDescent="0.2"/>
    <row r="59" spans="2:12" s="54" customFormat="1" x14ac:dyDescent="0.2"/>
    <row r="60" spans="2:12" s="54" customFormat="1" x14ac:dyDescent="0.2"/>
    <row r="61" spans="2:12" s="54" customFormat="1" x14ac:dyDescent="0.2"/>
    <row r="62" spans="2:12" s="54" customFormat="1" x14ac:dyDescent="0.2"/>
    <row r="63" spans="2:12" s="54" customFormat="1" x14ac:dyDescent="0.2"/>
    <row r="64" spans="2:12" s="54" customFormat="1" x14ac:dyDescent="0.2"/>
    <row r="65" s="54" customFormat="1" x14ac:dyDescent="0.2"/>
    <row r="66" s="54" customFormat="1" x14ac:dyDescent="0.2"/>
    <row r="67" s="54" customFormat="1" x14ac:dyDescent="0.2"/>
    <row r="68" s="54" customFormat="1" x14ac:dyDescent="0.2"/>
    <row r="69" s="54" customFormat="1" x14ac:dyDescent="0.2"/>
    <row r="70" s="54" customFormat="1" x14ac:dyDescent="0.2"/>
    <row r="71" s="54" customFormat="1" x14ac:dyDescent="0.2"/>
    <row r="72" s="54" customFormat="1" x14ac:dyDescent="0.2"/>
    <row r="73" s="54" customFormat="1" x14ac:dyDescent="0.2"/>
    <row r="74" s="54" customFormat="1" x14ac:dyDescent="0.2"/>
    <row r="75" s="54" customFormat="1" x14ac:dyDescent="0.2"/>
    <row r="76" s="54" customFormat="1" x14ac:dyDescent="0.2"/>
    <row r="77" s="54" customFormat="1" x14ac:dyDescent="0.2"/>
    <row r="78" s="54" customFormat="1" x14ac:dyDescent="0.2"/>
    <row r="79" s="54" customFormat="1" x14ac:dyDescent="0.2"/>
    <row r="80" s="54" customFormat="1" x14ac:dyDescent="0.2"/>
    <row r="81" s="54" customFormat="1" x14ac:dyDescent="0.2"/>
    <row r="82" s="54" customFormat="1" x14ac:dyDescent="0.2"/>
    <row r="83" s="54" customFormat="1" x14ac:dyDescent="0.2"/>
    <row r="84" s="54" customFormat="1" x14ac:dyDescent="0.2"/>
    <row r="85" s="54" customFormat="1" x14ac:dyDescent="0.2"/>
    <row r="86" s="54" customFormat="1" x14ac:dyDescent="0.2"/>
    <row r="87" s="54" customFormat="1" x14ac:dyDescent="0.2"/>
    <row r="88" s="54" customFormat="1" x14ac:dyDescent="0.2"/>
    <row r="89" s="54" customFormat="1" x14ac:dyDescent="0.2"/>
    <row r="90" s="54" customFormat="1" x14ac:dyDescent="0.2"/>
    <row r="91" s="54" customFormat="1" x14ac:dyDescent="0.2"/>
    <row r="92" s="54" customFormat="1" x14ac:dyDescent="0.2"/>
    <row r="93" s="54" customFormat="1" x14ac:dyDescent="0.2"/>
    <row r="94" s="54" customFormat="1" x14ac:dyDescent="0.2"/>
    <row r="95" s="54" customFormat="1" x14ac:dyDescent="0.2"/>
    <row r="96" s="54" customFormat="1" x14ac:dyDescent="0.2"/>
    <row r="97" s="54" customFormat="1" x14ac:dyDescent="0.2"/>
    <row r="98" s="54" customFormat="1" x14ac:dyDescent="0.2"/>
    <row r="99" s="54" customFormat="1" x14ac:dyDescent="0.2"/>
    <row r="100" s="54" customFormat="1" x14ac:dyDescent="0.2"/>
    <row r="101" s="54" customFormat="1" x14ac:dyDescent="0.2"/>
    <row r="102" s="54" customFormat="1" x14ac:dyDescent="0.2"/>
    <row r="103" s="54" customFormat="1" x14ac:dyDescent="0.2"/>
    <row r="104" s="54" customFormat="1" x14ac:dyDescent="0.2"/>
    <row r="105" s="54" customFormat="1" x14ac:dyDescent="0.2"/>
    <row r="106" s="54" customFormat="1" x14ac:dyDescent="0.2"/>
    <row r="107" s="54" customFormat="1" x14ac:dyDescent="0.2"/>
    <row r="108" s="54" customFormat="1" x14ac:dyDescent="0.2"/>
    <row r="109" s="54" customFormat="1" x14ac:dyDescent="0.2"/>
    <row r="110" s="54" customFormat="1" x14ac:dyDescent="0.2"/>
    <row r="111" s="54" customFormat="1" x14ac:dyDescent="0.2"/>
    <row r="112" s="54" customFormat="1" x14ac:dyDescent="0.2"/>
    <row r="113" s="54" customFormat="1" x14ac:dyDescent="0.2"/>
    <row r="114" s="54" customFormat="1" x14ac:dyDescent="0.2"/>
    <row r="115" s="54" customFormat="1" x14ac:dyDescent="0.2"/>
    <row r="116" s="54" customFormat="1" x14ac:dyDescent="0.2"/>
    <row r="117" s="54" customFormat="1" x14ac:dyDescent="0.2"/>
    <row r="118" s="54" customFormat="1" x14ac:dyDescent="0.2"/>
    <row r="119" s="54" customFormat="1" x14ac:dyDescent="0.2"/>
    <row r="120" s="54" customFormat="1" x14ac:dyDescent="0.2"/>
    <row r="121" s="54" customFormat="1" x14ac:dyDescent="0.2"/>
    <row r="122" s="54" customFormat="1" x14ac:dyDescent="0.2"/>
    <row r="123" s="54" customFormat="1" x14ac:dyDescent="0.2"/>
    <row r="124" s="54" customFormat="1" x14ac:dyDescent="0.2"/>
    <row r="125" s="54" customFormat="1" x14ac:dyDescent="0.2"/>
    <row r="126" s="54" customFormat="1" x14ac:dyDescent="0.2"/>
    <row r="127" s="54" customFormat="1" x14ac:dyDescent="0.2"/>
    <row r="128" s="54" customFormat="1" x14ac:dyDescent="0.2"/>
    <row r="129" s="54" customFormat="1" x14ac:dyDescent="0.2"/>
    <row r="130" s="54" customFormat="1" x14ac:dyDescent="0.2"/>
    <row r="131" s="54" customFormat="1" x14ac:dyDescent="0.2"/>
    <row r="132" s="54" customFormat="1" x14ac:dyDescent="0.2"/>
    <row r="133" s="54" customFormat="1" x14ac:dyDescent="0.2"/>
    <row r="134" s="54" customFormat="1" x14ac:dyDescent="0.2"/>
    <row r="135" s="54" customFormat="1" x14ac:dyDescent="0.2"/>
    <row r="136" s="54" customFormat="1" x14ac:dyDescent="0.2"/>
    <row r="137" s="54" customFormat="1" x14ac:dyDescent="0.2"/>
    <row r="138" s="54" customFormat="1" x14ac:dyDescent="0.2"/>
    <row r="139" s="54" customFormat="1" x14ac:dyDescent="0.2"/>
    <row r="140" s="54" customFormat="1" x14ac:dyDescent="0.2"/>
    <row r="141" s="54" customFormat="1" x14ac:dyDescent="0.2"/>
    <row r="142" s="54" customFormat="1" x14ac:dyDescent="0.2"/>
    <row r="143" s="54" customFormat="1" x14ac:dyDescent="0.2"/>
    <row r="144" s="54" customFormat="1" x14ac:dyDescent="0.2"/>
    <row r="145" s="54" customFormat="1" x14ac:dyDescent="0.2"/>
    <row r="146" s="54" customFormat="1" x14ac:dyDescent="0.2"/>
    <row r="147" s="54" customFormat="1" x14ac:dyDescent="0.2"/>
    <row r="148" s="54" customFormat="1" x14ac:dyDescent="0.2"/>
    <row r="149" s="54" customFormat="1" x14ac:dyDescent="0.2"/>
    <row r="150" s="54" customFormat="1" x14ac:dyDescent="0.2"/>
    <row r="151" s="54" customFormat="1" x14ac:dyDescent="0.2"/>
    <row r="152" s="54" customFormat="1" x14ac:dyDescent="0.2"/>
    <row r="153" s="54" customFormat="1" x14ac:dyDescent="0.2"/>
    <row r="154" s="54" customFormat="1" x14ac:dyDescent="0.2"/>
    <row r="155" s="54" customFormat="1" x14ac:dyDescent="0.2"/>
    <row r="156" s="54" customFormat="1" x14ac:dyDescent="0.2"/>
    <row r="157" s="54" customFormat="1" x14ac:dyDescent="0.2"/>
    <row r="158" s="54" customFormat="1" x14ac:dyDescent="0.2"/>
    <row r="159" s="54" customFormat="1" x14ac:dyDescent="0.2"/>
    <row r="160" s="54" customFormat="1" x14ac:dyDescent="0.2"/>
    <row r="161" s="54" customFormat="1" x14ac:dyDescent="0.2"/>
    <row r="162" s="54" customFormat="1" x14ac:dyDescent="0.2"/>
    <row r="163" s="54" customFormat="1" x14ac:dyDescent="0.2"/>
    <row r="164" s="54" customFormat="1" x14ac:dyDescent="0.2"/>
    <row r="165" s="54" customFormat="1" x14ac:dyDescent="0.2"/>
    <row r="166" s="54" customFormat="1" x14ac:dyDescent="0.2"/>
    <row r="167" s="54" customFormat="1" x14ac:dyDescent="0.2"/>
    <row r="168" s="54" customFormat="1" x14ac:dyDescent="0.2"/>
    <row r="169" s="54" customFormat="1" x14ac:dyDescent="0.2"/>
    <row r="170" s="54" customFormat="1" x14ac:dyDescent="0.2"/>
    <row r="171" s="54" customFormat="1" x14ac:dyDescent="0.2"/>
    <row r="172" s="54" customFormat="1" x14ac:dyDescent="0.2"/>
    <row r="173" s="54" customFormat="1" x14ac:dyDescent="0.2"/>
    <row r="174" s="54" customFormat="1" x14ac:dyDescent="0.2"/>
    <row r="175" s="54" customFormat="1" x14ac:dyDescent="0.2"/>
    <row r="176" s="54" customFormat="1" x14ac:dyDescent="0.2"/>
    <row r="177" s="54" customFormat="1" x14ac:dyDescent="0.2"/>
    <row r="178" s="54" customFormat="1" x14ac:dyDescent="0.2"/>
    <row r="179" s="54" customFormat="1" x14ac:dyDescent="0.2"/>
    <row r="180" s="54" customFormat="1" x14ac:dyDescent="0.2"/>
    <row r="181" s="54" customFormat="1" x14ac:dyDescent="0.2"/>
    <row r="182" s="54" customFormat="1" x14ac:dyDescent="0.2"/>
    <row r="183" s="54" customFormat="1" x14ac:dyDescent="0.2"/>
    <row r="184" s="54" customFormat="1" x14ac:dyDescent="0.2"/>
    <row r="185" s="54" customFormat="1" x14ac:dyDescent="0.2"/>
    <row r="186" s="54" customFormat="1" x14ac:dyDescent="0.2"/>
  </sheetData>
  <mergeCells count="7">
    <mergeCell ref="A2:J3"/>
    <mergeCell ref="A4:J5"/>
    <mergeCell ref="A33:N33"/>
    <mergeCell ref="A32:N32"/>
    <mergeCell ref="A18:N18"/>
    <mergeCell ref="A19:N19"/>
    <mergeCell ref="J6:N6"/>
  </mergeCells>
  <phoneticPr fontId="1" type="noConversion"/>
  <printOptions horizontalCentered="1"/>
  <pageMargins left="0" right="0" top="0.39370078740157483" bottom="0" header="0" footer="0"/>
  <pageSetup paperSize="14" scale="6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MINCOMERCIO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2024-07-03T15:13:46Z</cp:lastPrinted>
  <dcterms:created xsi:type="dcterms:W3CDTF">2011-02-09T13:24:23Z</dcterms:created>
  <dcterms:modified xsi:type="dcterms:W3CDTF">2024-11-01T16:15:02Z</dcterms:modified>
</cp:coreProperties>
</file>