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a 30 de noviembre\"/>
    </mc:Choice>
  </mc:AlternateContent>
  <bookViews>
    <workbookView xWindow="-105" yWindow="-105" windowWidth="23250" windowHeight="12450"/>
  </bookViews>
  <sheets>
    <sheet name="MINCOMERCI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5" l="1"/>
  <c r="L24" i="5"/>
  <c r="L25" i="5"/>
  <c r="F42" i="5"/>
  <c r="L38" i="5"/>
  <c r="L39" i="5"/>
  <c r="L41" i="5"/>
  <c r="L40" i="5"/>
  <c r="F40" i="5" l="1"/>
  <c r="F39" i="5"/>
  <c r="F38" i="5"/>
  <c r="F25" i="5" l="1"/>
  <c r="C13" i="5" l="1"/>
  <c r="C11" i="5"/>
  <c r="C10" i="5"/>
  <c r="J37" i="5"/>
  <c r="H37" i="5"/>
  <c r="I37" i="5"/>
  <c r="G10" i="5" l="1"/>
  <c r="G13" i="5"/>
  <c r="G11" i="5"/>
  <c r="I10" i="5" l="1"/>
  <c r="G37" i="5"/>
  <c r="L37" i="5" s="1"/>
  <c r="F24" i="5"/>
  <c r="K24" i="5" s="1"/>
  <c r="O25" i="5"/>
  <c r="F27" i="5"/>
  <c r="O27" i="5" s="1"/>
  <c r="M38" i="5"/>
  <c r="D10" i="5"/>
  <c r="D11" i="5"/>
  <c r="F41" i="5"/>
  <c r="N41" i="5" s="1"/>
  <c r="N40" i="5"/>
  <c r="K39" i="5"/>
  <c r="J13" i="5"/>
  <c r="I13" i="5"/>
  <c r="H13" i="5"/>
  <c r="L13" i="5" s="1"/>
  <c r="E13" i="5"/>
  <c r="D13" i="5"/>
  <c r="J11" i="5"/>
  <c r="I11" i="5"/>
  <c r="H11" i="5"/>
  <c r="L11" i="5" s="1"/>
  <c r="J10" i="5"/>
  <c r="E10" i="5"/>
  <c r="D37" i="5"/>
  <c r="C37" i="5"/>
  <c r="C44" i="5" s="1"/>
  <c r="E37" i="5"/>
  <c r="E44" i="5" s="1"/>
  <c r="H10" i="5"/>
  <c r="K38" i="5"/>
  <c r="O38" i="5"/>
  <c r="E11" i="5"/>
  <c r="F37" i="5" l="1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F11" i="5"/>
  <c r="M11" i="5" s="1"/>
  <c r="O41" i="5"/>
  <c r="F13" i="5"/>
  <c r="M13" i="5" s="1"/>
  <c r="O39" i="5"/>
  <c r="N39" i="5"/>
  <c r="M41" i="5"/>
  <c r="O10" i="5" l="1"/>
  <c r="K10" i="5"/>
  <c r="N10" i="5"/>
  <c r="N37" i="5"/>
  <c r="K37" i="5"/>
  <c r="O37" i="5"/>
  <c r="M37" i="5"/>
  <c r="K11" i="5"/>
  <c r="O11" i="5"/>
  <c r="N11" i="5"/>
  <c r="N13" i="5"/>
  <c r="K13" i="5"/>
  <c r="O13" i="5"/>
  <c r="D14" i="5" l="1"/>
  <c r="D44" i="5"/>
  <c r="C23" i="5" l="1"/>
  <c r="C12" i="5"/>
  <c r="C9" i="5" s="1"/>
  <c r="C14" i="5"/>
  <c r="C30" i="5"/>
  <c r="C16" i="5" s="1"/>
  <c r="D12" i="5" l="1"/>
  <c r="D9" i="5"/>
  <c r="D23" i="5"/>
  <c r="D30" i="5" s="1"/>
  <c r="D16" i="5" s="1"/>
  <c r="F44" i="5" l="1"/>
  <c r="G12" i="5" l="1"/>
  <c r="G9" i="5" s="1"/>
  <c r="G23" i="5"/>
  <c r="F28" i="5" l="1"/>
  <c r="E14" i="5"/>
  <c r="F14" i="5" l="1"/>
  <c r="G30" i="5" l="1"/>
  <c r="L28" i="5" l="1"/>
  <c r="K28" i="5"/>
  <c r="M28" i="5"/>
  <c r="O28" i="5"/>
  <c r="N28" i="5"/>
  <c r="G14" i="5" l="1"/>
  <c r="G44" i="5"/>
  <c r="G16" i="5" s="1"/>
  <c r="H14" i="5"/>
  <c r="L14" i="5" s="1"/>
  <c r="L42" i="5"/>
  <c r="K42" i="5"/>
  <c r="M42" i="5"/>
  <c r="I14" i="5"/>
  <c r="N14" i="5" s="1"/>
  <c r="N42" i="5"/>
  <c r="J14" i="5"/>
  <c r="O14" i="5" s="1"/>
  <c r="O42" i="5"/>
  <c r="J44" i="5"/>
  <c r="I44" i="5"/>
  <c r="H44" i="5"/>
  <c r="K44" i="5" s="1"/>
  <c r="M14" i="5" l="1"/>
  <c r="K14" i="5"/>
  <c r="N44" i="5"/>
  <c r="O44" i="5"/>
  <c r="M44" i="5"/>
  <c r="L44" i="5"/>
  <c r="F26" i="5" l="1"/>
  <c r="F23" i="5" s="1"/>
  <c r="E9" i="5"/>
  <c r="E12" i="5"/>
  <c r="E23" i="5"/>
  <c r="E30" i="5" s="1"/>
  <c r="E16" i="5" s="1"/>
  <c r="F30" i="5" l="1"/>
  <c r="F12" i="5"/>
  <c r="F9" i="5" l="1"/>
  <c r="F16" i="5"/>
  <c r="I9" i="5"/>
  <c r="N9" i="5" s="1"/>
  <c r="I12" i="5"/>
  <c r="N12" i="5"/>
  <c r="J12" i="5"/>
  <c r="O12" i="5" s="1"/>
  <c r="K23" i="5"/>
  <c r="H12" i="5"/>
  <c r="M12" i="5" s="1"/>
  <c r="O26" i="5"/>
  <c r="N26" i="5"/>
  <c r="K26" i="5"/>
  <c r="M26" i="5"/>
  <c r="L26" i="5"/>
  <c r="H23" i="5"/>
  <c r="M23" i="5" s="1"/>
  <c r="J23" i="5"/>
  <c r="J30" i="5" s="1"/>
  <c r="I23" i="5"/>
  <c r="N23" i="5" s="1"/>
  <c r="L9" i="5" l="1"/>
  <c r="H30" i="5"/>
  <c r="M30" i="5" s="1"/>
  <c r="O23" i="5"/>
  <c r="H16" i="5"/>
  <c r="J9" i="5"/>
  <c r="O9" i="5" s="1"/>
  <c r="I30" i="5"/>
  <c r="J16" i="5"/>
  <c r="O16" i="5" s="1"/>
  <c r="O30" i="5"/>
  <c r="K16" i="5"/>
  <c r="L23" i="5"/>
  <c r="H9" i="5"/>
  <c r="L30" i="5"/>
  <c r="L12" i="5"/>
  <c r="K12" i="5"/>
  <c r="K30" i="5" l="1"/>
  <c r="I16" i="5"/>
  <c r="N16" i="5" s="1"/>
  <c r="N30" i="5"/>
  <c r="M16" i="5"/>
  <c r="L16" i="5"/>
  <c r="M9" i="5"/>
  <c r="K9" i="5"/>
</calcChain>
</file>

<file path=xl/sharedStrings.xml><?xml version="1.0" encoding="utf-8"?>
<sst xmlns="http://schemas.openxmlformats.org/spreadsheetml/2006/main" count="82" uniqueCount="33">
  <si>
    <t xml:space="preserve">FUNCIONAMIENTO </t>
  </si>
  <si>
    <t>Gastos de Personal</t>
  </si>
  <si>
    <t xml:space="preserve">INVERSION </t>
  </si>
  <si>
    <t>CONCEPTO</t>
  </si>
  <si>
    <t>Transferencias Corrientes</t>
  </si>
  <si>
    <t>SECCION 35-01 MINISTERIO DE COMERCIO INDUSTRIA Y TURISMO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</si>
  <si>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</si>
  <si>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</si>
  <si>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</si>
  <si>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</si>
  <si>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</si>
  <si>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MINISTERIO DE COMERCIO INDUSTRIA Y TURISMO -  UNIDAD EJECUTORA 3501-01 GESTIÓN GENERAL 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</si>
  <si>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</si>
  <si>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</si>
  <si>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</si>
  <si>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</si>
  <si>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</si>
  <si>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</si>
  <si>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</si>
  <si>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</si>
  <si>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</si>
  <si>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</si>
  <si>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MINISTERIO DE COMERCIO INDUSTRIA Y TURISMO - UNIDAD EJECUTORA 3501-02 DIRECCIÓN GENERAL DE COMERCIO EXTERIOR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</si>
  <si>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</si>
  <si>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</si>
  <si>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</si>
  <si>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</si>
  <si>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</si>
  <si>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0002 del 20 de marzo de 2024 Por la cual se establece el Catálogo de Clasificación Presupuestal y se dictan otras disposiciones para su administración.</t>
    </r>
  </si>
  <si>
    <t xml:space="preserve"> </t>
  </si>
  <si>
    <t>CDP SIN COMPROMISO</t>
  </si>
  <si>
    <t>INFORME DE EJECUCIÓN PRESUPUESTAL ACUMULADA AL 30 DE NOVIEMBRE DE 2024</t>
  </si>
  <si>
    <t>FECHA DE ELABORACIÓN: DICIEMBRE 02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</si>
</sst>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9" fillId="2" borderId="0" xfId="0" applyFont="1" applyFill="1" applyAlignment="1">
      <alignment vertical="center" wrapText="1"/>
    </xf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0" fontId="1" fillId="0" borderId="0" xfId="0" applyFont="1"/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929308</xdr:colOff>
      <xdr:row>0</xdr:row>
      <xdr:rowOff>0</xdr:rowOff>
    </xdr:from>
    <xdr:to>
      <xdr:col>9</xdr:col>
      <xdr:colOff>263801</xdr:colOff>
      <xdr:row>5</xdr:row>
      <xdr:rowOff>200025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9198665" y="0"/>
          <a:ext cx="1832527" cy="836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6"/>
  <sheetViews>
    <sheetView tabSelected="1" zoomScale="115" zoomScaleNormal="115" workbookViewId="0">
      <selection activeCell="H10" sqref="H10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7" width="19.2851562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x14ac:dyDescent="0.2">
      <c r="A2" s="117" t="s">
        <v>5</v>
      </c>
      <c r="B2" s="117"/>
      <c r="C2" s="117"/>
      <c r="D2" s="117"/>
      <c r="E2" s="117"/>
      <c r="F2" s="117"/>
      <c r="G2" s="117"/>
      <c r="H2" s="117"/>
      <c r="I2" s="117"/>
      <c r="J2" s="117"/>
      <c r="K2" s="54"/>
      <c r="L2" s="54"/>
    </row>
    <row r="3" spans="1:17" s="53" customFormat="1" ht="6.7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55"/>
      <c r="L3" s="55"/>
      <c r="M3" s="55"/>
      <c r="N3" s="55"/>
      <c r="O3" s="55"/>
    </row>
    <row r="4" spans="1:17" s="53" customFormat="1" ht="11.25" customHeight="1" x14ac:dyDescent="0.2">
      <c r="A4" s="117" t="s">
        <v>31</v>
      </c>
      <c r="B4" s="117"/>
      <c r="C4" s="117"/>
      <c r="D4" s="117"/>
      <c r="E4" s="117"/>
      <c r="F4" s="117"/>
      <c r="G4" s="117"/>
      <c r="H4" s="117"/>
      <c r="I4" s="117"/>
      <c r="J4" s="117"/>
      <c r="K4" s="55"/>
      <c r="L4" s="55"/>
      <c r="M4" s="55"/>
      <c r="N4" s="55"/>
      <c r="O4" s="55"/>
    </row>
    <row r="5" spans="1:17" s="53" customFormat="1" ht="6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55"/>
      <c r="L5" s="55"/>
      <c r="M5" s="55"/>
      <c r="N5" s="55"/>
      <c r="O5" s="55"/>
    </row>
    <row r="6" spans="1:17" s="53" customFormat="1" ht="19.5" customHeight="1" thickBot="1" x14ac:dyDescent="0.35">
      <c r="A6" s="56"/>
      <c r="B6" s="56"/>
      <c r="C6" s="57"/>
      <c r="D6" s="57"/>
      <c r="E6" s="57"/>
      <c r="F6" s="57"/>
      <c r="G6" s="57"/>
      <c r="H6" s="57"/>
      <c r="I6" s="57"/>
      <c r="J6" s="118" t="s">
        <v>32</v>
      </c>
      <c r="K6" s="118"/>
      <c r="L6" s="118"/>
      <c r="M6" s="118"/>
      <c r="N6" s="118"/>
      <c r="O6" s="118"/>
    </row>
    <row r="7" spans="1:17" ht="42" customHeight="1" thickTop="1" thickBot="1" x14ac:dyDescent="0.25">
      <c r="A7" s="14"/>
      <c r="B7" s="15" t="s">
        <v>3</v>
      </c>
      <c r="C7" s="16" t="s">
        <v>10</v>
      </c>
      <c r="D7" s="17" t="s">
        <v>6</v>
      </c>
      <c r="E7" s="105" t="s">
        <v>13</v>
      </c>
      <c r="F7" s="16" t="s">
        <v>14</v>
      </c>
      <c r="G7" s="106" t="s">
        <v>27</v>
      </c>
      <c r="H7" s="106" t="s">
        <v>25</v>
      </c>
      <c r="I7" s="17" t="s">
        <v>24</v>
      </c>
      <c r="J7" s="17" t="s">
        <v>26</v>
      </c>
      <c r="K7" s="35" t="s">
        <v>7</v>
      </c>
      <c r="L7" s="116" t="s">
        <v>30</v>
      </c>
      <c r="M7" s="36" t="s">
        <v>9</v>
      </c>
      <c r="N7" s="37" t="s">
        <v>23</v>
      </c>
      <c r="O7" s="38" t="s">
        <v>8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2"/>
      <c r="M8" s="1"/>
      <c r="N8" s="1"/>
      <c r="O8" s="19"/>
    </row>
    <row r="9" spans="1:17" ht="18" customHeight="1" x14ac:dyDescent="0.2">
      <c r="A9" s="20" t="s">
        <v>16</v>
      </c>
      <c r="B9" s="72" t="s">
        <v>0</v>
      </c>
      <c r="C9" s="73">
        <f>SUM(C10:C13)</f>
        <v>735394930000</v>
      </c>
      <c r="D9" s="73">
        <f t="shared" ref="D9:J9" si="0">SUM(D10:D13)</f>
        <v>791497350000</v>
      </c>
      <c r="E9" s="73">
        <f t="shared" si="0"/>
        <v>50830059690</v>
      </c>
      <c r="F9" s="73">
        <f t="shared" si="0"/>
        <v>740667290310</v>
      </c>
      <c r="G9" s="73">
        <f t="shared" si="0"/>
        <v>730567255584.93994</v>
      </c>
      <c r="H9" s="73">
        <f t="shared" si="0"/>
        <v>709966290817.57007</v>
      </c>
      <c r="I9" s="73">
        <f t="shared" si="0"/>
        <v>425599272565.46997</v>
      </c>
      <c r="J9" s="73">
        <f t="shared" si="0"/>
        <v>425501436743.81</v>
      </c>
      <c r="K9" s="74">
        <f t="shared" ref="K9:K14" si="1">+F9-H9</f>
        <v>30700999492.429932</v>
      </c>
      <c r="L9" s="113">
        <f>+G9-I9</f>
        <v>304967983019.46997</v>
      </c>
      <c r="M9" s="75">
        <f t="shared" ref="M9:M14" si="2">+H9/F9</f>
        <v>0.958549540537182</v>
      </c>
      <c r="N9" s="75">
        <f t="shared" ref="N9:N14" si="3">+I9/F9</f>
        <v>0.5746159957831255</v>
      </c>
      <c r="O9" s="76">
        <f t="shared" ref="O9:O14" si="4">+J9/F9</f>
        <v>0.57448390432594909</v>
      </c>
    </row>
    <row r="10" spans="1:17" ht="29.25" customHeight="1" x14ac:dyDescent="0.2">
      <c r="A10" s="21"/>
      <c r="B10" s="8" t="s">
        <v>1</v>
      </c>
      <c r="C10" s="6">
        <f>+C24+C38</f>
        <v>77654276000</v>
      </c>
      <c r="D10" s="6">
        <f t="shared" ref="D10:J13" si="5">+D24+D38</f>
        <v>77654276000</v>
      </c>
      <c r="E10" s="6">
        <f t="shared" si="5"/>
        <v>4605027000</v>
      </c>
      <c r="F10" s="6">
        <f t="shared" si="5"/>
        <v>73049249000</v>
      </c>
      <c r="G10" s="6">
        <f>+G24+G38</f>
        <v>69467364343</v>
      </c>
      <c r="H10" s="6">
        <f t="shared" si="5"/>
        <v>54697363623.75</v>
      </c>
      <c r="I10" s="6">
        <f t="shared" si="5"/>
        <v>54101309983.25</v>
      </c>
      <c r="J10" s="6">
        <f t="shared" si="5"/>
        <v>54075213217.25</v>
      </c>
      <c r="K10" s="42">
        <f>+F10-H10</f>
        <v>18351885376.25</v>
      </c>
      <c r="L10" s="114">
        <f>+G10-H10</f>
        <v>14770000719.25</v>
      </c>
      <c r="M10" s="43">
        <f t="shared" si="2"/>
        <v>0.7487737981228253</v>
      </c>
      <c r="N10" s="43">
        <f t="shared" si="3"/>
        <v>0.74061418459278072</v>
      </c>
      <c r="O10" s="33">
        <f t="shared" si="4"/>
        <v>0.74025693566336326</v>
      </c>
    </row>
    <row r="11" spans="1:17" ht="25.5" customHeight="1" x14ac:dyDescent="0.2">
      <c r="A11" s="21"/>
      <c r="B11" s="9" t="s">
        <v>12</v>
      </c>
      <c r="C11" s="6">
        <f>+C25+C39</f>
        <v>24618655000</v>
      </c>
      <c r="D11" s="6">
        <f t="shared" si="5"/>
        <v>31367965477</v>
      </c>
      <c r="E11" s="6">
        <f t="shared" si="5"/>
        <v>137000000</v>
      </c>
      <c r="F11" s="6">
        <f t="shared" si="5"/>
        <v>31230965477</v>
      </c>
      <c r="G11" s="6">
        <f>+G25+G39</f>
        <v>30600193228.09</v>
      </c>
      <c r="H11" s="6">
        <f t="shared" si="5"/>
        <v>25064645308.900002</v>
      </c>
      <c r="I11" s="107">
        <f t="shared" si="5"/>
        <v>21023672517.299999</v>
      </c>
      <c r="J11" s="6">
        <f t="shared" si="5"/>
        <v>20951933461.639999</v>
      </c>
      <c r="K11" s="42">
        <f t="shared" si="1"/>
        <v>6166320168.0999985</v>
      </c>
      <c r="L11" s="114">
        <f>+G11-H11</f>
        <v>5535547919.1899986</v>
      </c>
      <c r="M11" s="43">
        <f t="shared" si="2"/>
        <v>0.80255749145375677</v>
      </c>
      <c r="N11" s="43">
        <f t="shared" si="3"/>
        <v>0.67316755009648521</v>
      </c>
      <c r="O11" s="33">
        <f t="shared" si="4"/>
        <v>0.67087050117198654</v>
      </c>
    </row>
    <row r="12" spans="1:17" ht="26.25" customHeight="1" x14ac:dyDescent="0.2">
      <c r="A12" s="21"/>
      <c r="B12" s="8" t="s">
        <v>4</v>
      </c>
      <c r="C12" s="6">
        <f>+C26+C40</f>
        <v>616673983000</v>
      </c>
      <c r="D12" s="6">
        <f t="shared" si="5"/>
        <v>663907092523</v>
      </c>
      <c r="E12" s="6">
        <f t="shared" si="5"/>
        <v>46088032690</v>
      </c>
      <c r="F12" s="6">
        <f t="shared" si="5"/>
        <v>617819059833</v>
      </c>
      <c r="G12" s="6">
        <f>+G26+G40</f>
        <v>612255820703.84998</v>
      </c>
      <c r="H12" s="6">
        <f t="shared" si="5"/>
        <v>611967088564.92004</v>
      </c>
      <c r="I12" s="6">
        <f t="shared" si="5"/>
        <v>332237096744.91998</v>
      </c>
      <c r="J12" s="6">
        <f t="shared" si="5"/>
        <v>332237096744.91998</v>
      </c>
      <c r="K12" s="42">
        <f t="shared" si="1"/>
        <v>5851971268.0799561</v>
      </c>
      <c r="L12" s="114">
        <f>+G12-H12</f>
        <v>288732138.92993164</v>
      </c>
      <c r="M12" s="43">
        <f t="shared" si="2"/>
        <v>0.9905280175887391</v>
      </c>
      <c r="N12" s="43">
        <f t="shared" si="3"/>
        <v>0.53775792678640499</v>
      </c>
      <c r="O12" s="33">
        <f t="shared" si="4"/>
        <v>0.53775792678640499</v>
      </c>
    </row>
    <row r="13" spans="1:17" ht="24.75" customHeight="1" x14ac:dyDescent="0.2">
      <c r="A13" s="21"/>
      <c r="B13" s="10" t="s">
        <v>15</v>
      </c>
      <c r="C13" s="6">
        <f>+C27+C41</f>
        <v>16448016000</v>
      </c>
      <c r="D13" s="6">
        <f t="shared" si="5"/>
        <v>18568016000</v>
      </c>
      <c r="E13" s="6">
        <f t="shared" si="5"/>
        <v>0</v>
      </c>
      <c r="F13" s="6">
        <f t="shared" si="5"/>
        <v>18568016000</v>
      </c>
      <c r="G13" s="6">
        <f>+G27+G41</f>
        <v>18243877310</v>
      </c>
      <c r="H13" s="6">
        <f t="shared" si="5"/>
        <v>18237193320</v>
      </c>
      <c r="I13" s="6">
        <f t="shared" si="5"/>
        <v>18237193320</v>
      </c>
      <c r="J13" s="6">
        <f t="shared" si="5"/>
        <v>18237193320</v>
      </c>
      <c r="K13" s="42">
        <f t="shared" si="1"/>
        <v>330822680</v>
      </c>
      <c r="L13" s="114">
        <f>+G13-H13</f>
        <v>6683990</v>
      </c>
      <c r="M13" s="43">
        <f t="shared" si="2"/>
        <v>0.9821831971708771</v>
      </c>
      <c r="N13" s="43">
        <f t="shared" si="3"/>
        <v>0.9821831971708771</v>
      </c>
      <c r="O13" s="33">
        <f t="shared" si="4"/>
        <v>0.9821831971708771</v>
      </c>
    </row>
    <row r="14" spans="1:17" ht="23.25" customHeight="1" x14ac:dyDescent="0.2">
      <c r="A14" s="77" t="s">
        <v>17</v>
      </c>
      <c r="B14" s="72" t="s">
        <v>2</v>
      </c>
      <c r="C14" s="73">
        <f t="shared" ref="C14:J14" si="6">+C28+C42</f>
        <v>214146286350</v>
      </c>
      <c r="D14" s="73">
        <f t="shared" si="6"/>
        <v>230526991950</v>
      </c>
      <c r="E14" s="73">
        <f t="shared" si="6"/>
        <v>55058026053.169998</v>
      </c>
      <c r="F14" s="73">
        <f t="shared" si="6"/>
        <v>175468965896.83002</v>
      </c>
      <c r="G14" s="73">
        <f>+G28+G42</f>
        <v>173625916492.93997</v>
      </c>
      <c r="H14" s="73">
        <f t="shared" si="6"/>
        <v>148529216970.65997</v>
      </c>
      <c r="I14" s="73">
        <f t="shared" si="6"/>
        <v>28205462222.119999</v>
      </c>
      <c r="J14" s="73">
        <f t="shared" si="6"/>
        <v>28164633026.689999</v>
      </c>
      <c r="K14" s="74">
        <f t="shared" si="1"/>
        <v>26939748926.170044</v>
      </c>
      <c r="L14" s="113">
        <f>+G14-H14</f>
        <v>25096699522.279999</v>
      </c>
      <c r="M14" s="75">
        <f t="shared" si="2"/>
        <v>0.84647000802404149</v>
      </c>
      <c r="N14" s="75">
        <f t="shared" si="3"/>
        <v>0.16074330909719889</v>
      </c>
      <c r="O14" s="76">
        <f t="shared" si="4"/>
        <v>0.16051062296252364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4"/>
      <c r="M15" s="40"/>
      <c r="N15" s="40"/>
      <c r="O15" s="34"/>
    </row>
    <row r="16" spans="1:17" ht="24" customHeight="1" thickBot="1" x14ac:dyDescent="0.25">
      <c r="A16" s="90"/>
      <c r="B16" s="78" t="s">
        <v>18</v>
      </c>
      <c r="C16" s="79">
        <f t="shared" ref="C16:J16" si="7">+C30+C44</f>
        <v>949541216350</v>
      </c>
      <c r="D16" s="79">
        <f t="shared" si="7"/>
        <v>1022024341950</v>
      </c>
      <c r="E16" s="79">
        <f t="shared" si="7"/>
        <v>105888085743.17</v>
      </c>
      <c r="F16" s="79">
        <f>+F30+F44</f>
        <v>916136256206.83008</v>
      </c>
      <c r="G16" s="79">
        <f t="shared" si="7"/>
        <v>904193172077.88</v>
      </c>
      <c r="H16" s="79">
        <f t="shared" si="7"/>
        <v>858495507788.2301</v>
      </c>
      <c r="I16" s="79">
        <f t="shared" si="7"/>
        <v>453804734787.58997</v>
      </c>
      <c r="J16" s="79">
        <f t="shared" si="7"/>
        <v>453666069770.49994</v>
      </c>
      <c r="K16" s="80">
        <f>+F16-H16</f>
        <v>57640748418.599976</v>
      </c>
      <c r="L16" s="115">
        <f>+G16-H16</f>
        <v>45697664289.649902</v>
      </c>
      <c r="M16" s="81">
        <f>+H16/F16</f>
        <v>0.93708277777668614</v>
      </c>
      <c r="N16" s="81">
        <f>+I16/F16</f>
        <v>0.49534633272404566</v>
      </c>
      <c r="O16" s="82">
        <f>+J16/F16</f>
        <v>0.49519497421579911</v>
      </c>
      <c r="Q16" s="54"/>
    </row>
    <row r="17" spans="1:17" s="53" customFormat="1" ht="13.5" thickTop="1" x14ac:dyDescent="0.2">
      <c r="A17" s="59"/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7" s="53" customFormat="1" ht="15" customHeight="1" x14ac:dyDescent="0.2">
      <c r="A18" s="117" t="s">
        <v>11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7" s="53" customFormat="1" ht="16.5" customHeight="1" x14ac:dyDescent="0.2">
      <c r="A19" s="117" t="s">
        <v>31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7" s="53" customFormat="1" ht="5.25" customHeight="1" thickBot="1" x14ac:dyDescent="0.25">
      <c r="A20" s="59"/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spans="1:17" ht="42" customHeight="1" thickTop="1" thickBot="1" x14ac:dyDescent="0.25">
      <c r="A21" s="14"/>
      <c r="B21" s="15" t="s">
        <v>3</v>
      </c>
      <c r="C21" s="16" t="s">
        <v>10</v>
      </c>
      <c r="D21" s="17" t="s">
        <v>6</v>
      </c>
      <c r="E21" s="105" t="s">
        <v>13</v>
      </c>
      <c r="F21" s="16" t="s">
        <v>14</v>
      </c>
      <c r="G21" s="106" t="s">
        <v>27</v>
      </c>
      <c r="H21" s="106" t="s">
        <v>25</v>
      </c>
      <c r="I21" s="17" t="s">
        <v>24</v>
      </c>
      <c r="J21" s="17" t="s">
        <v>26</v>
      </c>
      <c r="K21" s="111" t="s">
        <v>7</v>
      </c>
      <c r="L21" s="116" t="s">
        <v>30</v>
      </c>
      <c r="M21" s="36" t="s">
        <v>9</v>
      </c>
      <c r="N21" s="37" t="s">
        <v>23</v>
      </c>
      <c r="O21" s="38" t="s">
        <v>8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2"/>
      <c r="L22" s="112"/>
      <c r="M22" s="3"/>
      <c r="N22" s="3"/>
      <c r="O22" s="52"/>
    </row>
    <row r="23" spans="1:17" ht="23.25" customHeight="1" x14ac:dyDescent="0.2">
      <c r="A23" s="83" t="s">
        <v>16</v>
      </c>
      <c r="B23" s="84" t="s">
        <v>0</v>
      </c>
      <c r="C23" s="73">
        <f t="shared" ref="C23:J23" si="8">SUM(C24:C27)</f>
        <v>710711479000</v>
      </c>
      <c r="D23" s="73">
        <f>SUM(D24:D27)</f>
        <v>766813899000</v>
      </c>
      <c r="E23" s="73">
        <f t="shared" si="8"/>
        <v>48522343167</v>
      </c>
      <c r="F23" s="73">
        <f t="shared" si="8"/>
        <v>718291555833</v>
      </c>
      <c r="G23" s="85">
        <f t="shared" si="8"/>
        <v>708383893663.57996</v>
      </c>
      <c r="H23" s="85">
        <f t="shared" si="8"/>
        <v>694142454849.83008</v>
      </c>
      <c r="I23" s="85">
        <f t="shared" si="8"/>
        <v>410170190397.20996</v>
      </c>
      <c r="J23" s="85">
        <f t="shared" si="8"/>
        <v>410109060351.20996</v>
      </c>
      <c r="K23" s="113">
        <f t="shared" ref="K23:K28" si="9">+F23-H23</f>
        <v>24149100983.169922</v>
      </c>
      <c r="L23" s="113">
        <f>+G23-I23</f>
        <v>298213703266.37</v>
      </c>
      <c r="M23" s="86">
        <f t="shared" ref="M23:M28" si="10">+H23/F23</f>
        <v>0.96637980665780721</v>
      </c>
      <c r="N23" s="86">
        <f t="shared" ref="N23:N28" si="11">+I23/F23</f>
        <v>0.57103579607244181</v>
      </c>
      <c r="O23" s="76">
        <f t="shared" ref="O23:O28" si="12">+J23/F23</f>
        <v>0.57095069129081999</v>
      </c>
    </row>
    <row r="24" spans="1:17" ht="24.75" customHeight="1" x14ac:dyDescent="0.2">
      <c r="A24" s="21"/>
      <c r="B24" s="9" t="s">
        <v>1</v>
      </c>
      <c r="C24" s="45">
        <v>59251387000</v>
      </c>
      <c r="D24" s="44">
        <v>59251387000</v>
      </c>
      <c r="E24" s="4">
        <v>3478000000</v>
      </c>
      <c r="F24" s="6">
        <f>+D24-E24</f>
        <v>55773387000</v>
      </c>
      <c r="G24" s="6">
        <v>52191502343</v>
      </c>
      <c r="H24" s="44">
        <v>41174239974.919998</v>
      </c>
      <c r="I24" s="44">
        <v>40615876656.419998</v>
      </c>
      <c r="J24" s="44">
        <v>40593374047.419998</v>
      </c>
      <c r="K24" s="114">
        <f t="shared" si="9"/>
        <v>14599147025.080002</v>
      </c>
      <c r="L24" s="114">
        <f>+G24-H24</f>
        <v>11017262368.080002</v>
      </c>
      <c r="M24" s="5">
        <f t="shared" si="10"/>
        <v>0.7382416989472057</v>
      </c>
      <c r="N24" s="5">
        <f t="shared" si="11"/>
        <v>0.72823041312552883</v>
      </c>
      <c r="O24" s="33">
        <f t="shared" si="12"/>
        <v>0.72782694813603477</v>
      </c>
    </row>
    <row r="25" spans="1:17" ht="21" customHeight="1" x14ac:dyDescent="0.2">
      <c r="A25" s="21"/>
      <c r="B25" s="9" t="s">
        <v>12</v>
      </c>
      <c r="C25" s="6">
        <v>22407835000</v>
      </c>
      <c r="D25" s="6">
        <v>26337835000</v>
      </c>
      <c r="E25" s="48">
        <v>137000000</v>
      </c>
      <c r="F25" s="6">
        <f>+D25-E25</f>
        <v>26200835000</v>
      </c>
      <c r="G25" s="6">
        <v>25757793306.73</v>
      </c>
      <c r="H25" s="44">
        <v>22811236227.990002</v>
      </c>
      <c r="I25" s="44">
        <v>19127326913.869999</v>
      </c>
      <c r="J25" s="44">
        <v>19088699476.869999</v>
      </c>
      <c r="K25" s="114">
        <f t="shared" si="9"/>
        <v>3389598772.0099983</v>
      </c>
      <c r="L25" s="114">
        <f t="shared" ref="L25:L27" si="13">+G25-H25</f>
        <v>2946557078.7399979</v>
      </c>
      <c r="M25" s="5">
        <f t="shared" si="10"/>
        <v>0.8706301241158918</v>
      </c>
      <c r="N25" s="5">
        <f t="shared" si="11"/>
        <v>0.73002737942779306</v>
      </c>
      <c r="O25" s="33">
        <f t="shared" si="12"/>
        <v>0.72855309675703084</v>
      </c>
    </row>
    <row r="26" spans="1:17" ht="30.75" customHeight="1" x14ac:dyDescent="0.2">
      <c r="A26" s="21"/>
      <c r="B26" s="9" t="s">
        <v>4</v>
      </c>
      <c r="C26" s="6">
        <v>612608883000</v>
      </c>
      <c r="D26" s="6">
        <v>662661303000</v>
      </c>
      <c r="E26" s="47">
        <v>44907343167</v>
      </c>
      <c r="F26" s="6">
        <f>+D26-E26</f>
        <v>617753959833</v>
      </c>
      <c r="G26" s="6">
        <v>612190720703.84998</v>
      </c>
      <c r="H26" s="49">
        <v>611919785326.92004</v>
      </c>
      <c r="I26" s="49">
        <v>332189793506.91998</v>
      </c>
      <c r="J26" s="49">
        <v>332189793506.91998</v>
      </c>
      <c r="K26" s="114">
        <f t="shared" si="9"/>
        <v>5834174506.0799561</v>
      </c>
      <c r="L26" s="114">
        <f t="shared" si="13"/>
        <v>270935376.92993164</v>
      </c>
      <c r="M26" s="5">
        <f t="shared" si="10"/>
        <v>0.99055582823352983</v>
      </c>
      <c r="N26" s="5">
        <f t="shared" si="11"/>
        <v>0.53773802372181023</v>
      </c>
      <c r="O26" s="33">
        <f t="shared" si="12"/>
        <v>0.53773802372181023</v>
      </c>
      <c r="Q26" s="54"/>
    </row>
    <row r="27" spans="1:17" ht="22.5" customHeight="1" x14ac:dyDescent="0.2">
      <c r="A27" s="21"/>
      <c r="B27" s="10" t="s">
        <v>15</v>
      </c>
      <c r="C27" s="6">
        <v>16443374000</v>
      </c>
      <c r="D27" s="6">
        <v>18563374000</v>
      </c>
      <c r="E27" s="6">
        <v>0</v>
      </c>
      <c r="F27" s="6">
        <f>+D27-E27</f>
        <v>18563374000</v>
      </c>
      <c r="G27" s="6">
        <v>18243877310</v>
      </c>
      <c r="H27" s="50">
        <v>18237193320</v>
      </c>
      <c r="I27" s="50">
        <v>18237193320</v>
      </c>
      <c r="J27" s="50">
        <v>18237193320</v>
      </c>
      <c r="K27" s="114">
        <f t="shared" si="9"/>
        <v>326180680</v>
      </c>
      <c r="L27" s="114">
        <f t="shared" si="13"/>
        <v>6683990</v>
      </c>
      <c r="M27" s="5">
        <f t="shared" si="10"/>
        <v>0.98242880416027822</v>
      </c>
      <c r="N27" s="5">
        <f t="shared" si="11"/>
        <v>0.98242880416027822</v>
      </c>
      <c r="O27" s="33">
        <f t="shared" si="12"/>
        <v>0.98242880416027822</v>
      </c>
    </row>
    <row r="28" spans="1:17" ht="24.75" customHeight="1" x14ac:dyDescent="0.2">
      <c r="A28" s="77" t="s">
        <v>17</v>
      </c>
      <c r="B28" s="87" t="s">
        <v>2</v>
      </c>
      <c r="C28" s="73">
        <v>204390636350</v>
      </c>
      <c r="D28" s="73">
        <v>218661003950</v>
      </c>
      <c r="E28" s="88">
        <v>55058026053.169998</v>
      </c>
      <c r="F28" s="73">
        <f>+D28-E28</f>
        <v>163602977896.83002</v>
      </c>
      <c r="G28" s="73">
        <v>162236387450.88998</v>
      </c>
      <c r="H28" s="89">
        <v>138133513259.88998</v>
      </c>
      <c r="I28" s="89">
        <v>19755780994.98</v>
      </c>
      <c r="J28" s="89">
        <v>19755780994.98</v>
      </c>
      <c r="K28" s="113">
        <f t="shared" si="9"/>
        <v>25469464636.940033</v>
      </c>
      <c r="L28" s="113">
        <f>+G28-H28</f>
        <v>24102874191</v>
      </c>
      <c r="M28" s="86">
        <f t="shared" si="10"/>
        <v>0.84432150952043561</v>
      </c>
      <c r="N28" s="86">
        <f t="shared" si="11"/>
        <v>0.12075440954038276</v>
      </c>
      <c r="O28" s="76">
        <f t="shared" si="12"/>
        <v>0.12075440954038276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4"/>
      <c r="L29" s="114"/>
      <c r="M29" s="5"/>
      <c r="N29" s="5"/>
      <c r="O29" s="33"/>
    </row>
    <row r="30" spans="1:17" ht="21" customHeight="1" thickBot="1" x14ac:dyDescent="0.25">
      <c r="A30" s="90"/>
      <c r="B30" s="91" t="s">
        <v>18</v>
      </c>
      <c r="C30" s="79">
        <f>+C23+C28</f>
        <v>915102115350</v>
      </c>
      <c r="D30" s="79">
        <f t="shared" ref="D30:J30" si="14">+D23+D28</f>
        <v>985474902950</v>
      </c>
      <c r="E30" s="79">
        <f t="shared" si="14"/>
        <v>103580369220.17</v>
      </c>
      <c r="F30" s="79">
        <f>+F23+F28</f>
        <v>881894533729.83008</v>
      </c>
      <c r="G30" s="79">
        <f>+G23+G28</f>
        <v>870620281114.46997</v>
      </c>
      <c r="H30" s="79">
        <f t="shared" si="14"/>
        <v>832275968109.72009</v>
      </c>
      <c r="I30" s="79">
        <f>+I23+I28</f>
        <v>429925971392.18994</v>
      </c>
      <c r="J30" s="79">
        <f t="shared" si="14"/>
        <v>429864841346.18994</v>
      </c>
      <c r="K30" s="115">
        <f>+F30-H30</f>
        <v>49618565620.109985</v>
      </c>
      <c r="L30" s="115">
        <f>+G30-H30</f>
        <v>38344313004.749878</v>
      </c>
      <c r="M30" s="92">
        <f>+H30/F30</f>
        <v>0.94373639508767981</v>
      </c>
      <c r="N30" s="92">
        <f>+I30/F30</f>
        <v>0.48750270576447241</v>
      </c>
      <c r="O30" s="82">
        <f>+J30/F30</f>
        <v>0.4874333890336594</v>
      </c>
    </row>
    <row r="31" spans="1:17" s="53" customFormat="1" ht="12.75" customHeight="1" thickTop="1" x14ac:dyDescent="0.2">
      <c r="A31" s="61"/>
      <c r="B31" s="6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13"/>
      <c r="N31" s="13"/>
      <c r="O31" s="13"/>
    </row>
    <row r="32" spans="1:17" s="53" customFormat="1" ht="27" customHeight="1" x14ac:dyDescent="0.2">
      <c r="A32" s="117" t="s">
        <v>22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1:16" s="53" customFormat="1" ht="18.75" customHeight="1" x14ac:dyDescent="0.2">
      <c r="A33" s="117" t="s">
        <v>31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6" s="53" customFormat="1" ht="9" customHeight="1" thickBot="1" x14ac:dyDescent="0.25">
      <c r="A34" s="64"/>
      <c r="B34" s="64"/>
      <c r="C34" s="65"/>
      <c r="D34" s="65"/>
      <c r="E34" s="65"/>
      <c r="F34" s="65"/>
      <c r="G34" s="65"/>
      <c r="H34" s="65"/>
      <c r="I34" s="65"/>
      <c r="J34" s="65"/>
      <c r="K34" s="66"/>
      <c r="L34" s="66"/>
      <c r="M34" s="65"/>
      <c r="N34" s="65"/>
      <c r="O34" s="65"/>
    </row>
    <row r="35" spans="1:16" ht="41.25" customHeight="1" thickTop="1" thickBot="1" x14ac:dyDescent="0.25">
      <c r="A35" s="27"/>
      <c r="B35" s="28" t="s">
        <v>3</v>
      </c>
      <c r="C35" s="16" t="s">
        <v>10</v>
      </c>
      <c r="D35" s="17" t="s">
        <v>6</v>
      </c>
      <c r="E35" s="105" t="s">
        <v>13</v>
      </c>
      <c r="F35" s="16" t="s">
        <v>14</v>
      </c>
      <c r="G35" s="106" t="s">
        <v>27</v>
      </c>
      <c r="H35" s="106" t="s">
        <v>25</v>
      </c>
      <c r="I35" s="17" t="s">
        <v>24</v>
      </c>
      <c r="J35" s="17" t="s">
        <v>26</v>
      </c>
      <c r="K35" s="108" t="s">
        <v>7</v>
      </c>
      <c r="L35" s="116" t="s">
        <v>30</v>
      </c>
      <c r="M35" s="36" t="s">
        <v>9</v>
      </c>
      <c r="N35" s="37" t="s">
        <v>23</v>
      </c>
      <c r="O35" s="38" t="s">
        <v>8</v>
      </c>
    </row>
    <row r="36" spans="1:16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2"/>
      <c r="M36" s="3"/>
      <c r="N36" s="3"/>
      <c r="O36" s="24"/>
    </row>
    <row r="37" spans="1:16" ht="27" customHeight="1" x14ac:dyDescent="0.2">
      <c r="A37" s="93" t="s">
        <v>16</v>
      </c>
      <c r="B37" s="87" t="s">
        <v>0</v>
      </c>
      <c r="C37" s="73">
        <f t="shared" ref="C37:J37" si="15">SUM(C38:C41)</f>
        <v>24683451000</v>
      </c>
      <c r="D37" s="73">
        <f t="shared" si="15"/>
        <v>24683451000</v>
      </c>
      <c r="E37" s="73">
        <f t="shared" si="15"/>
        <v>2307716523</v>
      </c>
      <c r="F37" s="73">
        <f>+D37-E37</f>
        <v>22375734477</v>
      </c>
      <c r="G37" s="73">
        <f>SUM(G38:G41)</f>
        <v>22183361921.360001</v>
      </c>
      <c r="H37" s="73">
        <f>SUM(H38:H41)</f>
        <v>15823835967.74</v>
      </c>
      <c r="I37" s="73">
        <f t="shared" si="15"/>
        <v>15429082168.26</v>
      </c>
      <c r="J37" s="73">
        <f t="shared" si="15"/>
        <v>15392376392.6</v>
      </c>
      <c r="K37" s="73">
        <f t="shared" ref="K37:K42" si="16">+F37-H37</f>
        <v>6551898509.2600002</v>
      </c>
      <c r="L37" s="113">
        <f>+G37-I37</f>
        <v>6754279753.1000004</v>
      </c>
      <c r="M37" s="86">
        <f t="shared" ref="M37:M42" si="17">+H37/F37</f>
        <v>0.70718733206301265</v>
      </c>
      <c r="N37" s="86">
        <f t="shared" ref="N37:N42" si="18">+I37/F37</f>
        <v>0.68954528326744058</v>
      </c>
      <c r="O37" s="94">
        <f t="shared" ref="O37:O42" si="19">+J37/F37</f>
        <v>0.6879048555220304</v>
      </c>
    </row>
    <row r="38" spans="1:16" ht="16.5" customHeight="1" x14ac:dyDescent="0.2">
      <c r="A38" s="30"/>
      <c r="B38" s="8" t="s">
        <v>1</v>
      </c>
      <c r="C38" s="6">
        <v>18402889000</v>
      </c>
      <c r="D38" s="6">
        <v>18402889000</v>
      </c>
      <c r="E38" s="4">
        <v>1127027000</v>
      </c>
      <c r="F38" s="6">
        <f>+D38-E38</f>
        <v>17275862000</v>
      </c>
      <c r="G38" s="6">
        <v>17275862000</v>
      </c>
      <c r="H38" s="4">
        <v>13523123648.83</v>
      </c>
      <c r="I38" s="4">
        <v>13485433326.83</v>
      </c>
      <c r="J38" s="4">
        <v>13481839169.83</v>
      </c>
      <c r="K38" s="6">
        <f t="shared" si="16"/>
        <v>3752738351.1700001</v>
      </c>
      <c r="L38" s="114">
        <f>+G38-H38</f>
        <v>3752738351.1700001</v>
      </c>
      <c r="M38" s="5">
        <f t="shared" si="17"/>
        <v>0.78277562351621011</v>
      </c>
      <c r="N38" s="5">
        <f t="shared" si="18"/>
        <v>0.78059394818215144</v>
      </c>
      <c r="O38" s="25">
        <f t="shared" si="19"/>
        <v>0.78038590316535295</v>
      </c>
    </row>
    <row r="39" spans="1:16" ht="20.100000000000001" customHeight="1" x14ac:dyDescent="0.2">
      <c r="A39" s="30"/>
      <c r="B39" s="9" t="s">
        <v>12</v>
      </c>
      <c r="C39" s="6">
        <v>2210820000</v>
      </c>
      <c r="D39" s="6">
        <v>5030130477</v>
      </c>
      <c r="E39" s="6">
        <v>0</v>
      </c>
      <c r="F39" s="6">
        <f>+D39-E39</f>
        <v>5030130477</v>
      </c>
      <c r="G39" s="6">
        <v>4842399921.3599997</v>
      </c>
      <c r="H39" s="51">
        <v>2253409080.9099998</v>
      </c>
      <c r="I39" s="51">
        <v>1896345603.4300001</v>
      </c>
      <c r="J39" s="51">
        <v>1863233984.77</v>
      </c>
      <c r="K39" s="6">
        <f t="shared" si="16"/>
        <v>2776721396.0900002</v>
      </c>
      <c r="L39" s="114">
        <f>+G39-H39</f>
        <v>2588990840.4499998</v>
      </c>
      <c r="M39" s="5">
        <f t="shared" si="17"/>
        <v>0.44798223251138142</v>
      </c>
      <c r="N39" s="5">
        <f t="shared" si="18"/>
        <v>0.37699729899670353</v>
      </c>
      <c r="O39" s="25">
        <f t="shared" si="19"/>
        <v>0.37041464297785848</v>
      </c>
    </row>
    <row r="40" spans="1:16" ht="24.75" customHeight="1" x14ac:dyDescent="0.2">
      <c r="A40" s="30"/>
      <c r="B40" s="8" t="s">
        <v>4</v>
      </c>
      <c r="C40" s="6">
        <v>4065100000</v>
      </c>
      <c r="D40" s="6">
        <v>1245789523</v>
      </c>
      <c r="E40" s="6">
        <v>1180689523</v>
      </c>
      <c r="F40" s="6">
        <f>+D40-E40</f>
        <v>65100000</v>
      </c>
      <c r="G40" s="6">
        <v>65100000</v>
      </c>
      <c r="H40" s="44">
        <v>47303238</v>
      </c>
      <c r="I40" s="44">
        <v>47303238</v>
      </c>
      <c r="J40" s="44">
        <v>47303238</v>
      </c>
      <c r="K40" s="6">
        <f t="shared" si="16"/>
        <v>17796762</v>
      </c>
      <c r="L40" s="114">
        <f>+G40-H40</f>
        <v>17796762</v>
      </c>
      <c r="M40" s="5">
        <f t="shared" si="17"/>
        <v>0.72662423963133638</v>
      </c>
      <c r="N40" s="5">
        <f t="shared" si="18"/>
        <v>0.72662423963133638</v>
      </c>
      <c r="O40" s="25">
        <f t="shared" si="19"/>
        <v>0.72662423963133638</v>
      </c>
    </row>
    <row r="41" spans="1:16" ht="21" customHeight="1" x14ac:dyDescent="0.2">
      <c r="A41" s="29"/>
      <c r="B41" s="10" t="s">
        <v>15</v>
      </c>
      <c r="C41" s="6">
        <v>4642000</v>
      </c>
      <c r="D41" s="6">
        <v>4642000</v>
      </c>
      <c r="E41" s="6">
        <v>0</v>
      </c>
      <c r="F41" s="6">
        <f t="shared" ref="F41" si="20">+D41-E41</f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4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16" ht="29.25" customHeight="1" x14ac:dyDescent="0.2">
      <c r="A42" s="95" t="s">
        <v>17</v>
      </c>
      <c r="B42" s="96" t="s">
        <v>2</v>
      </c>
      <c r="C42" s="97">
        <v>9755650000</v>
      </c>
      <c r="D42" s="97">
        <v>11865988000</v>
      </c>
      <c r="E42" s="97">
        <v>0</v>
      </c>
      <c r="F42" s="97">
        <f>+D42-E42</f>
        <v>11865988000</v>
      </c>
      <c r="G42" s="97">
        <v>11389529042.050001</v>
      </c>
      <c r="H42" s="98">
        <v>10395703710.77</v>
      </c>
      <c r="I42" s="98">
        <v>8449681227.1400003</v>
      </c>
      <c r="J42" s="98">
        <v>8408852031.71</v>
      </c>
      <c r="K42" s="97">
        <f t="shared" si="16"/>
        <v>1470284289.2299995</v>
      </c>
      <c r="L42" s="113">
        <f>+G42-H42</f>
        <v>993825331.28000069</v>
      </c>
      <c r="M42" s="75">
        <f t="shared" si="17"/>
        <v>0.87609255215579185</v>
      </c>
      <c r="N42" s="75">
        <f t="shared" si="18"/>
        <v>0.71209251409490726</v>
      </c>
      <c r="O42" s="99">
        <f t="shared" si="19"/>
        <v>0.70865165477244707</v>
      </c>
    </row>
    <row r="43" spans="1:16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3"/>
      <c r="L43" s="114"/>
      <c r="M43" s="13"/>
      <c r="N43" s="13"/>
      <c r="O43" s="26"/>
    </row>
    <row r="44" spans="1:16" ht="21.75" customHeight="1" thickBot="1" x14ac:dyDescent="0.25">
      <c r="A44" s="100"/>
      <c r="B44" s="101" t="s">
        <v>18</v>
      </c>
      <c r="C44" s="102">
        <f>+C37+C42</f>
        <v>34439101000</v>
      </c>
      <c r="D44" s="102">
        <f t="shared" ref="D44:J44" si="21">+D37+D42</f>
        <v>36549439000</v>
      </c>
      <c r="E44" s="102">
        <f t="shared" si="21"/>
        <v>2307716523</v>
      </c>
      <c r="F44" s="102">
        <f>+F37+F42</f>
        <v>34241722477</v>
      </c>
      <c r="G44" s="102">
        <f t="shared" si="21"/>
        <v>33572890963.410004</v>
      </c>
      <c r="H44" s="102">
        <f t="shared" si="21"/>
        <v>26219539678.510002</v>
      </c>
      <c r="I44" s="102">
        <f t="shared" si="21"/>
        <v>23878763395.400002</v>
      </c>
      <c r="J44" s="102">
        <f t="shared" si="21"/>
        <v>23801228424.310001</v>
      </c>
      <c r="K44" s="102">
        <f>+F44-H44</f>
        <v>8022182798.4899979</v>
      </c>
      <c r="L44" s="115">
        <f>+G44-H44</f>
        <v>7353351284.9000015</v>
      </c>
      <c r="M44" s="103">
        <f>+H44/F44</f>
        <v>0.76571906381524879</v>
      </c>
      <c r="N44" s="103">
        <f>+I44/F44</f>
        <v>0.69735870943522926</v>
      </c>
      <c r="O44" s="104">
        <f>+J44/F44</f>
        <v>0.69509436741382302</v>
      </c>
    </row>
    <row r="45" spans="1:16" s="53" customFormat="1" ht="5.25" customHeight="1" thickTop="1" x14ac:dyDescent="0.2">
      <c r="A45" s="59"/>
      <c r="B45" s="59"/>
      <c r="C45" s="60"/>
      <c r="D45" s="60"/>
      <c r="E45" s="60"/>
      <c r="F45" s="67"/>
      <c r="G45" s="67"/>
      <c r="H45" s="68"/>
      <c r="I45" s="68"/>
      <c r="J45" s="68"/>
      <c r="K45" s="68"/>
      <c r="L45" s="68"/>
      <c r="M45" s="60"/>
      <c r="N45" s="60"/>
      <c r="O45" s="60"/>
    </row>
    <row r="46" spans="1:16" s="53" customFormat="1" x14ac:dyDescent="0.2">
      <c r="A46" s="59"/>
      <c r="B46" s="58" t="s">
        <v>19</v>
      </c>
      <c r="C46" s="58"/>
      <c r="D46" s="58"/>
      <c r="E46" s="58"/>
      <c r="F46" s="58"/>
      <c r="G46" s="58"/>
      <c r="H46" s="69"/>
      <c r="I46" s="70"/>
      <c r="J46" s="58"/>
      <c r="K46" s="58"/>
      <c r="L46" s="58"/>
      <c r="M46" s="58"/>
      <c r="N46" s="58"/>
      <c r="O46" s="58"/>
      <c r="P46" s="58"/>
    </row>
    <row r="47" spans="1:16" s="53" customFormat="1" x14ac:dyDescent="0.2">
      <c r="B47" s="58" t="s">
        <v>20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</row>
    <row r="48" spans="1:16" s="53" customFormat="1" x14ac:dyDescent="0.2">
      <c r="B48" s="58" t="s">
        <v>21</v>
      </c>
      <c r="C48" s="58"/>
      <c r="D48" s="58"/>
      <c r="E48" s="58"/>
      <c r="F48" s="58"/>
      <c r="G48" s="58"/>
      <c r="H48" s="58"/>
      <c r="I48" s="58"/>
      <c r="J48" s="58"/>
      <c r="K48" s="58" t="s">
        <v>29</v>
      </c>
      <c r="L48" s="58"/>
      <c r="M48" s="58"/>
      <c r="N48" s="58"/>
      <c r="O48" s="58"/>
      <c r="P48" s="58"/>
    </row>
    <row r="49" spans="2:13" s="53" customFormat="1" x14ac:dyDescent="0.2">
      <c r="B49" s="109" t="s">
        <v>28</v>
      </c>
    </row>
    <row r="50" spans="2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2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71"/>
    </row>
    <row r="52" spans="2:13" s="53" customFormat="1" x14ac:dyDescent="0.2">
      <c r="C52" s="54"/>
      <c r="D52" s="54"/>
      <c r="E52" s="54"/>
      <c r="F52" s="54"/>
      <c r="G52" s="54"/>
      <c r="H52" s="54"/>
      <c r="I52" s="54"/>
      <c r="J52" s="54"/>
      <c r="K52" s="110" t="s">
        <v>29</v>
      </c>
      <c r="L52" s="110"/>
    </row>
    <row r="53" spans="2:13" s="53" customFormat="1" x14ac:dyDescent="0.2"/>
    <row r="54" spans="2:13" s="53" customFormat="1" x14ac:dyDescent="0.2"/>
    <row r="55" spans="2:13" s="53" customFormat="1" x14ac:dyDescent="0.2"/>
    <row r="56" spans="2:13" s="53" customFormat="1" x14ac:dyDescent="0.2"/>
    <row r="57" spans="2:13" s="53" customFormat="1" x14ac:dyDescent="0.2"/>
    <row r="58" spans="2:13" s="53" customFormat="1" x14ac:dyDescent="0.2"/>
    <row r="59" spans="2:13" s="53" customFormat="1" x14ac:dyDescent="0.2"/>
    <row r="60" spans="2:13" s="53" customFormat="1" x14ac:dyDescent="0.2"/>
    <row r="61" spans="2:13" s="53" customFormat="1" x14ac:dyDescent="0.2"/>
    <row r="62" spans="2:13" s="53" customFormat="1" x14ac:dyDescent="0.2"/>
    <row r="63" spans="2:13" s="53" customFormat="1" x14ac:dyDescent="0.2"/>
    <row r="64" spans="2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  <row r="186" s="53" customFormat="1" x14ac:dyDescent="0.2"/>
  </sheetData>
  <mergeCells count="7">
    <mergeCell ref="A2:J3"/>
    <mergeCell ref="A4:J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2024-12-03T14:18:26Z</dcterms:modified>
</cp:coreProperties>
</file>