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cmoreno\AppData\Local\Microsoft\Windows\INetCache\Content.Outlook\SL2T8PS4\"/>
    </mc:Choice>
  </mc:AlternateContent>
  <bookViews>
    <workbookView xWindow="0" yWindow="0" windowWidth="20460" windowHeight="7080"/>
  </bookViews>
  <sheets>
    <sheet name="EJECUCION GESTION GRAL" sheetId="1" r:id="rId1"/>
  </sheets>
  <definedNames>
    <definedName name="_xlnm.Print_Titles" localSheetId="0">'EJECUCION GESTION GRAL'!$6:$6</definedName>
  </definedNames>
  <calcPr calcId="152511"/>
</workbook>
</file>

<file path=xl/calcChain.xml><?xml version="1.0" encoding="utf-8"?>
<calcChain xmlns="http://schemas.openxmlformats.org/spreadsheetml/2006/main">
  <c r="N44" i="1" l="1"/>
  <c r="U44" i="1" s="1"/>
  <c r="N43" i="1"/>
  <c r="V43" i="1" s="1"/>
  <c r="N42" i="1"/>
  <c r="W42" i="1" s="1"/>
  <c r="N41" i="1"/>
  <c r="T41" i="1" s="1"/>
  <c r="N40" i="1"/>
  <c r="W40" i="1" s="1"/>
  <c r="N39" i="1"/>
  <c r="W39" i="1" s="1"/>
  <c r="N38" i="1"/>
  <c r="U38" i="1" s="1"/>
  <c r="N37" i="1"/>
  <c r="W37" i="1" s="1"/>
  <c r="N36" i="1"/>
  <c r="W36" i="1" s="1"/>
  <c r="N35" i="1"/>
  <c r="V35" i="1" s="1"/>
  <c r="N34" i="1"/>
  <c r="W34" i="1" s="1"/>
  <c r="N33" i="1"/>
  <c r="T33" i="1" s="1"/>
  <c r="N31" i="1"/>
  <c r="W31" i="1" s="1"/>
  <c r="N30" i="1"/>
  <c r="W30" i="1" s="1"/>
  <c r="N28" i="1"/>
  <c r="W28" i="1" s="1"/>
  <c r="N27" i="1"/>
  <c r="V27" i="1" s="1"/>
  <c r="N26" i="1"/>
  <c r="W26" i="1" s="1"/>
  <c r="N25" i="1"/>
  <c r="T25" i="1" s="1"/>
  <c r="N24" i="1"/>
  <c r="W24" i="1" s="1"/>
  <c r="N23" i="1"/>
  <c r="W23" i="1" s="1"/>
  <c r="N22" i="1"/>
  <c r="W22" i="1" s="1"/>
  <c r="N21" i="1"/>
  <c r="N20" i="1"/>
  <c r="W20" i="1" s="1"/>
  <c r="N19" i="1"/>
  <c r="V19" i="1" s="1"/>
  <c r="N18" i="1"/>
  <c r="N17" i="1"/>
  <c r="T17" i="1" s="1"/>
  <c r="N16" i="1"/>
  <c r="W16" i="1" s="1"/>
  <c r="N15" i="1"/>
  <c r="N13" i="1"/>
  <c r="W13" i="1" s="1"/>
  <c r="N11" i="1"/>
  <c r="V11" i="1" s="1"/>
  <c r="N10" i="1"/>
  <c r="W10" i="1" s="1"/>
  <c r="N9" i="1"/>
  <c r="T9" i="1" s="1"/>
  <c r="S32" i="1"/>
  <c r="R32" i="1"/>
  <c r="Q32" i="1"/>
  <c r="P32" i="1"/>
  <c r="O32" i="1"/>
  <c r="M32" i="1"/>
  <c r="L32" i="1"/>
  <c r="N32" i="1" s="1"/>
  <c r="K32" i="1"/>
  <c r="J32" i="1"/>
  <c r="I32" i="1"/>
  <c r="S29" i="1"/>
  <c r="R29" i="1"/>
  <c r="Q29" i="1"/>
  <c r="P29" i="1"/>
  <c r="O29" i="1"/>
  <c r="M29" i="1"/>
  <c r="L29" i="1"/>
  <c r="K29" i="1"/>
  <c r="J29" i="1"/>
  <c r="I29" i="1"/>
  <c r="S14" i="1"/>
  <c r="R14" i="1"/>
  <c r="Q14" i="1"/>
  <c r="P14" i="1"/>
  <c r="O14" i="1"/>
  <c r="M14" i="1"/>
  <c r="L14" i="1"/>
  <c r="K14" i="1"/>
  <c r="J14" i="1"/>
  <c r="I14" i="1"/>
  <c r="S12" i="1"/>
  <c r="R12" i="1"/>
  <c r="Q12" i="1"/>
  <c r="P12" i="1"/>
  <c r="O12" i="1"/>
  <c r="M12" i="1"/>
  <c r="L12" i="1"/>
  <c r="N12" i="1" s="1"/>
  <c r="K12" i="1"/>
  <c r="J12" i="1"/>
  <c r="I12" i="1"/>
  <c r="S8" i="1"/>
  <c r="R8" i="1"/>
  <c r="Q8" i="1"/>
  <c r="P8" i="1"/>
  <c r="O8" i="1"/>
  <c r="M8" i="1"/>
  <c r="L8" i="1"/>
  <c r="K8" i="1"/>
  <c r="J8" i="1"/>
  <c r="I8" i="1"/>
  <c r="V33" i="1" l="1"/>
  <c r="N14" i="1"/>
  <c r="W14" i="1" s="1"/>
  <c r="V41" i="1"/>
  <c r="W19" i="1"/>
  <c r="W33" i="1"/>
  <c r="N29" i="1"/>
  <c r="W29" i="1" s="1"/>
  <c r="V32" i="1"/>
  <c r="V24" i="1"/>
  <c r="T16" i="1"/>
  <c r="U16" i="1"/>
  <c r="V40" i="1"/>
  <c r="T24" i="1"/>
  <c r="U24" i="1"/>
  <c r="U19" i="1"/>
  <c r="U41" i="1"/>
  <c r="U36" i="1"/>
  <c r="T10" i="1"/>
  <c r="W27" i="1"/>
  <c r="W41" i="1"/>
  <c r="V16" i="1"/>
  <c r="U33" i="1"/>
  <c r="T44" i="1"/>
  <c r="J7" i="1"/>
  <c r="J45" i="1" s="1"/>
  <c r="U17" i="1"/>
  <c r="U25" i="1"/>
  <c r="T34" i="1"/>
  <c r="T42" i="1"/>
  <c r="V17" i="1"/>
  <c r="V25" i="1"/>
  <c r="U34" i="1"/>
  <c r="U42" i="1"/>
  <c r="N8" i="1"/>
  <c r="W8" i="1" s="1"/>
  <c r="W17" i="1"/>
  <c r="W25" i="1"/>
  <c r="V34" i="1"/>
  <c r="V42" i="1"/>
  <c r="W9" i="1"/>
  <c r="R7" i="1"/>
  <c r="R45" i="1" s="1"/>
  <c r="V28" i="1"/>
  <c r="T38" i="1"/>
  <c r="U10" i="1"/>
  <c r="T20" i="1"/>
  <c r="V10" i="1"/>
  <c r="U22" i="1"/>
  <c r="T30" i="1"/>
  <c r="I7" i="1"/>
  <c r="I45" i="1" s="1"/>
  <c r="U11" i="1"/>
  <c r="V22" i="1"/>
  <c r="T26" i="1"/>
  <c r="U30" i="1"/>
  <c r="T40" i="1"/>
  <c r="W32" i="1"/>
  <c r="W11" i="1"/>
  <c r="T18" i="1"/>
  <c r="U26" i="1"/>
  <c r="V30" i="1"/>
  <c r="W35" i="1"/>
  <c r="U40" i="1"/>
  <c r="W43" i="1"/>
  <c r="U9" i="1"/>
  <c r="V26" i="1"/>
  <c r="V9" i="1"/>
  <c r="U27" i="1"/>
  <c r="V36" i="1"/>
  <c r="T12" i="1"/>
  <c r="V12" i="1"/>
  <c r="U12" i="1"/>
  <c r="W12" i="1"/>
  <c r="S7" i="1"/>
  <c r="P7" i="1"/>
  <c r="P45" i="1" s="1"/>
  <c r="W44" i="1"/>
  <c r="V44" i="1"/>
  <c r="Q7" i="1"/>
  <c r="V37" i="1"/>
  <c r="U37" i="1"/>
  <c r="T37" i="1"/>
  <c r="U20" i="1"/>
  <c r="V13" i="1"/>
  <c r="U13" i="1"/>
  <c r="T13" i="1"/>
  <c r="V21" i="1"/>
  <c r="U21" i="1"/>
  <c r="T21" i="1"/>
  <c r="W38" i="1"/>
  <c r="V38" i="1"/>
  <c r="V20" i="1"/>
  <c r="V39" i="1"/>
  <c r="U39" i="1"/>
  <c r="T39" i="1"/>
  <c r="W21" i="1"/>
  <c r="T28" i="1"/>
  <c r="T32" i="1"/>
  <c r="K7" i="1"/>
  <c r="K45" i="1" s="1"/>
  <c r="V15" i="1"/>
  <c r="U15" i="1"/>
  <c r="T15" i="1"/>
  <c r="V23" i="1"/>
  <c r="U23" i="1"/>
  <c r="T23" i="1"/>
  <c r="V31" i="1"/>
  <c r="U31" i="1"/>
  <c r="T31" i="1"/>
  <c r="W15" i="1"/>
  <c r="T22" i="1"/>
  <c r="U28" i="1"/>
  <c r="U32" i="1"/>
  <c r="T36" i="1"/>
  <c r="L7" i="1"/>
  <c r="T11" i="1"/>
  <c r="T19" i="1"/>
  <c r="T27" i="1"/>
  <c r="T35" i="1"/>
  <c r="T43" i="1"/>
  <c r="U35" i="1"/>
  <c r="U43" i="1"/>
  <c r="M7" i="1"/>
  <c r="M45" i="1" s="1"/>
  <c r="O7" i="1"/>
  <c r="O45" i="1" s="1"/>
  <c r="V14" i="1" l="1"/>
  <c r="U14" i="1"/>
  <c r="T14" i="1"/>
  <c r="T29" i="1"/>
  <c r="U29" i="1"/>
  <c r="V29" i="1"/>
  <c r="V8" i="1"/>
  <c r="U8" i="1"/>
  <c r="T8" i="1"/>
  <c r="S45" i="1"/>
  <c r="Q45" i="1"/>
  <c r="N7" i="1"/>
  <c r="W7" i="1" s="1"/>
  <c r="L45" i="1"/>
  <c r="N45" i="1" s="1"/>
  <c r="V45" i="1" s="1"/>
  <c r="T45" i="1" l="1"/>
  <c r="W45" i="1"/>
  <c r="T7" i="1"/>
  <c r="V7" i="1"/>
  <c r="U7" i="1"/>
  <c r="U45" i="1"/>
</calcChain>
</file>

<file path=xl/sharedStrings.xml><?xml version="1.0" encoding="utf-8"?>
<sst xmlns="http://schemas.openxmlformats.org/spreadsheetml/2006/main" count="329" uniqueCount="116">
  <si>
    <t/>
  </si>
  <si>
    <t>TIPO</t>
  </si>
  <si>
    <t>CTA</t>
  </si>
  <si>
    <t>SUB
CTA</t>
  </si>
  <si>
    <t>OBJ</t>
  </si>
  <si>
    <t>ORD</t>
  </si>
  <si>
    <t>REC</t>
  </si>
  <si>
    <t>SIT</t>
  </si>
  <si>
    <t>DESCRIPCION</t>
  </si>
  <si>
    <t>APR. INICIAL</t>
  </si>
  <si>
    <t>APR. ADICIONADA</t>
  </si>
  <si>
    <t>APR. REDUCIDA</t>
  </si>
  <si>
    <t>APR. VIGENTE</t>
  </si>
  <si>
    <t>APR BLOQUEADA</t>
  </si>
  <si>
    <t>CDP</t>
  </si>
  <si>
    <t>APR. DISPONIBLE</t>
  </si>
  <si>
    <t>COMPROMISO</t>
  </si>
  <si>
    <t>OBLIGACION</t>
  </si>
  <si>
    <t>PAGOS</t>
  </si>
  <si>
    <t>A</t>
  </si>
  <si>
    <t>01</t>
  </si>
  <si>
    <t>10</t>
  </si>
  <si>
    <t>CSF</t>
  </si>
  <si>
    <t>SALARIO</t>
  </si>
  <si>
    <t>02</t>
  </si>
  <si>
    <t>CONTRIBUCIONES INHERENTES A LA NÓMINA</t>
  </si>
  <si>
    <t>03</t>
  </si>
  <si>
    <t>REMUNERACIONES NO CONSTITUTIVAS DE FACTOR SALARIAL</t>
  </si>
  <si>
    <t>ADQUISICIÓN DE BIENES  Y SERVICIOS</t>
  </si>
  <si>
    <t>001</t>
  </si>
  <si>
    <t>TRANSFERENCIA DE RECURSOS AL PATRIMONIO AUTÓNOMO FIDEICOMISO DE PROMOCIÓN DE EXPORTACIONES - PROEXPORT. ARTÍCULO 33 LEY 1328 DE 2009</t>
  </si>
  <si>
    <t>002</t>
  </si>
  <si>
    <t>TRANSFERENCIA FONTUR ARTÍCULO 21 LEY 1558 DE 2012</t>
  </si>
  <si>
    <t>A ORGANIZACIONES INTERNACIONALES</t>
  </si>
  <si>
    <t>999</t>
  </si>
  <si>
    <t>OTRAS TRANSFERENCIAS - DISTRIBUCIÓN PREVIO CONCEPTO DGPPN</t>
  </si>
  <si>
    <t>04</t>
  </si>
  <si>
    <t>028</t>
  </si>
  <si>
    <t>RECURSOS A BANCOLDEX</t>
  </si>
  <si>
    <t>029</t>
  </si>
  <si>
    <t>RECURSOS AL FONDO FÍLMICO COLOMBIA (FFC) - LEY 1556 DE 2012</t>
  </si>
  <si>
    <t>058</t>
  </si>
  <si>
    <t>PROGRAMAS PARA EL APOYO A LAS MYPIMES LEY 590 DE 2000</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</si>
  <si>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</si>
  <si>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</si>
  <si>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</si>
  <si>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</si>
  <si>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</si>
  <si>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</si>
  <si>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</si>
  <si>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</si>
  <si>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</si>
  <si>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SENTENCIAS Y CONCILIACIONES</t>
  </si>
  <si>
    <t>11</t>
  </si>
  <si>
    <t>09</t>
  </si>
  <si>
    <t>TRANSFERENCIA A ARTESANÍAS DE COLOMBIA S.A.</t>
  </si>
  <si>
    <t>08</t>
  </si>
  <si>
    <t>IMPUESTOS</t>
  </si>
  <si>
    <t>SSF</t>
  </si>
  <si>
    <t>CUOTA DE FISCALIZACIÓN Y AUDITAJE</t>
  </si>
  <si>
    <t>C</t>
  </si>
  <si>
    <t>3501</t>
  </si>
  <si>
    <t>0200</t>
  </si>
  <si>
    <t>2</t>
  </si>
  <si>
    <t>40401E</t>
  </si>
  <si>
    <t>4. TRANSFORMACIÓN PRODUCTIVA, INTERNACIONALIZACIÓN Y ACCIÓN CLÍMATICA / E. POLÍTICA DE INTERNACIONALIZACIÓN SOSTENIBLE</t>
  </si>
  <si>
    <t>14</t>
  </si>
  <si>
    <t>3502</t>
  </si>
  <si>
    <t>21</t>
  </si>
  <si>
    <t>20307C</t>
  </si>
  <si>
    <t>2. SEGURIDAD HUMANA Y JUSTICIA SOCIAL / C. FOMENTO Y FORTALECIMIENTO A LA COMERCIALIZACIÓN, LOS CIRCUITOS CORTOS Y LOS MERCADOS LOCALES DE LA EP</t>
  </si>
  <si>
    <t>24</t>
  </si>
  <si>
    <t>40401C</t>
  </si>
  <si>
    <t>4. TRANSFORMACIÓN PRODUCTIVA, INTERNACIONALIZACIÓN Y ACCIÓN CLÍMATICA / C. POLÍTICAS DE COMPETENCIA, CONSUMIDOR E INFRAESTRUCTURA DE LA CALIDAD MODERNAS</t>
  </si>
  <si>
    <t>28</t>
  </si>
  <si>
    <t>30</t>
  </si>
  <si>
    <t>20308C</t>
  </si>
  <si>
    <t>2. SEGURIDAD HUMANA Y JUSTICIA SOCIAL / C. PROMOCIÓN DEL FORTALECIMIENTO DEL TEJIDO EMPRESARIAL A NIVEL REGIONAL</t>
  </si>
  <si>
    <t>31</t>
  </si>
  <si>
    <t>40401A</t>
  </si>
  <si>
    <t>4. TRANSFORMACIÓN PRODUCTIVA, INTERNACIONALIZACIÓN Y ACCIÓN CLÍMATICA / A. REINDUSTRIALIZACIÓN PARA LA SOSTENIBILIDAD, EL DESARROLLO ECONÓMICO Y SOCIAL</t>
  </si>
  <si>
    <t>32</t>
  </si>
  <si>
    <t>40403B</t>
  </si>
  <si>
    <t>4. TRANSFORMACIÓN PRODUCTIVA, INTERNACIONALIZACIÓN Y ACCIÓN CLÍMATICA / B. TURISMO EN ARMONÍA CON LA VIDA</t>
  </si>
  <si>
    <t>3503</t>
  </si>
  <si>
    <t>6</t>
  </si>
  <si>
    <t>3599</t>
  </si>
  <si>
    <t>4</t>
  </si>
  <si>
    <t>53105D</t>
  </si>
  <si>
    <t>5. CONVERGENCIA REGIONAL / D. GOBIERNO DIGITAL PARA LA GENTE</t>
  </si>
  <si>
    <t>53105B</t>
  </si>
  <si>
    <t>5. CONVERGENCIA REGIONAL / B. ENTIDADES PÚBLICAS TERRITORIALES Y NACIONALES FORTALECIDAS</t>
  </si>
  <si>
    <t>7</t>
  </si>
  <si>
    <t>GASTOS DE PERSONAL</t>
  </si>
  <si>
    <t>GASTOS DE FUNCIONAMIENTO</t>
  </si>
  <si>
    <t>ADQUISICION DE BIENES Y SERVICIOS</t>
  </si>
  <si>
    <t>TRANSFERENCIAS CORRIENTES</t>
  </si>
  <si>
    <t>GASTOS POR TRIBUTOS, MULTAS, SANCIONES E INTERESES DE MORA</t>
  </si>
  <si>
    <t xml:space="preserve">GASTOS DE INVERSION </t>
  </si>
  <si>
    <t>TOTAL PRESUPUESTO A+C</t>
  </si>
  <si>
    <t>APR. VIGENTE DESPUES DE BLOQUEOS</t>
  </si>
  <si>
    <t>APROPIACION SIN COMPROMETER</t>
  </si>
  <si>
    <t>MINISTERIO DE COMERCIO INDUSTRIA Y TURISMO</t>
  </si>
  <si>
    <t>EJECUCION PRESUPUESTAL ACUMULADA CON CORTE AL 31 DE MAYO DE 2024</t>
  </si>
  <si>
    <t>UNIDAD EJECUTORA 350101-000 GESTION GENERAL</t>
  </si>
  <si>
    <t>COMP /APR</t>
  </si>
  <si>
    <t>OBLIG/ APR</t>
  </si>
  <si>
    <t>PAGO/ APR</t>
  </si>
  <si>
    <r>
      <rPr>
        <b/>
        <sz val="8"/>
        <rFont val="Arial"/>
        <family val="2"/>
      </rPr>
      <t>Fuente de Información</t>
    </r>
    <r>
      <rPr>
        <sz val="8"/>
        <rFont val="Arial"/>
        <family val="2"/>
      </rPr>
      <t xml:space="preserve">: SIIF Nación </t>
    </r>
  </si>
  <si>
    <r>
      <rPr>
        <b/>
        <sz val="8"/>
        <rFont val="Arial"/>
        <family val="2"/>
      </rPr>
      <t>Nota 1</t>
    </r>
    <r>
      <rPr>
        <sz val="8"/>
        <rFont val="Arial"/>
        <family val="2"/>
      </rPr>
      <t>: Ley No. 2342 del 15 de diciembre de 2023. Por la cual se decreta el presupuesto de rentas y recursos de capital y ley de apropiaciones para la vigencia fiscal del 1o. de enero al 31 de diciembre de 2024</t>
    </r>
  </si>
  <si>
    <r>
      <rPr>
        <b/>
        <sz val="8"/>
        <rFont val="Arial"/>
        <family val="2"/>
      </rPr>
      <t>Nota 2</t>
    </r>
    <r>
      <rPr>
        <sz val="8"/>
        <rFont val="Arial"/>
        <family val="2"/>
      </rPr>
      <t xml:space="preserve">: Decreto No. 2295 del 29 de diciembre de 2023.  Por el cual se liquida el Presupuesto General de la Nación para la vigencia fiscal de 2024, se detallan las apropiaciones y se clasifican y definen los gastos. </t>
    </r>
  </si>
  <si>
    <r>
      <rPr>
        <b/>
        <sz val="8"/>
        <rFont val="Arial"/>
        <family val="2"/>
      </rPr>
      <t xml:space="preserve">Nota 3: </t>
    </r>
    <r>
      <rPr>
        <sz val="8"/>
        <rFont val="Arial"/>
        <family val="2"/>
      </rPr>
      <t>Resolución 0468 del 26 de febrero de 2024. Por la cual se efectúa una distribución en el Presupuesto de Gastos de Funcionamiento del Ministerio de Hacienda y Crédito Público para la vigencia fiscal de 2024.</t>
    </r>
  </si>
  <si>
    <r>
      <rPr>
        <b/>
        <sz val="8"/>
        <rFont val="Arial"/>
        <family val="2"/>
      </rPr>
      <t>Nota 4</t>
    </r>
    <r>
      <rPr>
        <sz val="8"/>
        <rFont val="Arial"/>
        <family val="2"/>
      </rPr>
      <t>:Resolución 0750 del 02 de abril de 2024. Por la cual se efectúa una distribución en el Presupuesto de Gastos de Funcionamiento del Ministerio de Hacienda y Crédito Publico para la vigencia fiscal 2024</t>
    </r>
  </si>
  <si>
    <r>
      <rPr>
        <b/>
        <sz val="8"/>
        <rFont val="Arial"/>
        <family val="2"/>
      </rPr>
      <t>Nota 6</t>
    </r>
    <r>
      <rPr>
        <sz val="8"/>
        <rFont val="Arial"/>
        <family val="2"/>
      </rPr>
      <t>:Resolución 0631 del 21 de Mayo de 2024. Por la cual se efectúa una modificación al anexo del Decreto de Liquidaciónen el Presupuesto de Gastos de Funcionamiento de la Sección 3501 Ministerio de Comercio, Industria y Turismo, Unidad Ejecutora 3501-01 Gestión General en la vigencia fiscal 2024</t>
    </r>
  </si>
  <si>
    <r>
      <rPr>
        <b/>
        <sz val="8"/>
        <rFont val="Arial"/>
        <family val="2"/>
      </rPr>
      <t>Nota 5</t>
    </r>
    <r>
      <rPr>
        <sz val="8"/>
        <rFont val="Arial"/>
        <family val="2"/>
      </rPr>
      <t>: Resolución 0423 del 11 de abril de 2024. Por la cual se efectúa una modificación al anexo del Decreto de Liquidación en el Presupuesto de Gastos de Funcionamiento de la Sección 3501 Ministerio de Comercio, Industria y Turismo Unidad Ejecutora 3501-01 Gestión General en la vigencia fiscal 2024.</t>
    </r>
  </si>
  <si>
    <t xml:space="preserve">FECHA DE GENERACIÓN:JUNIO 01 DE 2024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</si>
</sst>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1">
    <font>
      <sz val="11"/>
      <color rgb="FF000000"/>
      <name val="Calibri"/>
      <family val="2"/>
      <scheme val="minor"/>
    </font>
    <font>
      <sz val="11"/>
      <name val="Calibri"/>
    </font>
    <font>
      <b/>
      <sz val="8"/>
      <color rgb="FF000000"/>
      <name val="Arial"/>
      <family val="2"/>
    </font>
    <font>
      <sz val="8"/>
      <color rgb="FF000000"/>
      <name val="Arial"/>
      <family val="2"/>
    </font>
    <font>
      <sz val="8"/>
      <name val="Arial"/>
      <family val="2"/>
    </font>
    <font>
      <b/>
      <sz val="8"/>
      <color theme="0"/>
      <name val="Arial"/>
      <family val="2"/>
    </font>
    <font>
      <sz val="8"/>
      <color theme="0"/>
      <name val="Arial"/>
      <family val="2"/>
    </font>
    <font>
      <b/>
      <sz val="8"/>
      <name val="Arial"/>
      <family val="2"/>
    </font>
    <font>
      <b/>
      <sz val="11"/>
      <color rgb="FF000000"/>
      <name val="Verdana"/>
      <family val="2"/>
    </font>
    <font>
      <sz val="11"/>
      <name val="Verdana"/>
      <family val="2"/>
    </font>
    <font>
      <b/>
      <sz val="8"/>
      <color rgb="FF000000"/>
      <name val="Verdana"/>
      <family val="2"/>
    </font>
  </fonts>
  <fills count="4">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29">
    <xf numFmtId="0" fontId="1" fillId="0" borderId="0" xfId="0" applyFont="1" applyFill="1" applyBorder="1"/>
    <xf numFmtId="0" fontId="2" fillId="2" borderId="1" xfId="0" applyNumberFormat="1" applyFont="1" applyFill="1" applyBorder="1" applyAlignment="1">
      <alignment horizontal="left" vertical="center" wrapText="1" readingOrder="1"/>
    </xf>
    <xf numFmtId="0" fontId="2" fillId="0" borderId="0" xfId="0" applyNumberFormat="1" applyFont="1" applyFill="1" applyBorder="1" applyAlignment="1">
      <alignment horizontal="center" vertical="center" wrapText="1" readingOrder="1"/>
    </xf>
    <xf numFmtId="0" fontId="4" fillId="0" borderId="0" xfId="0" applyFont="1" applyFill="1" applyBorder="1"/>
    <xf numFmtId="0" fontId="4" fillId="0" borderId="0" xfId="0" applyFont="1" applyFill="1" applyBorder="1" applyAlignment="1">
      <alignment horizontal="right"/>
    </xf>
    <xf numFmtId="10" fontId="1" fillId="0" borderId="0" xfId="0" applyNumberFormat="1" applyFont="1" applyFill="1" applyBorder="1" applyAlignment="1">
      <alignment horizontal="right" vertical="center" wrapText="1"/>
    </xf>
    <xf numFmtId="0" fontId="1" fillId="0" borderId="0" xfId="0" applyFont="1" applyFill="1" applyBorder="1" applyAlignment="1">
      <alignment horizontal="right" vertical="center"/>
    </xf>
    <xf numFmtId="10" fontId="1" fillId="0" borderId="0" xfId="0" applyNumberFormat="1" applyFont="1" applyFill="1" applyBorder="1" applyAlignment="1">
      <alignment horizontal="right" vertical="center"/>
    </xf>
    <xf numFmtId="7" fontId="4" fillId="0" borderId="1" xfId="0" applyNumberFormat="1" applyFont="1" applyFill="1" applyBorder="1" applyAlignment="1">
      <alignment horizontal="right" vertical="center"/>
    </xf>
    <xf numFmtId="10" fontId="4" fillId="0" borderId="1" xfId="0" applyNumberFormat="1" applyFont="1" applyFill="1" applyBorder="1" applyAlignment="1">
      <alignment horizontal="right" vertical="center" wrapText="1"/>
    </xf>
    <xf numFmtId="0" fontId="3" fillId="0" borderId="1" xfId="0" applyNumberFormat="1" applyFont="1" applyFill="1" applyBorder="1" applyAlignment="1">
      <alignment horizontal="center" vertical="center" wrapText="1" readingOrder="1"/>
    </xf>
    <xf numFmtId="0" fontId="3" fillId="0" borderId="1" xfId="0" applyNumberFormat="1" applyFont="1" applyFill="1" applyBorder="1" applyAlignment="1">
      <alignment horizontal="left" vertical="center" wrapText="1" readingOrder="1"/>
    </xf>
    <xf numFmtId="164" fontId="3" fillId="0" borderId="1" xfId="0" applyNumberFormat="1" applyFont="1" applyFill="1" applyBorder="1" applyAlignment="1">
      <alignment horizontal="right" vertical="center" wrapText="1" readingOrder="1"/>
    </xf>
    <xf numFmtId="0" fontId="5" fillId="3" borderId="1" xfId="0" applyNumberFormat="1" applyFont="1" applyFill="1" applyBorder="1" applyAlignment="1">
      <alignment horizontal="center" vertical="center" wrapText="1" readingOrder="1"/>
    </xf>
    <xf numFmtId="0" fontId="6" fillId="3" borderId="1" xfId="0" applyFont="1" applyFill="1" applyBorder="1" applyAlignment="1">
      <alignment horizontal="center" vertical="center" wrapText="1"/>
    </xf>
    <xf numFmtId="7" fontId="3" fillId="0" borderId="1" xfId="0" applyNumberFormat="1" applyFont="1" applyFill="1" applyBorder="1" applyAlignment="1">
      <alignment horizontal="right" vertical="center" wrapText="1" readingOrder="1"/>
    </xf>
    <xf numFmtId="0" fontId="2" fillId="2" borderId="1" xfId="0" applyNumberFormat="1" applyFont="1" applyFill="1" applyBorder="1" applyAlignment="1">
      <alignment horizontal="center" vertical="center" wrapText="1" readingOrder="1"/>
    </xf>
    <xf numFmtId="164" fontId="2" fillId="2" borderId="1" xfId="0" applyNumberFormat="1" applyFont="1" applyFill="1" applyBorder="1" applyAlignment="1">
      <alignment horizontal="right" vertical="center" wrapText="1" readingOrder="1"/>
    </xf>
    <xf numFmtId="7" fontId="2" fillId="2" borderId="1" xfId="0" applyNumberFormat="1" applyFont="1" applyFill="1" applyBorder="1" applyAlignment="1">
      <alignment horizontal="right" vertical="center" wrapText="1" readingOrder="1"/>
    </xf>
    <xf numFmtId="7" fontId="7" fillId="2" borderId="1" xfId="0" applyNumberFormat="1" applyFont="1" applyFill="1" applyBorder="1" applyAlignment="1">
      <alignment horizontal="right" vertical="center"/>
    </xf>
    <xf numFmtId="10" fontId="7" fillId="2" borderId="1" xfId="0" applyNumberFormat="1" applyFont="1" applyFill="1" applyBorder="1" applyAlignment="1">
      <alignment horizontal="right" vertical="center" wrapText="1"/>
    </xf>
    <xf numFmtId="164" fontId="3" fillId="0" borderId="0" xfId="0" applyNumberFormat="1" applyFont="1" applyFill="1" applyBorder="1" applyAlignment="1">
      <alignment horizontal="right" vertical="center" wrapText="1" readingOrder="1"/>
    </xf>
    <xf numFmtId="7" fontId="4" fillId="0" borderId="0" xfId="0" applyNumberFormat="1" applyFont="1" applyFill="1" applyBorder="1" applyAlignment="1">
      <alignment horizontal="right" vertical="center"/>
    </xf>
    <xf numFmtId="10" fontId="4" fillId="0" borderId="0" xfId="0" applyNumberFormat="1" applyFont="1" applyFill="1" applyBorder="1" applyAlignment="1">
      <alignment horizontal="right" vertical="center" wrapText="1"/>
    </xf>
    <xf numFmtId="7" fontId="4" fillId="0" borderId="0" xfId="0" applyNumberFormat="1" applyFont="1" applyFill="1" applyBorder="1" applyAlignment="1">
      <alignment horizontal="right" vertical="center" wrapText="1"/>
    </xf>
    <xf numFmtId="0" fontId="8" fillId="0" borderId="0" xfId="0" applyNumberFormat="1" applyFont="1" applyFill="1" applyBorder="1" applyAlignment="1">
      <alignment horizontal="center" vertical="center" wrapText="1" readingOrder="1"/>
    </xf>
    <xf numFmtId="0" fontId="9" fillId="0" borderId="0" xfId="0" applyFont="1" applyFill="1" applyBorder="1" applyAlignment="1">
      <alignment horizontal="center" vertical="center" wrapText="1"/>
    </xf>
    <xf numFmtId="0" fontId="10" fillId="0" borderId="2" xfId="0" applyNumberFormat="1" applyFont="1" applyFill="1" applyBorder="1" applyAlignment="1">
      <alignment horizontal="center" vertical="center" wrapText="1" readingOrder="1"/>
    </xf>
    <xf numFmtId="0" fontId="9" fillId="0" borderId="2" xfId="0" applyFont="1" applyFill="1" applyBorder="1" applyAlignment="1">
      <alignment horizontal="center"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438150</xdr:colOff>
      <xdr:row>2</xdr:row>
      <xdr:rowOff>133350</xdr:rowOff>
    </xdr:to>
    <xdr:pic>
      <xdr:nvPicPr>
        <xdr:cNvPr id="2" name="Imagen 1" descr="cid:image001.png@01D98E73.A0D7069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95450" cy="514350"/>
        </a:xfrm>
        <a:prstGeom prst="rect">
          <a:avLst/>
        </a:prstGeom>
        <a:noFill/>
        <a:ln>
          <a:noFill/>
        </a:ln>
      </xdr:spPr>
    </xdr:pic>
    <xdr:clientData/>
  </xdr:twoCellAnchor>
  <xdr:twoCellAnchor>
    <xdr:from>
      <xdr:col>19</xdr:col>
      <xdr:colOff>581024</xdr:colOff>
      <xdr:row>0</xdr:row>
      <xdr:rowOff>0</xdr:rowOff>
    </xdr:from>
    <xdr:to>
      <xdr:col>22</xdr:col>
      <xdr:colOff>466725</xdr:colOff>
      <xdr:row>2</xdr:row>
      <xdr:rowOff>133350</xdr:rowOff>
    </xdr:to>
    <xdr:pic>
      <xdr:nvPicPr>
        <xdr:cNvPr id="3" name="Imagen 2" descr="Logo Ministerio de Comercio, Industria y Turismo"/>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926299" y="0"/>
          <a:ext cx="2085976"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1"/>
  <sheetViews>
    <sheetView showGridLines="0" tabSelected="1" workbookViewId="0">
      <selection activeCell="A7" sqref="A7:W8"/>
    </sheetView>
  </sheetViews>
  <sheetFormatPr baseColWidth="10" defaultRowHeight="15"/>
  <cols>
    <col min="1" max="1" width="3.5703125" customWidth="1"/>
    <col min="2" max="3" width="5.42578125" customWidth="1"/>
    <col min="4" max="4" width="4.42578125" customWidth="1"/>
    <col min="5" max="5" width="6.7109375" customWidth="1"/>
    <col min="6" max="6" width="4" customWidth="1"/>
    <col min="7" max="7" width="4.42578125" customWidth="1"/>
    <col min="8" max="8" width="23.85546875" customWidth="1"/>
    <col min="9" max="9" width="16.140625" customWidth="1"/>
    <col min="10" max="10" width="15.28515625" customWidth="1"/>
    <col min="11" max="11" width="15.140625" customWidth="1"/>
    <col min="12" max="12" width="16" customWidth="1"/>
    <col min="13" max="13" width="15.42578125" customWidth="1"/>
    <col min="14" max="14" width="16.42578125" customWidth="1"/>
    <col min="15" max="15" width="16.85546875" customWidth="1"/>
    <col min="16" max="16" width="15" customWidth="1"/>
    <col min="17" max="18" width="16.140625" customWidth="1"/>
    <col min="19" max="19" width="15.85546875" customWidth="1"/>
    <col min="20" max="20" width="16" customWidth="1"/>
    <col min="21" max="21" width="7" customWidth="1"/>
    <col min="22" max="22" width="6.7109375" customWidth="1"/>
    <col min="23" max="23" width="6.140625" customWidth="1"/>
  </cols>
  <sheetData>
    <row r="1" spans="1:27">
      <c r="A1" s="2"/>
      <c r="B1" s="2" t="s">
        <v>0</v>
      </c>
      <c r="C1" s="2" t="s">
        <v>0</v>
      </c>
      <c r="D1" s="2" t="s">
        <v>0</v>
      </c>
      <c r="E1" s="2" t="s">
        <v>0</v>
      </c>
      <c r="F1" s="2" t="s">
        <v>0</v>
      </c>
      <c r="G1" s="2" t="s">
        <v>0</v>
      </c>
      <c r="H1" s="2" t="s">
        <v>0</v>
      </c>
      <c r="I1" s="2" t="s">
        <v>0</v>
      </c>
      <c r="J1" s="2" t="s">
        <v>0</v>
      </c>
      <c r="K1" s="2" t="s">
        <v>0</v>
      </c>
      <c r="L1" s="2" t="s">
        <v>0</v>
      </c>
      <c r="M1" s="2" t="s">
        <v>0</v>
      </c>
      <c r="N1" s="2"/>
      <c r="O1" s="2" t="s">
        <v>0</v>
      </c>
      <c r="P1" s="2" t="s">
        <v>0</v>
      </c>
      <c r="Q1" s="2" t="s">
        <v>0</v>
      </c>
      <c r="R1" s="2" t="s">
        <v>0</v>
      </c>
      <c r="S1" s="2" t="s">
        <v>0</v>
      </c>
      <c r="T1" s="3"/>
      <c r="U1" s="3"/>
      <c r="V1" s="3"/>
      <c r="W1" s="3"/>
      <c r="X1" s="3"/>
      <c r="Y1" s="3"/>
      <c r="Z1" s="3"/>
      <c r="AA1" s="3"/>
    </row>
    <row r="2" spans="1:27">
      <c r="A2" s="25" t="s">
        <v>102</v>
      </c>
      <c r="B2" s="26"/>
      <c r="C2" s="26"/>
      <c r="D2" s="26"/>
      <c r="E2" s="26"/>
      <c r="F2" s="26"/>
      <c r="G2" s="26"/>
      <c r="H2" s="26"/>
      <c r="I2" s="26"/>
      <c r="J2" s="26"/>
      <c r="K2" s="26"/>
      <c r="L2" s="26"/>
      <c r="M2" s="26"/>
      <c r="N2" s="26"/>
      <c r="O2" s="26"/>
      <c r="P2" s="26"/>
      <c r="Q2" s="26"/>
      <c r="R2" s="26"/>
      <c r="S2" s="26"/>
      <c r="T2" s="26"/>
      <c r="U2" s="26"/>
      <c r="V2" s="26"/>
      <c r="W2" s="26"/>
      <c r="X2" s="3"/>
      <c r="Y2" s="3"/>
      <c r="Z2" s="3"/>
      <c r="AA2" s="3"/>
    </row>
    <row r="3" spans="1:27">
      <c r="A3" s="25" t="s">
        <v>103</v>
      </c>
      <c r="B3" s="26"/>
      <c r="C3" s="26"/>
      <c r="D3" s="26"/>
      <c r="E3" s="26"/>
      <c r="F3" s="26"/>
      <c r="G3" s="26"/>
      <c r="H3" s="26"/>
      <c r="I3" s="26"/>
      <c r="J3" s="26"/>
      <c r="K3" s="26"/>
      <c r="L3" s="26"/>
      <c r="M3" s="26"/>
      <c r="N3" s="26"/>
      <c r="O3" s="26"/>
      <c r="P3" s="26"/>
      <c r="Q3" s="26"/>
      <c r="R3" s="26"/>
      <c r="S3" s="26"/>
      <c r="T3" s="26"/>
      <c r="U3" s="26"/>
      <c r="V3" s="26"/>
      <c r="W3" s="26"/>
      <c r="X3" s="3"/>
      <c r="Y3" s="3"/>
      <c r="Z3" s="3"/>
      <c r="AA3" s="3"/>
    </row>
    <row r="4" spans="1:27">
      <c r="A4" s="25" t="s">
        <v>104</v>
      </c>
      <c r="B4" s="26"/>
      <c r="C4" s="26"/>
      <c r="D4" s="26"/>
      <c r="E4" s="26"/>
      <c r="F4" s="26"/>
      <c r="G4" s="26"/>
      <c r="H4" s="26"/>
      <c r="I4" s="26"/>
      <c r="J4" s="26"/>
      <c r="K4" s="26"/>
      <c r="L4" s="26"/>
      <c r="M4" s="26"/>
      <c r="N4" s="26"/>
      <c r="O4" s="26"/>
      <c r="P4" s="26"/>
      <c r="Q4" s="26"/>
      <c r="R4" s="26"/>
      <c r="S4" s="26"/>
      <c r="T4" s="26"/>
      <c r="U4" s="26"/>
      <c r="V4" s="26"/>
      <c r="W4" s="26"/>
      <c r="X4" s="3"/>
      <c r="Y4" s="3"/>
      <c r="Z4" s="3"/>
      <c r="AA4" s="3"/>
    </row>
    <row r="5" spans="1:27" ht="15.75" thickBot="1">
      <c r="A5" s="2" t="s">
        <v>0</v>
      </c>
      <c r="B5" s="2" t="s">
        <v>0</v>
      </c>
      <c r="C5" s="2" t="s">
        <v>0</v>
      </c>
      <c r="D5" s="2" t="s">
        <v>0</v>
      </c>
      <c r="E5" s="2" t="s">
        <v>0</v>
      </c>
      <c r="F5" s="2" t="s">
        <v>0</v>
      </c>
      <c r="G5" s="2" t="s">
        <v>0</v>
      </c>
      <c r="H5" s="2" t="s">
        <v>0</v>
      </c>
      <c r="I5" s="2" t="s">
        <v>0</v>
      </c>
      <c r="J5" s="2" t="s">
        <v>0</v>
      </c>
      <c r="K5" s="2" t="s">
        <v>0</v>
      </c>
      <c r="L5" s="2" t="s">
        <v>0</v>
      </c>
      <c r="M5" s="2" t="s">
        <v>0</v>
      </c>
      <c r="N5" s="2"/>
      <c r="O5" s="2" t="s">
        <v>0</v>
      </c>
      <c r="P5" s="2" t="s">
        <v>0</v>
      </c>
      <c r="Q5" s="2" t="s">
        <v>0</v>
      </c>
      <c r="R5" s="2" t="s">
        <v>0</v>
      </c>
      <c r="S5" s="27" t="s">
        <v>115</v>
      </c>
      <c r="T5" s="28"/>
      <c r="U5" s="28"/>
      <c r="V5" s="28"/>
      <c r="W5" s="28"/>
      <c r="X5" s="3"/>
      <c r="Y5" s="3"/>
      <c r="Z5" s="3"/>
      <c r="AA5" s="3"/>
    </row>
    <row r="6" spans="1:27" ht="38.25" customHeight="1" thickTop="1" thickBot="1">
      <c r="A6" s="13" t="s">
        <v>1</v>
      </c>
      <c r="B6" s="13" t="s">
        <v>2</v>
      </c>
      <c r="C6" s="13" t="s">
        <v>3</v>
      </c>
      <c r="D6" s="13" t="s">
        <v>4</v>
      </c>
      <c r="E6" s="13" t="s">
        <v>5</v>
      </c>
      <c r="F6" s="13" t="s">
        <v>6</v>
      </c>
      <c r="G6" s="13" t="s">
        <v>7</v>
      </c>
      <c r="H6" s="13" t="s">
        <v>8</v>
      </c>
      <c r="I6" s="13" t="s">
        <v>9</v>
      </c>
      <c r="J6" s="13" t="s">
        <v>10</v>
      </c>
      <c r="K6" s="13" t="s">
        <v>11</v>
      </c>
      <c r="L6" s="13" t="s">
        <v>12</v>
      </c>
      <c r="M6" s="13" t="s">
        <v>13</v>
      </c>
      <c r="N6" s="13" t="s">
        <v>100</v>
      </c>
      <c r="O6" s="13" t="s">
        <v>14</v>
      </c>
      <c r="P6" s="13" t="s">
        <v>15</v>
      </c>
      <c r="Q6" s="13" t="s">
        <v>16</v>
      </c>
      <c r="R6" s="13" t="s">
        <v>17</v>
      </c>
      <c r="S6" s="13" t="s">
        <v>18</v>
      </c>
      <c r="T6" s="14" t="s">
        <v>101</v>
      </c>
      <c r="U6" s="14" t="s">
        <v>105</v>
      </c>
      <c r="V6" s="14" t="s">
        <v>106</v>
      </c>
      <c r="W6" s="14" t="s">
        <v>107</v>
      </c>
      <c r="X6" s="3"/>
      <c r="Y6" s="3"/>
      <c r="Z6" s="3"/>
      <c r="AA6" s="4"/>
    </row>
    <row r="7" spans="1:27" ht="35.1" customHeight="1" thickTop="1" thickBot="1">
      <c r="A7" s="16" t="s">
        <v>19</v>
      </c>
      <c r="B7" s="16"/>
      <c r="C7" s="16"/>
      <c r="D7" s="16"/>
      <c r="E7" s="16"/>
      <c r="F7" s="16"/>
      <c r="G7" s="16"/>
      <c r="H7" s="1" t="s">
        <v>94</v>
      </c>
      <c r="I7" s="18">
        <f>+I8+I12+I14+I29</f>
        <v>710711479000</v>
      </c>
      <c r="J7" s="18">
        <f t="shared" ref="J7:S7" si="0">+J8+J12+J14+J29</f>
        <v>96118420000</v>
      </c>
      <c r="K7" s="18">
        <f t="shared" si="0"/>
        <v>40016000000</v>
      </c>
      <c r="L7" s="18">
        <f t="shared" si="0"/>
        <v>766813899000</v>
      </c>
      <c r="M7" s="18">
        <f t="shared" si="0"/>
        <v>10000000000</v>
      </c>
      <c r="N7" s="18">
        <f>+L7-M7</f>
        <v>756813899000</v>
      </c>
      <c r="O7" s="18">
        <f t="shared" si="0"/>
        <v>723350922986.26001</v>
      </c>
      <c r="P7" s="18">
        <f t="shared" si="0"/>
        <v>33462976013.740002</v>
      </c>
      <c r="Q7" s="18">
        <f t="shared" si="0"/>
        <v>636971360675.66003</v>
      </c>
      <c r="R7" s="18">
        <f t="shared" si="0"/>
        <v>222547325013.19</v>
      </c>
      <c r="S7" s="18">
        <f t="shared" si="0"/>
        <v>200319568360.34</v>
      </c>
      <c r="T7" s="19">
        <f t="shared" ref="T7:T45" si="1">+N7-Q7</f>
        <v>119842538324.33997</v>
      </c>
      <c r="U7" s="20">
        <f t="shared" ref="U7:U45" si="2">+Q7/N7</f>
        <v>0.84164860280355402</v>
      </c>
      <c r="V7" s="20">
        <f t="shared" ref="V7:V45" si="3">+R7/N7</f>
        <v>0.29405818961206737</v>
      </c>
      <c r="W7" s="20">
        <f t="shared" ref="W7:W45" si="4">+S7/N7</f>
        <v>0.26468801461631192</v>
      </c>
      <c r="X7" s="4"/>
      <c r="Y7" s="4"/>
      <c r="Z7" s="4"/>
      <c r="AA7" s="4"/>
    </row>
    <row r="8" spans="1:27" ht="35.1" customHeight="1" thickTop="1" thickBot="1">
      <c r="A8" s="16" t="s">
        <v>19</v>
      </c>
      <c r="B8" s="16" t="s">
        <v>20</v>
      </c>
      <c r="C8" s="16"/>
      <c r="D8" s="16"/>
      <c r="E8" s="16"/>
      <c r="F8" s="16"/>
      <c r="G8" s="16"/>
      <c r="H8" s="1" t="s">
        <v>93</v>
      </c>
      <c r="I8" s="17">
        <f>SUM(I9:I11)</f>
        <v>59251387000</v>
      </c>
      <c r="J8" s="17">
        <f t="shared" ref="J8:S8" si="5">SUM(J9:J11)</f>
        <v>0</v>
      </c>
      <c r="K8" s="17">
        <f t="shared" si="5"/>
        <v>0</v>
      </c>
      <c r="L8" s="17">
        <f t="shared" si="5"/>
        <v>59251387000</v>
      </c>
      <c r="M8" s="17">
        <f t="shared" si="5"/>
        <v>0</v>
      </c>
      <c r="N8" s="18">
        <f t="shared" ref="N8:N45" si="6">+L8-M8</f>
        <v>59251387000</v>
      </c>
      <c r="O8" s="17">
        <f t="shared" si="5"/>
        <v>59171387000</v>
      </c>
      <c r="P8" s="17">
        <f t="shared" si="5"/>
        <v>80000000</v>
      </c>
      <c r="Q8" s="17">
        <f t="shared" si="5"/>
        <v>17352208779.669998</v>
      </c>
      <c r="R8" s="17">
        <f t="shared" si="5"/>
        <v>16967593610.219999</v>
      </c>
      <c r="S8" s="17">
        <f t="shared" si="5"/>
        <v>16833254737.869999</v>
      </c>
      <c r="T8" s="19">
        <f t="shared" si="1"/>
        <v>41899178220.330002</v>
      </c>
      <c r="U8" s="20">
        <f t="shared" si="2"/>
        <v>0.29285742761886735</v>
      </c>
      <c r="V8" s="20">
        <f t="shared" si="3"/>
        <v>0.28636618430923816</v>
      </c>
      <c r="W8" s="20">
        <f t="shared" si="4"/>
        <v>0.28409891464431031</v>
      </c>
      <c r="X8" s="4"/>
      <c r="Y8" s="4"/>
      <c r="Z8" s="4"/>
      <c r="AA8" s="4"/>
    </row>
    <row r="9" spans="1:27" ht="35.1" customHeight="1" thickTop="1" thickBot="1">
      <c r="A9" s="10" t="s">
        <v>19</v>
      </c>
      <c r="B9" s="10" t="s">
        <v>20</v>
      </c>
      <c r="C9" s="10" t="s">
        <v>20</v>
      </c>
      <c r="D9" s="10" t="s">
        <v>20</v>
      </c>
      <c r="E9" s="10"/>
      <c r="F9" s="10" t="s">
        <v>21</v>
      </c>
      <c r="G9" s="10" t="s">
        <v>22</v>
      </c>
      <c r="H9" s="11" t="s">
        <v>23</v>
      </c>
      <c r="I9" s="12">
        <v>35035806000</v>
      </c>
      <c r="J9" s="12">
        <v>0</v>
      </c>
      <c r="K9" s="12">
        <v>0</v>
      </c>
      <c r="L9" s="12">
        <v>35035806000</v>
      </c>
      <c r="M9" s="12">
        <v>0</v>
      </c>
      <c r="N9" s="15">
        <f t="shared" si="6"/>
        <v>35035806000</v>
      </c>
      <c r="O9" s="12">
        <v>35035806000</v>
      </c>
      <c r="P9" s="12">
        <v>0</v>
      </c>
      <c r="Q9" s="12">
        <v>10125406612</v>
      </c>
      <c r="R9" s="12">
        <v>10125406612</v>
      </c>
      <c r="S9" s="12">
        <v>10066246973</v>
      </c>
      <c r="T9" s="8">
        <f t="shared" si="1"/>
        <v>24910399388</v>
      </c>
      <c r="U9" s="9">
        <f t="shared" si="2"/>
        <v>0.28900167480091654</v>
      </c>
      <c r="V9" s="9">
        <f t="shared" si="3"/>
        <v>0.28900167480091654</v>
      </c>
      <c r="W9" s="9">
        <f t="shared" si="4"/>
        <v>0.28731312683373117</v>
      </c>
      <c r="X9" s="4"/>
      <c r="Y9" s="4"/>
      <c r="Z9" s="4"/>
      <c r="AA9" s="4"/>
    </row>
    <row r="10" spans="1:27" ht="35.1" customHeight="1" thickTop="1" thickBot="1">
      <c r="A10" s="10" t="s">
        <v>19</v>
      </c>
      <c r="B10" s="10" t="s">
        <v>20</v>
      </c>
      <c r="C10" s="10" t="s">
        <v>20</v>
      </c>
      <c r="D10" s="10" t="s">
        <v>24</v>
      </c>
      <c r="E10" s="10"/>
      <c r="F10" s="10" t="s">
        <v>21</v>
      </c>
      <c r="G10" s="10" t="s">
        <v>22</v>
      </c>
      <c r="H10" s="11" t="s">
        <v>25</v>
      </c>
      <c r="I10" s="12">
        <v>11132464000</v>
      </c>
      <c r="J10" s="12">
        <v>0</v>
      </c>
      <c r="K10" s="12">
        <v>0</v>
      </c>
      <c r="L10" s="12">
        <v>11132464000</v>
      </c>
      <c r="M10" s="12">
        <v>0</v>
      </c>
      <c r="N10" s="15">
        <f t="shared" si="6"/>
        <v>11132464000</v>
      </c>
      <c r="O10" s="12">
        <v>11132464000</v>
      </c>
      <c r="P10" s="12">
        <v>0</v>
      </c>
      <c r="Q10" s="12">
        <v>4243131604.6700001</v>
      </c>
      <c r="R10" s="12">
        <v>3858516435.2199998</v>
      </c>
      <c r="S10" s="12">
        <v>3837137542.8699999</v>
      </c>
      <c r="T10" s="8">
        <f t="shared" si="1"/>
        <v>6889332395.3299999</v>
      </c>
      <c r="U10" s="9">
        <f t="shared" si="2"/>
        <v>0.38114936681313322</v>
      </c>
      <c r="V10" s="9">
        <f t="shared" si="3"/>
        <v>0.34660039639202961</v>
      </c>
      <c r="W10" s="9">
        <f t="shared" si="4"/>
        <v>0.34467998664716093</v>
      </c>
      <c r="X10" s="4"/>
      <c r="Y10" s="4"/>
      <c r="Z10" s="4"/>
      <c r="AA10" s="4"/>
    </row>
    <row r="11" spans="1:27" ht="35.1" customHeight="1" thickTop="1" thickBot="1">
      <c r="A11" s="10" t="s">
        <v>19</v>
      </c>
      <c r="B11" s="10" t="s">
        <v>20</v>
      </c>
      <c r="C11" s="10" t="s">
        <v>20</v>
      </c>
      <c r="D11" s="10" t="s">
        <v>26</v>
      </c>
      <c r="E11" s="10"/>
      <c r="F11" s="10" t="s">
        <v>21</v>
      </c>
      <c r="G11" s="10" t="s">
        <v>22</v>
      </c>
      <c r="H11" s="11" t="s">
        <v>27</v>
      </c>
      <c r="I11" s="12">
        <v>13083117000</v>
      </c>
      <c r="J11" s="12">
        <v>0</v>
      </c>
      <c r="K11" s="12">
        <v>0</v>
      </c>
      <c r="L11" s="12">
        <v>13083117000</v>
      </c>
      <c r="M11" s="12">
        <v>0</v>
      </c>
      <c r="N11" s="15">
        <f t="shared" si="6"/>
        <v>13083117000</v>
      </c>
      <c r="O11" s="12">
        <v>13003117000</v>
      </c>
      <c r="P11" s="12">
        <v>80000000</v>
      </c>
      <c r="Q11" s="12">
        <v>2983670563</v>
      </c>
      <c r="R11" s="12">
        <v>2983670563</v>
      </c>
      <c r="S11" s="12">
        <v>2929870222</v>
      </c>
      <c r="T11" s="8">
        <f t="shared" si="1"/>
        <v>10099446437</v>
      </c>
      <c r="U11" s="9">
        <f t="shared" si="2"/>
        <v>0.22805502412001666</v>
      </c>
      <c r="V11" s="9">
        <f t="shared" si="3"/>
        <v>0.22805502412001666</v>
      </c>
      <c r="W11" s="9">
        <f t="shared" si="4"/>
        <v>0.22394282815020305</v>
      </c>
      <c r="X11" s="4"/>
      <c r="Y11" s="4"/>
      <c r="Z11" s="4"/>
      <c r="AA11" s="4"/>
    </row>
    <row r="12" spans="1:27" ht="35.1" customHeight="1" thickTop="1" thickBot="1">
      <c r="A12" s="16" t="s">
        <v>19</v>
      </c>
      <c r="B12" s="16" t="s">
        <v>24</v>
      </c>
      <c r="C12" s="16"/>
      <c r="D12" s="16"/>
      <c r="E12" s="16"/>
      <c r="F12" s="16"/>
      <c r="G12" s="16"/>
      <c r="H12" s="1" t="s">
        <v>95</v>
      </c>
      <c r="I12" s="17">
        <f>+I13</f>
        <v>22407835000</v>
      </c>
      <c r="J12" s="17">
        <f t="shared" ref="J12:S12" si="7">+J13</f>
        <v>0</v>
      </c>
      <c r="K12" s="17">
        <f t="shared" si="7"/>
        <v>0</v>
      </c>
      <c r="L12" s="17">
        <f t="shared" si="7"/>
        <v>22407835000</v>
      </c>
      <c r="M12" s="17">
        <f t="shared" si="7"/>
        <v>0</v>
      </c>
      <c r="N12" s="18">
        <f t="shared" si="6"/>
        <v>22407835000</v>
      </c>
      <c r="O12" s="17">
        <f t="shared" si="7"/>
        <v>21633167063.259998</v>
      </c>
      <c r="P12" s="17">
        <f t="shared" si="7"/>
        <v>774667936.74000001</v>
      </c>
      <c r="Q12" s="17">
        <f t="shared" si="7"/>
        <v>18005898039.490002</v>
      </c>
      <c r="R12" s="17">
        <f t="shared" si="7"/>
        <v>9156493283.8099995</v>
      </c>
      <c r="S12" s="17">
        <f t="shared" si="7"/>
        <v>9148569869.3099995</v>
      </c>
      <c r="T12" s="19">
        <f t="shared" si="1"/>
        <v>4401936960.5099983</v>
      </c>
      <c r="U12" s="20">
        <f t="shared" si="2"/>
        <v>0.80355366948614182</v>
      </c>
      <c r="V12" s="20">
        <f t="shared" si="3"/>
        <v>0.40862909262809188</v>
      </c>
      <c r="W12" s="20">
        <f t="shared" si="4"/>
        <v>0.40827549244761929</v>
      </c>
      <c r="X12" s="4"/>
      <c r="Y12" s="4"/>
      <c r="Z12" s="4"/>
      <c r="AA12" s="4"/>
    </row>
    <row r="13" spans="1:27" ht="35.1" customHeight="1" thickTop="1" thickBot="1">
      <c r="A13" s="10" t="s">
        <v>19</v>
      </c>
      <c r="B13" s="10" t="s">
        <v>24</v>
      </c>
      <c r="C13" s="10"/>
      <c r="D13" s="10"/>
      <c r="E13" s="10"/>
      <c r="F13" s="10" t="s">
        <v>21</v>
      </c>
      <c r="G13" s="10" t="s">
        <v>22</v>
      </c>
      <c r="H13" s="11" t="s">
        <v>28</v>
      </c>
      <c r="I13" s="12">
        <v>22407835000</v>
      </c>
      <c r="J13" s="12">
        <v>0</v>
      </c>
      <c r="K13" s="12">
        <v>0</v>
      </c>
      <c r="L13" s="12">
        <v>22407835000</v>
      </c>
      <c r="M13" s="12">
        <v>0</v>
      </c>
      <c r="N13" s="15">
        <f t="shared" si="6"/>
        <v>22407835000</v>
      </c>
      <c r="O13" s="12">
        <v>21633167063.259998</v>
      </c>
      <c r="P13" s="12">
        <v>774667936.74000001</v>
      </c>
      <c r="Q13" s="12">
        <v>18005898039.490002</v>
      </c>
      <c r="R13" s="12">
        <v>9156493283.8099995</v>
      </c>
      <c r="S13" s="12">
        <v>9148569869.3099995</v>
      </c>
      <c r="T13" s="8">
        <f t="shared" si="1"/>
        <v>4401936960.5099983</v>
      </c>
      <c r="U13" s="9">
        <f t="shared" si="2"/>
        <v>0.80355366948614182</v>
      </c>
      <c r="V13" s="9">
        <f t="shared" si="3"/>
        <v>0.40862909262809188</v>
      </c>
      <c r="W13" s="9">
        <f t="shared" si="4"/>
        <v>0.40827549244761929</v>
      </c>
      <c r="X13" s="4"/>
      <c r="Y13" s="4"/>
      <c r="Z13" s="4"/>
      <c r="AA13" s="4"/>
    </row>
    <row r="14" spans="1:27" ht="35.1" customHeight="1" thickTop="1" thickBot="1">
      <c r="A14" s="16" t="s">
        <v>19</v>
      </c>
      <c r="B14" s="16" t="s">
        <v>26</v>
      </c>
      <c r="C14" s="16"/>
      <c r="D14" s="16"/>
      <c r="E14" s="16"/>
      <c r="F14" s="16"/>
      <c r="G14" s="16"/>
      <c r="H14" s="1" t="s">
        <v>96</v>
      </c>
      <c r="I14" s="17">
        <f>SUM(I15:I28)</f>
        <v>612608883000</v>
      </c>
      <c r="J14" s="17">
        <f t="shared" ref="J14:S14" si="8">SUM(J15:J28)</f>
        <v>96118420000</v>
      </c>
      <c r="K14" s="17">
        <f t="shared" si="8"/>
        <v>40016000000</v>
      </c>
      <c r="L14" s="17">
        <f t="shared" si="8"/>
        <v>668711303000</v>
      </c>
      <c r="M14" s="17">
        <f t="shared" si="8"/>
        <v>10000000000</v>
      </c>
      <c r="N14" s="18">
        <f t="shared" si="6"/>
        <v>658711303000</v>
      </c>
      <c r="O14" s="17">
        <f t="shared" si="8"/>
        <v>628198011933</v>
      </c>
      <c r="P14" s="17">
        <f t="shared" si="8"/>
        <v>30513291067</v>
      </c>
      <c r="Q14" s="17">
        <f t="shared" si="8"/>
        <v>587269664866.5</v>
      </c>
      <c r="R14" s="17">
        <f t="shared" si="8"/>
        <v>182079649129.16</v>
      </c>
      <c r="S14" s="17">
        <f t="shared" si="8"/>
        <v>159994154763.16</v>
      </c>
      <c r="T14" s="19">
        <f t="shared" si="1"/>
        <v>71441638133.5</v>
      </c>
      <c r="U14" s="20">
        <f t="shared" si="2"/>
        <v>0.89154332435449346</v>
      </c>
      <c r="V14" s="20">
        <f t="shared" si="3"/>
        <v>0.27641798205056761</v>
      </c>
      <c r="W14" s="20">
        <f t="shared" si="4"/>
        <v>0.24288964533398935</v>
      </c>
      <c r="X14" s="4"/>
      <c r="Y14" s="4"/>
      <c r="Z14" s="4"/>
      <c r="AA14" s="4"/>
    </row>
    <row r="15" spans="1:27" ht="69.75" customHeight="1" thickTop="1" thickBot="1">
      <c r="A15" s="10" t="s">
        <v>19</v>
      </c>
      <c r="B15" s="10" t="s">
        <v>26</v>
      </c>
      <c r="C15" s="10" t="s">
        <v>20</v>
      </c>
      <c r="D15" s="10" t="s">
        <v>20</v>
      </c>
      <c r="E15" s="10" t="s">
        <v>29</v>
      </c>
      <c r="F15" s="10" t="s">
        <v>21</v>
      </c>
      <c r="G15" s="10" t="s">
        <v>22</v>
      </c>
      <c r="H15" s="11" t="s">
        <v>30</v>
      </c>
      <c r="I15" s="12">
        <v>176201053000</v>
      </c>
      <c r="J15" s="12">
        <v>40602420000</v>
      </c>
      <c r="K15" s="12">
        <v>0</v>
      </c>
      <c r="L15" s="12">
        <v>216803473000</v>
      </c>
      <c r="M15" s="12">
        <v>0</v>
      </c>
      <c r="N15" s="15">
        <f t="shared" si="6"/>
        <v>216803473000</v>
      </c>
      <c r="O15" s="12">
        <v>216803473000</v>
      </c>
      <c r="P15" s="12">
        <v>0</v>
      </c>
      <c r="Q15" s="12">
        <v>176803473000</v>
      </c>
      <c r="R15" s="12">
        <v>66782841200</v>
      </c>
      <c r="S15" s="12">
        <v>50162735900</v>
      </c>
      <c r="T15" s="8">
        <f t="shared" si="1"/>
        <v>40000000000</v>
      </c>
      <c r="U15" s="9">
        <f t="shared" si="2"/>
        <v>0.81550111053802166</v>
      </c>
      <c r="V15" s="9">
        <f t="shared" si="3"/>
        <v>0.30803400091289129</v>
      </c>
      <c r="W15" s="9">
        <f t="shared" si="4"/>
        <v>0.23137422664811277</v>
      </c>
      <c r="X15" s="4"/>
      <c r="Y15" s="4"/>
      <c r="Z15" s="4"/>
      <c r="AA15" s="4"/>
    </row>
    <row r="16" spans="1:27" ht="45" customHeight="1" thickTop="1" thickBot="1">
      <c r="A16" s="10" t="s">
        <v>19</v>
      </c>
      <c r="B16" s="10" t="s">
        <v>26</v>
      </c>
      <c r="C16" s="10" t="s">
        <v>20</v>
      </c>
      <c r="D16" s="10" t="s">
        <v>20</v>
      </c>
      <c r="E16" s="10" t="s">
        <v>31</v>
      </c>
      <c r="F16" s="10" t="s">
        <v>21</v>
      </c>
      <c r="G16" s="10" t="s">
        <v>22</v>
      </c>
      <c r="H16" s="11" t="s">
        <v>32</v>
      </c>
      <c r="I16" s="12">
        <v>205948519000</v>
      </c>
      <c r="J16" s="12">
        <v>0</v>
      </c>
      <c r="K16" s="12">
        <v>0</v>
      </c>
      <c r="L16" s="12">
        <v>205948519000</v>
      </c>
      <c r="M16" s="12">
        <v>0</v>
      </c>
      <c r="N16" s="15">
        <f t="shared" si="6"/>
        <v>205948519000</v>
      </c>
      <c r="O16" s="12">
        <v>205948519000</v>
      </c>
      <c r="P16" s="12">
        <v>0</v>
      </c>
      <c r="Q16" s="12">
        <v>205948519000</v>
      </c>
      <c r="R16" s="12">
        <v>0</v>
      </c>
      <c r="S16" s="12">
        <v>0</v>
      </c>
      <c r="T16" s="8">
        <f t="shared" si="1"/>
        <v>0</v>
      </c>
      <c r="U16" s="9">
        <f t="shared" si="2"/>
        <v>1</v>
      </c>
      <c r="V16" s="9">
        <f t="shared" si="3"/>
        <v>0</v>
      </c>
      <c r="W16" s="9">
        <f t="shared" si="4"/>
        <v>0</v>
      </c>
      <c r="X16" s="4"/>
      <c r="Y16" s="4"/>
      <c r="Z16" s="4"/>
      <c r="AA16" s="4"/>
    </row>
    <row r="17" spans="1:27" ht="45" customHeight="1" thickTop="1" thickBot="1">
      <c r="A17" s="10" t="s">
        <v>19</v>
      </c>
      <c r="B17" s="10" t="s">
        <v>26</v>
      </c>
      <c r="C17" s="10" t="s">
        <v>24</v>
      </c>
      <c r="D17" s="10" t="s">
        <v>24</v>
      </c>
      <c r="E17" s="10"/>
      <c r="F17" s="10" t="s">
        <v>21</v>
      </c>
      <c r="G17" s="10" t="s">
        <v>22</v>
      </c>
      <c r="H17" s="11" t="s">
        <v>33</v>
      </c>
      <c r="I17" s="12">
        <v>17595467000</v>
      </c>
      <c r="J17" s="12">
        <v>0</v>
      </c>
      <c r="K17" s="12">
        <v>16000000</v>
      </c>
      <c r="L17" s="12">
        <v>17579467000</v>
      </c>
      <c r="M17" s="12">
        <v>0</v>
      </c>
      <c r="N17" s="15">
        <f t="shared" si="6"/>
        <v>17579467000</v>
      </c>
      <c r="O17" s="12">
        <v>16088888861.49</v>
      </c>
      <c r="P17" s="12">
        <v>1490578138.51</v>
      </c>
      <c r="Q17" s="12">
        <v>15713948832.120001</v>
      </c>
      <c r="R17" s="12">
        <v>14374321461.780001</v>
      </c>
      <c r="S17" s="12">
        <v>14374321461.780001</v>
      </c>
      <c r="T17" s="8">
        <f t="shared" si="1"/>
        <v>1865518167.8799992</v>
      </c>
      <c r="U17" s="9">
        <f t="shared" si="2"/>
        <v>0.89388084588230121</v>
      </c>
      <c r="V17" s="9">
        <f t="shared" si="3"/>
        <v>0.81767675105166726</v>
      </c>
      <c r="W17" s="9">
        <f t="shared" si="4"/>
        <v>0.81767675105166726</v>
      </c>
      <c r="X17" s="4"/>
      <c r="Y17" s="4"/>
      <c r="Z17" s="4"/>
      <c r="AA17" s="4"/>
    </row>
    <row r="18" spans="1:27" ht="45" customHeight="1" thickTop="1" thickBot="1">
      <c r="A18" s="10" t="s">
        <v>19</v>
      </c>
      <c r="B18" s="10" t="s">
        <v>26</v>
      </c>
      <c r="C18" s="10" t="s">
        <v>26</v>
      </c>
      <c r="D18" s="10" t="s">
        <v>20</v>
      </c>
      <c r="E18" s="10" t="s">
        <v>34</v>
      </c>
      <c r="F18" s="10" t="s">
        <v>21</v>
      </c>
      <c r="G18" s="10" t="s">
        <v>22</v>
      </c>
      <c r="H18" s="11" t="s">
        <v>35</v>
      </c>
      <c r="I18" s="12">
        <v>50000000000</v>
      </c>
      <c r="J18" s="12">
        <v>0</v>
      </c>
      <c r="K18" s="12">
        <v>40000000000</v>
      </c>
      <c r="L18" s="12">
        <v>10000000000</v>
      </c>
      <c r="M18" s="12">
        <v>10000000000</v>
      </c>
      <c r="N18" s="15">
        <f t="shared" si="6"/>
        <v>0</v>
      </c>
      <c r="O18" s="12">
        <v>0</v>
      </c>
      <c r="P18" s="12">
        <v>0</v>
      </c>
      <c r="Q18" s="12">
        <v>0</v>
      </c>
      <c r="R18" s="12">
        <v>0</v>
      </c>
      <c r="S18" s="12">
        <v>0</v>
      </c>
      <c r="T18" s="8">
        <f t="shared" si="1"/>
        <v>0</v>
      </c>
      <c r="U18" s="9">
        <v>0</v>
      </c>
      <c r="V18" s="9">
        <v>0</v>
      </c>
      <c r="W18" s="9">
        <v>0</v>
      </c>
      <c r="X18" s="4"/>
      <c r="Y18" s="4"/>
      <c r="Z18" s="4"/>
      <c r="AA18" s="4"/>
    </row>
    <row r="19" spans="1:27" ht="45" customHeight="1" thickTop="1" thickBot="1">
      <c r="A19" s="10" t="s">
        <v>19</v>
      </c>
      <c r="B19" s="10" t="s">
        <v>26</v>
      </c>
      <c r="C19" s="10" t="s">
        <v>26</v>
      </c>
      <c r="D19" s="10" t="s">
        <v>36</v>
      </c>
      <c r="E19" s="10" t="s">
        <v>37</v>
      </c>
      <c r="F19" s="10" t="s">
        <v>21</v>
      </c>
      <c r="G19" s="10" t="s">
        <v>22</v>
      </c>
      <c r="H19" s="11" t="s">
        <v>38</v>
      </c>
      <c r="I19" s="12">
        <v>72219023000</v>
      </c>
      <c r="J19" s="12">
        <v>17000000000</v>
      </c>
      <c r="K19" s="12">
        <v>0</v>
      </c>
      <c r="L19" s="12">
        <v>89219023000</v>
      </c>
      <c r="M19" s="12">
        <v>0</v>
      </c>
      <c r="N19" s="15">
        <f t="shared" si="6"/>
        <v>89219023000</v>
      </c>
      <c r="O19" s="12">
        <v>89219023000</v>
      </c>
      <c r="P19" s="12">
        <v>0</v>
      </c>
      <c r="Q19" s="12">
        <v>89219023000</v>
      </c>
      <c r="R19" s="12">
        <v>72219023000</v>
      </c>
      <c r="S19" s="12">
        <v>72219023000</v>
      </c>
      <c r="T19" s="8">
        <f t="shared" si="1"/>
        <v>0</v>
      </c>
      <c r="U19" s="9">
        <f t="shared" si="2"/>
        <v>1</v>
      </c>
      <c r="V19" s="9">
        <f t="shared" si="3"/>
        <v>0.80945767585910466</v>
      </c>
      <c r="W19" s="9">
        <f t="shared" si="4"/>
        <v>0.80945767585910466</v>
      </c>
      <c r="X19" s="4"/>
      <c r="Y19" s="4"/>
      <c r="Z19" s="4"/>
      <c r="AA19" s="4"/>
    </row>
    <row r="20" spans="1:27" ht="45" customHeight="1" thickTop="1" thickBot="1">
      <c r="A20" s="10" t="s">
        <v>19</v>
      </c>
      <c r="B20" s="10" t="s">
        <v>26</v>
      </c>
      <c r="C20" s="10" t="s">
        <v>26</v>
      </c>
      <c r="D20" s="10" t="s">
        <v>36</v>
      </c>
      <c r="E20" s="10" t="s">
        <v>39</v>
      </c>
      <c r="F20" s="10" t="s">
        <v>21</v>
      </c>
      <c r="G20" s="10" t="s">
        <v>22</v>
      </c>
      <c r="H20" s="11" t="s">
        <v>40</v>
      </c>
      <c r="I20" s="12">
        <v>9680393000</v>
      </c>
      <c r="J20" s="12">
        <v>0</v>
      </c>
      <c r="K20" s="12">
        <v>0</v>
      </c>
      <c r="L20" s="12">
        <v>9680393000</v>
      </c>
      <c r="M20" s="12">
        <v>0</v>
      </c>
      <c r="N20" s="15">
        <f t="shared" si="6"/>
        <v>9680393000</v>
      </c>
      <c r="O20" s="12">
        <v>9680393000</v>
      </c>
      <c r="P20" s="12">
        <v>0</v>
      </c>
      <c r="Q20" s="12">
        <v>9680393000</v>
      </c>
      <c r="R20" s="12">
        <v>3872157200</v>
      </c>
      <c r="S20" s="12">
        <v>2904117900</v>
      </c>
      <c r="T20" s="8">
        <f t="shared" si="1"/>
        <v>0</v>
      </c>
      <c r="U20" s="9">
        <f t="shared" si="2"/>
        <v>1</v>
      </c>
      <c r="V20" s="9">
        <f t="shared" si="3"/>
        <v>0.4</v>
      </c>
      <c r="W20" s="9">
        <f t="shared" si="4"/>
        <v>0.3</v>
      </c>
      <c r="X20" s="4"/>
      <c r="Y20" s="4"/>
      <c r="Z20" s="4"/>
      <c r="AA20" s="4"/>
    </row>
    <row r="21" spans="1:27" ht="45" customHeight="1" thickTop="1" thickBot="1">
      <c r="A21" s="10" t="s">
        <v>19</v>
      </c>
      <c r="B21" s="10" t="s">
        <v>26</v>
      </c>
      <c r="C21" s="10" t="s">
        <v>26</v>
      </c>
      <c r="D21" s="10" t="s">
        <v>36</v>
      </c>
      <c r="E21" s="10" t="s">
        <v>41</v>
      </c>
      <c r="F21" s="10" t="s">
        <v>21</v>
      </c>
      <c r="G21" s="10" t="s">
        <v>22</v>
      </c>
      <c r="H21" s="11" t="s">
        <v>42</v>
      </c>
      <c r="I21" s="12">
        <v>0</v>
      </c>
      <c r="J21" s="12">
        <v>38500000000</v>
      </c>
      <c r="K21" s="12">
        <v>0</v>
      </c>
      <c r="L21" s="12">
        <v>38500000000</v>
      </c>
      <c r="M21" s="12">
        <v>0</v>
      </c>
      <c r="N21" s="15">
        <f t="shared" si="6"/>
        <v>38500000000</v>
      </c>
      <c r="O21" s="12">
        <v>38500000000</v>
      </c>
      <c r="P21" s="12">
        <v>0</v>
      </c>
      <c r="Q21" s="12">
        <v>38500000000</v>
      </c>
      <c r="R21" s="12">
        <v>0</v>
      </c>
      <c r="S21" s="12">
        <v>0</v>
      </c>
      <c r="T21" s="8">
        <f t="shared" si="1"/>
        <v>0</v>
      </c>
      <c r="U21" s="9">
        <f t="shared" si="2"/>
        <v>1</v>
      </c>
      <c r="V21" s="9">
        <f t="shared" si="3"/>
        <v>0</v>
      </c>
      <c r="W21" s="9">
        <f t="shared" si="4"/>
        <v>0</v>
      </c>
      <c r="X21" s="4"/>
      <c r="Y21" s="4"/>
      <c r="Z21" s="4"/>
      <c r="AA21" s="4"/>
    </row>
    <row r="22" spans="1:27" ht="45" customHeight="1" thickTop="1" thickBot="1">
      <c r="A22" s="10" t="s">
        <v>19</v>
      </c>
      <c r="B22" s="10" t="s">
        <v>26</v>
      </c>
      <c r="C22" s="10" t="s">
        <v>36</v>
      </c>
      <c r="D22" s="10" t="s">
        <v>24</v>
      </c>
      <c r="E22" s="10" t="s">
        <v>31</v>
      </c>
      <c r="F22" s="10" t="s">
        <v>21</v>
      </c>
      <c r="G22" s="10" t="s">
        <v>22</v>
      </c>
      <c r="H22" s="11" t="s">
        <v>43</v>
      </c>
      <c r="I22" s="12">
        <v>662022000</v>
      </c>
      <c r="J22" s="12">
        <v>0</v>
      </c>
      <c r="K22" s="12">
        <v>0</v>
      </c>
      <c r="L22" s="12">
        <v>662022000</v>
      </c>
      <c r="M22" s="12">
        <v>0</v>
      </c>
      <c r="N22" s="15">
        <f t="shared" si="6"/>
        <v>662022000</v>
      </c>
      <c r="O22" s="12">
        <v>59569978.140000001</v>
      </c>
      <c r="P22" s="12">
        <v>602452021.86000001</v>
      </c>
      <c r="Q22" s="12">
        <v>59569978.140000001</v>
      </c>
      <c r="R22" s="12">
        <v>59569978.140000001</v>
      </c>
      <c r="S22" s="12">
        <v>57583946.140000001</v>
      </c>
      <c r="T22" s="8">
        <f t="shared" si="1"/>
        <v>602452021.86000001</v>
      </c>
      <c r="U22" s="9">
        <f t="shared" si="2"/>
        <v>8.9981870904592295E-2</v>
      </c>
      <c r="V22" s="9">
        <f t="shared" si="3"/>
        <v>8.9981870904592295E-2</v>
      </c>
      <c r="W22" s="9">
        <f t="shared" si="4"/>
        <v>8.6981922262402159E-2</v>
      </c>
      <c r="X22" s="4"/>
      <c r="Y22" s="4"/>
      <c r="Z22" s="4"/>
      <c r="AA22" s="4"/>
    </row>
    <row r="23" spans="1:27" ht="45" customHeight="1" thickTop="1" thickBot="1">
      <c r="A23" s="10" t="s">
        <v>19</v>
      </c>
      <c r="B23" s="10" t="s">
        <v>26</v>
      </c>
      <c r="C23" s="10" t="s">
        <v>36</v>
      </c>
      <c r="D23" s="10" t="s">
        <v>24</v>
      </c>
      <c r="E23" s="10" t="s">
        <v>44</v>
      </c>
      <c r="F23" s="10" t="s">
        <v>21</v>
      </c>
      <c r="G23" s="10" t="s">
        <v>22</v>
      </c>
      <c r="H23" s="11" t="s">
        <v>45</v>
      </c>
      <c r="I23" s="12">
        <v>5475411000</v>
      </c>
      <c r="J23" s="12">
        <v>0</v>
      </c>
      <c r="K23" s="12">
        <v>0</v>
      </c>
      <c r="L23" s="12">
        <v>5475411000</v>
      </c>
      <c r="M23" s="12">
        <v>0</v>
      </c>
      <c r="N23" s="15">
        <f t="shared" si="6"/>
        <v>5475411000</v>
      </c>
      <c r="O23" s="12">
        <v>585814000</v>
      </c>
      <c r="P23" s="12">
        <v>4889597000</v>
      </c>
      <c r="Q23" s="12">
        <v>585814000</v>
      </c>
      <c r="R23" s="12">
        <v>585814000</v>
      </c>
      <c r="S23" s="12">
        <v>249411000</v>
      </c>
      <c r="T23" s="8">
        <f t="shared" si="1"/>
        <v>4889597000</v>
      </c>
      <c r="U23" s="9">
        <f t="shared" si="2"/>
        <v>0.10698995929255356</v>
      </c>
      <c r="V23" s="9">
        <f t="shared" si="3"/>
        <v>0.10698995929255356</v>
      </c>
      <c r="W23" s="9">
        <f t="shared" si="4"/>
        <v>4.5551101095424616E-2</v>
      </c>
      <c r="X23" s="4"/>
      <c r="Y23" s="4"/>
      <c r="Z23" s="4"/>
      <c r="AA23" s="4"/>
    </row>
    <row r="24" spans="1:27" ht="45" customHeight="1" thickTop="1" thickBot="1">
      <c r="A24" s="10" t="s">
        <v>19</v>
      </c>
      <c r="B24" s="10" t="s">
        <v>26</v>
      </c>
      <c r="C24" s="10" t="s">
        <v>36</v>
      </c>
      <c r="D24" s="10" t="s">
        <v>24</v>
      </c>
      <c r="E24" s="10" t="s">
        <v>46</v>
      </c>
      <c r="F24" s="10" t="s">
        <v>21</v>
      </c>
      <c r="G24" s="10" t="s">
        <v>22</v>
      </c>
      <c r="H24" s="11" t="s">
        <v>47</v>
      </c>
      <c r="I24" s="12">
        <v>288793000</v>
      </c>
      <c r="J24" s="12">
        <v>0</v>
      </c>
      <c r="K24" s="12">
        <v>0</v>
      </c>
      <c r="L24" s="12">
        <v>288793000</v>
      </c>
      <c r="M24" s="12">
        <v>0</v>
      </c>
      <c r="N24" s="15">
        <f t="shared" si="6"/>
        <v>288793000</v>
      </c>
      <c r="O24" s="12">
        <v>288793000</v>
      </c>
      <c r="P24" s="12">
        <v>0</v>
      </c>
      <c r="Q24" s="12">
        <v>158939069</v>
      </c>
      <c r="R24" s="12">
        <v>158571724</v>
      </c>
      <c r="S24" s="12">
        <v>158571724</v>
      </c>
      <c r="T24" s="8">
        <f t="shared" si="1"/>
        <v>129853931</v>
      </c>
      <c r="U24" s="9">
        <f t="shared" si="2"/>
        <v>0.55035637636646317</v>
      </c>
      <c r="V24" s="9">
        <f t="shared" si="3"/>
        <v>0.54908437531380605</v>
      </c>
      <c r="W24" s="9">
        <f t="shared" si="4"/>
        <v>0.54908437531380605</v>
      </c>
      <c r="X24" s="4"/>
      <c r="Y24" s="4"/>
      <c r="Z24" s="4"/>
      <c r="AA24" s="4"/>
    </row>
    <row r="25" spans="1:27" ht="45" customHeight="1" thickTop="1" thickBot="1">
      <c r="A25" s="10" t="s">
        <v>19</v>
      </c>
      <c r="B25" s="10" t="s">
        <v>26</v>
      </c>
      <c r="C25" s="10" t="s">
        <v>36</v>
      </c>
      <c r="D25" s="10" t="s">
        <v>24</v>
      </c>
      <c r="E25" s="10" t="s">
        <v>48</v>
      </c>
      <c r="F25" s="10" t="s">
        <v>21</v>
      </c>
      <c r="G25" s="10" t="s">
        <v>22</v>
      </c>
      <c r="H25" s="11" t="s">
        <v>49</v>
      </c>
      <c r="I25" s="12">
        <v>5039000</v>
      </c>
      <c r="J25" s="12">
        <v>0</v>
      </c>
      <c r="K25" s="12">
        <v>0</v>
      </c>
      <c r="L25" s="12">
        <v>5039000</v>
      </c>
      <c r="M25" s="12">
        <v>0</v>
      </c>
      <c r="N25" s="15">
        <f t="shared" si="6"/>
        <v>5039000</v>
      </c>
      <c r="O25" s="12">
        <v>2080000</v>
      </c>
      <c r="P25" s="12">
        <v>2959000</v>
      </c>
      <c r="Q25" s="12">
        <v>2080000</v>
      </c>
      <c r="R25" s="12">
        <v>2080000</v>
      </c>
      <c r="S25" s="12">
        <v>2080000</v>
      </c>
      <c r="T25" s="8">
        <f t="shared" si="1"/>
        <v>2959000</v>
      </c>
      <c r="U25" s="9">
        <f t="shared" si="2"/>
        <v>0.41278031355427663</v>
      </c>
      <c r="V25" s="9">
        <f t="shared" si="3"/>
        <v>0.41278031355427663</v>
      </c>
      <c r="W25" s="9">
        <f t="shared" si="4"/>
        <v>0.41278031355427663</v>
      </c>
      <c r="X25" s="4"/>
      <c r="Y25" s="4"/>
      <c r="Z25" s="4"/>
      <c r="AA25" s="4"/>
    </row>
    <row r="26" spans="1:27" ht="45" customHeight="1" thickTop="1" thickBot="1">
      <c r="A26" s="10" t="s">
        <v>19</v>
      </c>
      <c r="B26" s="10" t="s">
        <v>26</v>
      </c>
      <c r="C26" s="10" t="s">
        <v>36</v>
      </c>
      <c r="D26" s="10" t="s">
        <v>24</v>
      </c>
      <c r="E26" s="10" t="s">
        <v>50</v>
      </c>
      <c r="F26" s="10" t="s">
        <v>21</v>
      </c>
      <c r="G26" s="10" t="s">
        <v>22</v>
      </c>
      <c r="H26" s="11" t="s">
        <v>51</v>
      </c>
      <c r="I26" s="12">
        <v>33497820000</v>
      </c>
      <c r="J26" s="12">
        <v>0</v>
      </c>
      <c r="K26" s="12">
        <v>0</v>
      </c>
      <c r="L26" s="12">
        <v>33497820000</v>
      </c>
      <c r="M26" s="12">
        <v>0</v>
      </c>
      <c r="N26" s="15">
        <f t="shared" si="6"/>
        <v>33497820000</v>
      </c>
      <c r="O26" s="12">
        <v>9970115093.3700008</v>
      </c>
      <c r="P26" s="12">
        <v>23527704906.630001</v>
      </c>
      <c r="Q26" s="12">
        <v>9562561987.2399998</v>
      </c>
      <c r="R26" s="12">
        <v>9562561957.2399998</v>
      </c>
      <c r="S26" s="12">
        <v>9562561957.2399998</v>
      </c>
      <c r="T26" s="8">
        <f t="shared" si="1"/>
        <v>23935258012.760002</v>
      </c>
      <c r="U26" s="9">
        <f t="shared" si="2"/>
        <v>0.28546818829523829</v>
      </c>
      <c r="V26" s="9">
        <f t="shared" si="3"/>
        <v>0.28546818739965762</v>
      </c>
      <c r="W26" s="9">
        <f t="shared" si="4"/>
        <v>0.28546818739965762</v>
      </c>
      <c r="X26" s="4"/>
      <c r="Y26" s="4"/>
      <c r="Z26" s="4"/>
      <c r="AA26" s="4"/>
    </row>
    <row r="27" spans="1:27" ht="45" customHeight="1" thickTop="1" thickBot="1">
      <c r="A27" s="10" t="s">
        <v>19</v>
      </c>
      <c r="B27" s="10" t="s">
        <v>26</v>
      </c>
      <c r="C27" s="10" t="s">
        <v>21</v>
      </c>
      <c r="D27" s="10"/>
      <c r="E27" s="10"/>
      <c r="F27" s="10" t="s">
        <v>21</v>
      </c>
      <c r="G27" s="10" t="s">
        <v>22</v>
      </c>
      <c r="H27" s="11" t="s">
        <v>52</v>
      </c>
      <c r="I27" s="12">
        <v>0</v>
      </c>
      <c r="J27" s="12">
        <v>16000000</v>
      </c>
      <c r="K27" s="12">
        <v>0</v>
      </c>
      <c r="L27" s="12">
        <v>16000000</v>
      </c>
      <c r="M27" s="12">
        <v>0</v>
      </c>
      <c r="N27" s="15">
        <f t="shared" si="6"/>
        <v>16000000</v>
      </c>
      <c r="O27" s="12">
        <v>16000000</v>
      </c>
      <c r="P27" s="12">
        <v>0</v>
      </c>
      <c r="Q27" s="12">
        <v>0</v>
      </c>
      <c r="R27" s="12">
        <v>0</v>
      </c>
      <c r="S27" s="12">
        <v>0</v>
      </c>
      <c r="T27" s="8">
        <f t="shared" si="1"/>
        <v>16000000</v>
      </c>
      <c r="U27" s="9">
        <f t="shared" si="2"/>
        <v>0</v>
      </c>
      <c r="V27" s="9">
        <f t="shared" si="3"/>
        <v>0</v>
      </c>
      <c r="W27" s="9">
        <f t="shared" si="4"/>
        <v>0</v>
      </c>
      <c r="X27" s="4"/>
      <c r="Y27" s="4"/>
      <c r="Z27" s="4"/>
      <c r="AA27" s="4"/>
    </row>
    <row r="28" spans="1:27" ht="45" customHeight="1" thickTop="1" thickBot="1">
      <c r="A28" s="10" t="s">
        <v>19</v>
      </c>
      <c r="B28" s="10" t="s">
        <v>26</v>
      </c>
      <c r="C28" s="10" t="s">
        <v>53</v>
      </c>
      <c r="D28" s="10" t="s">
        <v>54</v>
      </c>
      <c r="E28" s="10" t="s">
        <v>29</v>
      </c>
      <c r="F28" s="10" t="s">
        <v>21</v>
      </c>
      <c r="G28" s="10" t="s">
        <v>22</v>
      </c>
      <c r="H28" s="11" t="s">
        <v>55</v>
      </c>
      <c r="I28" s="12">
        <v>41035343000</v>
      </c>
      <c r="J28" s="12">
        <v>0</v>
      </c>
      <c r="K28" s="12">
        <v>0</v>
      </c>
      <c r="L28" s="12">
        <v>41035343000</v>
      </c>
      <c r="M28" s="12">
        <v>0</v>
      </c>
      <c r="N28" s="15">
        <f t="shared" si="6"/>
        <v>41035343000</v>
      </c>
      <c r="O28" s="12">
        <v>41035343000</v>
      </c>
      <c r="P28" s="12">
        <v>0</v>
      </c>
      <c r="Q28" s="12">
        <v>41035343000</v>
      </c>
      <c r="R28" s="12">
        <v>14462708608</v>
      </c>
      <c r="S28" s="12">
        <v>10303747874</v>
      </c>
      <c r="T28" s="8">
        <f t="shared" si="1"/>
        <v>0</v>
      </c>
      <c r="U28" s="9">
        <f t="shared" si="2"/>
        <v>1</v>
      </c>
      <c r="V28" s="9">
        <f t="shared" si="3"/>
        <v>0.35244517410272408</v>
      </c>
      <c r="W28" s="9">
        <f t="shared" si="4"/>
        <v>0.2510944741950859</v>
      </c>
      <c r="X28" s="4"/>
      <c r="Y28" s="4"/>
      <c r="Z28" s="4"/>
      <c r="AA28" s="4"/>
    </row>
    <row r="29" spans="1:27" ht="35.25" thickTop="1" thickBot="1">
      <c r="A29" s="16" t="s">
        <v>19</v>
      </c>
      <c r="B29" s="16" t="s">
        <v>56</v>
      </c>
      <c r="C29" s="16"/>
      <c r="D29" s="16"/>
      <c r="E29" s="16"/>
      <c r="F29" s="16"/>
      <c r="G29" s="16"/>
      <c r="H29" s="1" t="s">
        <v>97</v>
      </c>
      <c r="I29" s="17">
        <f>+I30+I31</f>
        <v>16443374000</v>
      </c>
      <c r="J29" s="17">
        <f t="shared" ref="J29:S29" si="9">+J30+J31</f>
        <v>0</v>
      </c>
      <c r="K29" s="17">
        <f t="shared" si="9"/>
        <v>0</v>
      </c>
      <c r="L29" s="17">
        <f t="shared" si="9"/>
        <v>16443374000</v>
      </c>
      <c r="M29" s="17">
        <f t="shared" si="9"/>
        <v>0</v>
      </c>
      <c r="N29" s="18">
        <f t="shared" si="6"/>
        <v>16443374000</v>
      </c>
      <c r="O29" s="17">
        <f t="shared" si="9"/>
        <v>14348356990</v>
      </c>
      <c r="P29" s="17">
        <f t="shared" si="9"/>
        <v>2095017010</v>
      </c>
      <c r="Q29" s="17">
        <f t="shared" si="9"/>
        <v>14343588990</v>
      </c>
      <c r="R29" s="17">
        <f t="shared" si="9"/>
        <v>14343588990</v>
      </c>
      <c r="S29" s="17">
        <f t="shared" si="9"/>
        <v>14343588990</v>
      </c>
      <c r="T29" s="19">
        <f t="shared" si="1"/>
        <v>2099785010</v>
      </c>
      <c r="U29" s="20">
        <f t="shared" si="2"/>
        <v>0.87230205856778542</v>
      </c>
      <c r="V29" s="20">
        <f t="shared" si="3"/>
        <v>0.87230205856778542</v>
      </c>
      <c r="W29" s="20">
        <f t="shared" si="4"/>
        <v>0.87230205856778542</v>
      </c>
      <c r="X29" s="4"/>
      <c r="Y29" s="4"/>
      <c r="Z29" s="4"/>
      <c r="AA29" s="4"/>
    </row>
    <row r="30" spans="1:27" ht="35.25" customHeight="1" thickTop="1" thickBot="1">
      <c r="A30" s="10" t="s">
        <v>19</v>
      </c>
      <c r="B30" s="10" t="s">
        <v>56</v>
      </c>
      <c r="C30" s="10" t="s">
        <v>20</v>
      </c>
      <c r="D30" s="10"/>
      <c r="E30" s="10"/>
      <c r="F30" s="10" t="s">
        <v>21</v>
      </c>
      <c r="G30" s="10" t="s">
        <v>22</v>
      </c>
      <c r="H30" s="11" t="s">
        <v>57</v>
      </c>
      <c r="I30" s="12">
        <v>14348357000</v>
      </c>
      <c r="J30" s="12">
        <v>0</v>
      </c>
      <c r="K30" s="12">
        <v>0</v>
      </c>
      <c r="L30" s="12">
        <v>14348357000</v>
      </c>
      <c r="M30" s="12">
        <v>0</v>
      </c>
      <c r="N30" s="15">
        <f t="shared" si="6"/>
        <v>14348357000</v>
      </c>
      <c r="O30" s="12">
        <v>14348356990</v>
      </c>
      <c r="P30" s="12">
        <v>10</v>
      </c>
      <c r="Q30" s="12">
        <v>14343588990</v>
      </c>
      <c r="R30" s="12">
        <v>14343588990</v>
      </c>
      <c r="S30" s="12">
        <v>14343588990</v>
      </c>
      <c r="T30" s="8">
        <f t="shared" si="1"/>
        <v>4768010</v>
      </c>
      <c r="U30" s="9">
        <f t="shared" si="2"/>
        <v>0.99966769644775355</v>
      </c>
      <c r="V30" s="9">
        <f t="shared" si="3"/>
        <v>0.99966769644775355</v>
      </c>
      <c r="W30" s="9">
        <f t="shared" si="4"/>
        <v>0.99966769644775355</v>
      </c>
      <c r="X30" s="4"/>
      <c r="Y30" s="4"/>
      <c r="Z30" s="4"/>
      <c r="AA30" s="4"/>
    </row>
    <row r="31" spans="1:27" ht="35.25" customHeight="1" thickTop="1" thickBot="1">
      <c r="A31" s="10" t="s">
        <v>19</v>
      </c>
      <c r="B31" s="10" t="s">
        <v>56</v>
      </c>
      <c r="C31" s="10" t="s">
        <v>36</v>
      </c>
      <c r="D31" s="10" t="s">
        <v>20</v>
      </c>
      <c r="E31" s="10"/>
      <c r="F31" s="10" t="s">
        <v>53</v>
      </c>
      <c r="G31" s="10" t="s">
        <v>58</v>
      </c>
      <c r="H31" s="11" t="s">
        <v>59</v>
      </c>
      <c r="I31" s="12">
        <v>2095017000</v>
      </c>
      <c r="J31" s="12">
        <v>0</v>
      </c>
      <c r="K31" s="12">
        <v>0</v>
      </c>
      <c r="L31" s="12">
        <v>2095017000</v>
      </c>
      <c r="M31" s="12">
        <v>0</v>
      </c>
      <c r="N31" s="15">
        <f t="shared" si="6"/>
        <v>2095017000</v>
      </c>
      <c r="O31" s="12">
        <v>0</v>
      </c>
      <c r="P31" s="12">
        <v>2095017000</v>
      </c>
      <c r="Q31" s="12">
        <v>0</v>
      </c>
      <c r="R31" s="12">
        <v>0</v>
      </c>
      <c r="S31" s="12">
        <v>0</v>
      </c>
      <c r="T31" s="8">
        <f t="shared" si="1"/>
        <v>2095017000</v>
      </c>
      <c r="U31" s="9">
        <f t="shared" si="2"/>
        <v>0</v>
      </c>
      <c r="V31" s="9">
        <f t="shared" si="3"/>
        <v>0</v>
      </c>
      <c r="W31" s="9">
        <f t="shared" si="4"/>
        <v>0</v>
      </c>
      <c r="X31" s="4"/>
      <c r="Y31" s="4"/>
      <c r="Z31" s="4"/>
      <c r="AA31" s="4"/>
    </row>
    <row r="32" spans="1:27" ht="28.5" customHeight="1" thickTop="1" thickBot="1">
      <c r="A32" s="16" t="s">
        <v>60</v>
      </c>
      <c r="B32" s="16"/>
      <c r="C32" s="16"/>
      <c r="D32" s="16"/>
      <c r="E32" s="16"/>
      <c r="F32" s="16"/>
      <c r="G32" s="16"/>
      <c r="H32" s="1" t="s">
        <v>98</v>
      </c>
      <c r="I32" s="17">
        <f>SUM(I33:I44)</f>
        <v>204390636350</v>
      </c>
      <c r="J32" s="17">
        <f t="shared" ref="J32:S32" si="10">SUM(J33:J44)</f>
        <v>0</v>
      </c>
      <c r="K32" s="17">
        <f t="shared" si="10"/>
        <v>0</v>
      </c>
      <c r="L32" s="17">
        <f t="shared" si="10"/>
        <v>204390636350</v>
      </c>
      <c r="M32" s="17">
        <f t="shared" si="10"/>
        <v>0</v>
      </c>
      <c r="N32" s="18">
        <f t="shared" si="6"/>
        <v>204390636350</v>
      </c>
      <c r="O32" s="17">
        <f t="shared" si="10"/>
        <v>175292071121.94998</v>
      </c>
      <c r="P32" s="17">
        <f t="shared" si="10"/>
        <v>29098565228.049999</v>
      </c>
      <c r="Q32" s="17">
        <f t="shared" si="10"/>
        <v>171715417734.78</v>
      </c>
      <c r="R32" s="17">
        <f t="shared" si="10"/>
        <v>5961756613.9400005</v>
      </c>
      <c r="S32" s="17">
        <f t="shared" si="10"/>
        <v>5780824363.9399996</v>
      </c>
      <c r="T32" s="19">
        <f t="shared" si="1"/>
        <v>32675218615.220001</v>
      </c>
      <c r="U32" s="20">
        <f t="shared" si="2"/>
        <v>0.84013348557090095</v>
      </c>
      <c r="V32" s="20">
        <f t="shared" si="3"/>
        <v>2.9168442940463502E-2</v>
      </c>
      <c r="W32" s="20">
        <f t="shared" si="4"/>
        <v>2.8283215254738356E-2</v>
      </c>
      <c r="X32" s="4"/>
      <c r="Y32" s="4"/>
      <c r="Z32" s="4"/>
      <c r="AA32" s="4"/>
    </row>
    <row r="33" spans="1:27" ht="76.5" customHeight="1" thickTop="1" thickBot="1">
      <c r="A33" s="10" t="s">
        <v>60</v>
      </c>
      <c r="B33" s="10" t="s">
        <v>61</v>
      </c>
      <c r="C33" s="10" t="s">
        <v>62</v>
      </c>
      <c r="D33" s="10" t="s">
        <v>63</v>
      </c>
      <c r="E33" s="10" t="s">
        <v>64</v>
      </c>
      <c r="F33" s="10" t="s">
        <v>21</v>
      </c>
      <c r="G33" s="10" t="s">
        <v>22</v>
      </c>
      <c r="H33" s="11" t="s">
        <v>65</v>
      </c>
      <c r="I33" s="12">
        <v>2879089992</v>
      </c>
      <c r="J33" s="12">
        <v>0</v>
      </c>
      <c r="K33" s="12">
        <v>0</v>
      </c>
      <c r="L33" s="12">
        <v>2879089992</v>
      </c>
      <c r="M33" s="12">
        <v>0</v>
      </c>
      <c r="N33" s="15">
        <f t="shared" si="6"/>
        <v>2879089992</v>
      </c>
      <c r="O33" s="12">
        <v>2547657012.3200002</v>
      </c>
      <c r="P33" s="12">
        <v>331432979.68000001</v>
      </c>
      <c r="Q33" s="12">
        <v>2365230679.3200002</v>
      </c>
      <c r="R33" s="12">
        <v>948610816.82000005</v>
      </c>
      <c r="S33" s="12">
        <v>910285816.82000005</v>
      </c>
      <c r="T33" s="8">
        <f t="shared" si="1"/>
        <v>513859312.67999983</v>
      </c>
      <c r="U33" s="9">
        <f t="shared" si="2"/>
        <v>0.82152023239709837</v>
      </c>
      <c r="V33" s="9">
        <f t="shared" si="3"/>
        <v>0.3294828641882897</v>
      </c>
      <c r="W33" s="9">
        <f t="shared" si="4"/>
        <v>0.31617136642111604</v>
      </c>
      <c r="X33" s="4"/>
      <c r="Y33" s="4"/>
      <c r="Z33" s="4"/>
      <c r="AA33" s="4"/>
    </row>
    <row r="34" spans="1:27" ht="81.75" customHeight="1" thickTop="1" thickBot="1">
      <c r="A34" s="10" t="s">
        <v>60</v>
      </c>
      <c r="B34" s="10" t="s">
        <v>61</v>
      </c>
      <c r="C34" s="10" t="s">
        <v>62</v>
      </c>
      <c r="D34" s="10" t="s">
        <v>63</v>
      </c>
      <c r="E34" s="10" t="s">
        <v>64</v>
      </c>
      <c r="F34" s="10" t="s">
        <v>66</v>
      </c>
      <c r="G34" s="10" t="s">
        <v>22</v>
      </c>
      <c r="H34" s="11" t="s">
        <v>65</v>
      </c>
      <c r="I34" s="12">
        <v>21150651769</v>
      </c>
      <c r="J34" s="12">
        <v>0</v>
      </c>
      <c r="K34" s="12">
        <v>0</v>
      </c>
      <c r="L34" s="12">
        <v>21150651769</v>
      </c>
      <c r="M34" s="12">
        <v>0</v>
      </c>
      <c r="N34" s="15">
        <f t="shared" si="6"/>
        <v>21150651769</v>
      </c>
      <c r="O34" s="12">
        <v>21150651769</v>
      </c>
      <c r="P34" s="12">
        <v>0</v>
      </c>
      <c r="Q34" s="12">
        <v>21150651769</v>
      </c>
      <c r="R34" s="12">
        <v>0</v>
      </c>
      <c r="S34" s="12">
        <v>0</v>
      </c>
      <c r="T34" s="8">
        <f t="shared" si="1"/>
        <v>0</v>
      </c>
      <c r="U34" s="9">
        <f t="shared" si="2"/>
        <v>1</v>
      </c>
      <c r="V34" s="9">
        <f t="shared" si="3"/>
        <v>0</v>
      </c>
      <c r="W34" s="9">
        <f t="shared" si="4"/>
        <v>0</v>
      </c>
      <c r="X34" s="4"/>
      <c r="Y34" s="4"/>
      <c r="Z34" s="4"/>
      <c r="AA34" s="4"/>
    </row>
    <row r="35" spans="1:27" ht="76.5" customHeight="1" thickTop="1" thickBot="1">
      <c r="A35" s="10" t="s">
        <v>60</v>
      </c>
      <c r="B35" s="10" t="s">
        <v>67</v>
      </c>
      <c r="C35" s="10" t="s">
        <v>62</v>
      </c>
      <c r="D35" s="10" t="s">
        <v>68</v>
      </c>
      <c r="E35" s="10" t="s">
        <v>69</v>
      </c>
      <c r="F35" s="10" t="s">
        <v>21</v>
      </c>
      <c r="G35" s="10" t="s">
        <v>22</v>
      </c>
      <c r="H35" s="11" t="s">
        <v>70</v>
      </c>
      <c r="I35" s="12">
        <v>19570000000</v>
      </c>
      <c r="J35" s="12">
        <v>0</v>
      </c>
      <c r="K35" s="12">
        <v>0</v>
      </c>
      <c r="L35" s="12">
        <v>19570000000</v>
      </c>
      <c r="M35" s="12">
        <v>0</v>
      </c>
      <c r="N35" s="15">
        <f t="shared" si="6"/>
        <v>19570000000</v>
      </c>
      <c r="O35" s="12">
        <v>19303043629.700001</v>
      </c>
      <c r="P35" s="12">
        <v>266956370.30000001</v>
      </c>
      <c r="Q35" s="12">
        <v>19303030849.700001</v>
      </c>
      <c r="R35" s="12">
        <v>259860679.69999999</v>
      </c>
      <c r="S35" s="12">
        <v>237800139.69999999</v>
      </c>
      <c r="T35" s="8">
        <f t="shared" si="1"/>
        <v>266969150.29999924</v>
      </c>
      <c r="U35" s="9">
        <f t="shared" si="2"/>
        <v>0.98635824474706191</v>
      </c>
      <c r="V35" s="9">
        <f t="shared" si="3"/>
        <v>1.3278522212570259E-2</v>
      </c>
      <c r="W35" s="9">
        <f t="shared" si="4"/>
        <v>1.2151259054675524E-2</v>
      </c>
      <c r="X35" s="4"/>
      <c r="Y35" s="4"/>
      <c r="Z35" s="4"/>
      <c r="AA35" s="4"/>
    </row>
    <row r="36" spans="1:27" ht="92.25" customHeight="1" thickTop="1" thickBot="1">
      <c r="A36" s="10" t="s">
        <v>60</v>
      </c>
      <c r="B36" s="10" t="s">
        <v>67</v>
      </c>
      <c r="C36" s="10" t="s">
        <v>62</v>
      </c>
      <c r="D36" s="10" t="s">
        <v>71</v>
      </c>
      <c r="E36" s="10" t="s">
        <v>72</v>
      </c>
      <c r="F36" s="10" t="s">
        <v>21</v>
      </c>
      <c r="G36" s="10" t="s">
        <v>22</v>
      </c>
      <c r="H36" s="11" t="s">
        <v>73</v>
      </c>
      <c r="I36" s="12">
        <v>16568950074</v>
      </c>
      <c r="J36" s="12">
        <v>0</v>
      </c>
      <c r="K36" s="12">
        <v>0</v>
      </c>
      <c r="L36" s="12">
        <v>16568950074</v>
      </c>
      <c r="M36" s="12">
        <v>0</v>
      </c>
      <c r="N36" s="15">
        <f t="shared" si="6"/>
        <v>16568950074</v>
      </c>
      <c r="O36" s="12">
        <v>11983288374.299999</v>
      </c>
      <c r="P36" s="12">
        <v>4585661699.6999998</v>
      </c>
      <c r="Q36" s="12">
        <v>11794337623.299999</v>
      </c>
      <c r="R36" s="12">
        <v>218953277.30000001</v>
      </c>
      <c r="S36" s="12">
        <v>196168277.30000001</v>
      </c>
      <c r="T36" s="8">
        <f t="shared" si="1"/>
        <v>4774612450.7000008</v>
      </c>
      <c r="U36" s="9">
        <f t="shared" si="2"/>
        <v>0.71183373542827411</v>
      </c>
      <c r="V36" s="9">
        <f t="shared" si="3"/>
        <v>1.3214674214244965E-2</v>
      </c>
      <c r="W36" s="9">
        <f t="shared" si="4"/>
        <v>1.1839511642190733E-2</v>
      </c>
      <c r="X36" s="4"/>
      <c r="Y36" s="4"/>
      <c r="Z36" s="4"/>
      <c r="AA36" s="4"/>
    </row>
    <row r="37" spans="1:27" ht="65.099999999999994" customHeight="1" thickTop="1" thickBot="1">
      <c r="A37" s="10" t="s">
        <v>60</v>
      </c>
      <c r="B37" s="10" t="s">
        <v>67</v>
      </c>
      <c r="C37" s="10" t="s">
        <v>62</v>
      </c>
      <c r="D37" s="10" t="s">
        <v>74</v>
      </c>
      <c r="E37" s="10" t="s">
        <v>72</v>
      </c>
      <c r="F37" s="10" t="s">
        <v>21</v>
      </c>
      <c r="G37" s="10" t="s">
        <v>22</v>
      </c>
      <c r="H37" s="11" t="s">
        <v>73</v>
      </c>
      <c r="I37" s="12">
        <v>4005703159</v>
      </c>
      <c r="J37" s="12">
        <v>0</v>
      </c>
      <c r="K37" s="12">
        <v>0</v>
      </c>
      <c r="L37" s="12">
        <v>4005703159</v>
      </c>
      <c r="M37" s="12">
        <v>0</v>
      </c>
      <c r="N37" s="15">
        <f t="shared" si="6"/>
        <v>4005703159</v>
      </c>
      <c r="O37" s="12">
        <v>1777021172.5</v>
      </c>
      <c r="P37" s="12">
        <v>2228681986.5</v>
      </c>
      <c r="Q37" s="12">
        <v>1388090715.5</v>
      </c>
      <c r="R37" s="12">
        <v>399161886</v>
      </c>
      <c r="S37" s="12">
        <v>388494176</v>
      </c>
      <c r="T37" s="8">
        <f t="shared" si="1"/>
        <v>2617612443.5</v>
      </c>
      <c r="U37" s="9">
        <f t="shared" si="2"/>
        <v>0.34652860194626317</v>
      </c>
      <c r="V37" s="9">
        <f t="shared" si="3"/>
        <v>9.9648393841456892E-2</v>
      </c>
      <c r="W37" s="9">
        <f t="shared" si="4"/>
        <v>9.6985263405535344E-2</v>
      </c>
      <c r="X37" s="4"/>
      <c r="Y37" s="4"/>
      <c r="Z37" s="4"/>
      <c r="AA37" s="4"/>
    </row>
    <row r="38" spans="1:27" ht="65.099999999999994" customHeight="1" thickTop="1" thickBot="1">
      <c r="A38" s="10" t="s">
        <v>60</v>
      </c>
      <c r="B38" s="10" t="s">
        <v>67</v>
      </c>
      <c r="C38" s="10" t="s">
        <v>62</v>
      </c>
      <c r="D38" s="10" t="s">
        <v>75</v>
      </c>
      <c r="E38" s="10" t="s">
        <v>76</v>
      </c>
      <c r="F38" s="10" t="s">
        <v>21</v>
      </c>
      <c r="G38" s="10" t="s">
        <v>22</v>
      </c>
      <c r="H38" s="11" t="s">
        <v>77</v>
      </c>
      <c r="I38" s="12">
        <v>69511933550</v>
      </c>
      <c r="J38" s="12">
        <v>0</v>
      </c>
      <c r="K38" s="12">
        <v>0</v>
      </c>
      <c r="L38" s="12">
        <v>69511933550</v>
      </c>
      <c r="M38" s="12">
        <v>0</v>
      </c>
      <c r="N38" s="15">
        <f t="shared" si="6"/>
        <v>69511933550</v>
      </c>
      <c r="O38" s="12">
        <v>51200429511.080002</v>
      </c>
      <c r="P38" s="12">
        <v>18311504038.919998</v>
      </c>
      <c r="Q38" s="12">
        <v>50030960262.080002</v>
      </c>
      <c r="R38" s="12">
        <v>413810810.07999998</v>
      </c>
      <c r="S38" s="12">
        <v>413810810.07999998</v>
      </c>
      <c r="T38" s="8">
        <f t="shared" si="1"/>
        <v>19480973287.919998</v>
      </c>
      <c r="U38" s="9">
        <f t="shared" si="2"/>
        <v>0.71974634723824338</v>
      </c>
      <c r="V38" s="9">
        <f t="shared" si="3"/>
        <v>5.9530901954028582E-3</v>
      </c>
      <c r="W38" s="9">
        <f t="shared" si="4"/>
        <v>5.9530901954028582E-3</v>
      </c>
      <c r="X38" s="4"/>
      <c r="Y38" s="4"/>
      <c r="Z38" s="4"/>
      <c r="AA38" s="4"/>
    </row>
    <row r="39" spans="1:27" ht="79.5" customHeight="1" thickTop="1" thickBot="1">
      <c r="A39" s="10" t="s">
        <v>60</v>
      </c>
      <c r="B39" s="10" t="s">
        <v>67</v>
      </c>
      <c r="C39" s="10" t="s">
        <v>62</v>
      </c>
      <c r="D39" s="10" t="s">
        <v>78</v>
      </c>
      <c r="E39" s="10" t="s">
        <v>79</v>
      </c>
      <c r="F39" s="10" t="s">
        <v>21</v>
      </c>
      <c r="G39" s="10" t="s">
        <v>22</v>
      </c>
      <c r="H39" s="11" t="s">
        <v>80</v>
      </c>
      <c r="I39" s="12">
        <v>59646395164</v>
      </c>
      <c r="J39" s="12">
        <v>0</v>
      </c>
      <c r="K39" s="12">
        <v>0</v>
      </c>
      <c r="L39" s="12">
        <v>59646395164</v>
      </c>
      <c r="M39" s="12">
        <v>0</v>
      </c>
      <c r="N39" s="15">
        <f t="shared" si="6"/>
        <v>59646395164</v>
      </c>
      <c r="O39" s="12">
        <v>58766212677.099998</v>
      </c>
      <c r="P39" s="12">
        <v>880182486.89999998</v>
      </c>
      <c r="Q39" s="12">
        <v>58766107647.099998</v>
      </c>
      <c r="R39" s="12">
        <v>921399141.09000003</v>
      </c>
      <c r="S39" s="12">
        <v>876753141.09000003</v>
      </c>
      <c r="T39" s="8">
        <f t="shared" si="1"/>
        <v>880287516.90000153</v>
      </c>
      <c r="U39" s="9">
        <f t="shared" si="2"/>
        <v>0.98524156381153261</v>
      </c>
      <c r="V39" s="9">
        <f t="shared" si="3"/>
        <v>1.5447691994739641E-2</v>
      </c>
      <c r="W39" s="9">
        <f t="shared" si="4"/>
        <v>1.4699180707892478E-2</v>
      </c>
      <c r="X39" s="4"/>
      <c r="Y39" s="4"/>
      <c r="Z39" s="4"/>
      <c r="AA39" s="4"/>
    </row>
    <row r="40" spans="1:27" ht="65.099999999999994" customHeight="1" thickTop="1" thickBot="1">
      <c r="A40" s="10" t="s">
        <v>60</v>
      </c>
      <c r="B40" s="10" t="s">
        <v>67</v>
      </c>
      <c r="C40" s="10" t="s">
        <v>62</v>
      </c>
      <c r="D40" s="10" t="s">
        <v>81</v>
      </c>
      <c r="E40" s="10" t="s">
        <v>82</v>
      </c>
      <c r="F40" s="10" t="s">
        <v>21</v>
      </c>
      <c r="G40" s="10" t="s">
        <v>22</v>
      </c>
      <c r="H40" s="11" t="s">
        <v>83</v>
      </c>
      <c r="I40" s="12">
        <v>2733955712</v>
      </c>
      <c r="J40" s="12">
        <v>0</v>
      </c>
      <c r="K40" s="12">
        <v>0</v>
      </c>
      <c r="L40" s="12">
        <v>2733955712</v>
      </c>
      <c r="M40" s="12">
        <v>0</v>
      </c>
      <c r="N40" s="15">
        <f t="shared" si="6"/>
        <v>2733955712</v>
      </c>
      <c r="O40" s="12">
        <v>2540584375.6100001</v>
      </c>
      <c r="P40" s="12">
        <v>193371336.38999999</v>
      </c>
      <c r="Q40" s="12">
        <v>2297021943.4400001</v>
      </c>
      <c r="R40" s="12">
        <v>753376897.61000001</v>
      </c>
      <c r="S40" s="12">
        <v>745376897.61000001</v>
      </c>
      <c r="T40" s="8">
        <f t="shared" si="1"/>
        <v>436933768.55999994</v>
      </c>
      <c r="U40" s="9">
        <f t="shared" si="2"/>
        <v>0.8401825725844092</v>
      </c>
      <c r="V40" s="9">
        <f t="shared" si="3"/>
        <v>0.27556294869856329</v>
      </c>
      <c r="W40" s="9">
        <f t="shared" si="4"/>
        <v>0.2726367857161543</v>
      </c>
      <c r="X40" s="4"/>
      <c r="Y40" s="4"/>
      <c r="Z40" s="4"/>
      <c r="AA40" s="4"/>
    </row>
    <row r="41" spans="1:27" ht="89.25" customHeight="1" thickTop="1" thickBot="1">
      <c r="A41" s="10" t="s">
        <v>60</v>
      </c>
      <c r="B41" s="10" t="s">
        <v>84</v>
      </c>
      <c r="C41" s="10" t="s">
        <v>62</v>
      </c>
      <c r="D41" s="10" t="s">
        <v>85</v>
      </c>
      <c r="E41" s="10" t="s">
        <v>72</v>
      </c>
      <c r="F41" s="10" t="s">
        <v>21</v>
      </c>
      <c r="G41" s="10" t="s">
        <v>22</v>
      </c>
      <c r="H41" s="11" t="s">
        <v>73</v>
      </c>
      <c r="I41" s="12">
        <v>152422406</v>
      </c>
      <c r="J41" s="12">
        <v>0</v>
      </c>
      <c r="K41" s="12">
        <v>0</v>
      </c>
      <c r="L41" s="12">
        <v>152422406</v>
      </c>
      <c r="M41" s="12">
        <v>0</v>
      </c>
      <c r="N41" s="15">
        <f t="shared" si="6"/>
        <v>152422406</v>
      </c>
      <c r="O41" s="12">
        <v>128387531</v>
      </c>
      <c r="P41" s="12">
        <v>24034875</v>
      </c>
      <c r="Q41" s="12">
        <v>103400765</v>
      </c>
      <c r="R41" s="12">
        <v>29092000</v>
      </c>
      <c r="S41" s="12">
        <v>29092000</v>
      </c>
      <c r="T41" s="8">
        <f t="shared" si="1"/>
        <v>49021641</v>
      </c>
      <c r="U41" s="9">
        <f t="shared" si="2"/>
        <v>0.67838297343239684</v>
      </c>
      <c r="V41" s="9">
        <f t="shared" si="3"/>
        <v>0.19086432738766768</v>
      </c>
      <c r="W41" s="9">
        <f t="shared" si="4"/>
        <v>0.19086432738766768</v>
      </c>
      <c r="X41" s="4"/>
      <c r="Y41" s="4"/>
      <c r="Z41" s="4"/>
      <c r="AA41" s="4"/>
    </row>
    <row r="42" spans="1:27" ht="65.099999999999994" customHeight="1" thickTop="1" thickBot="1">
      <c r="A42" s="10" t="s">
        <v>60</v>
      </c>
      <c r="B42" s="10" t="s">
        <v>86</v>
      </c>
      <c r="C42" s="10" t="s">
        <v>62</v>
      </c>
      <c r="D42" s="10" t="s">
        <v>87</v>
      </c>
      <c r="E42" s="10" t="s">
        <v>88</v>
      </c>
      <c r="F42" s="10" t="s">
        <v>21</v>
      </c>
      <c r="G42" s="10" t="s">
        <v>22</v>
      </c>
      <c r="H42" s="11" t="s">
        <v>89</v>
      </c>
      <c r="I42" s="12">
        <v>4911388626</v>
      </c>
      <c r="J42" s="12">
        <v>0</v>
      </c>
      <c r="K42" s="12">
        <v>0</v>
      </c>
      <c r="L42" s="12">
        <v>4911388626</v>
      </c>
      <c r="M42" s="12">
        <v>0</v>
      </c>
      <c r="N42" s="15">
        <f t="shared" si="6"/>
        <v>4911388626</v>
      </c>
      <c r="O42" s="12">
        <v>3493093554.4400001</v>
      </c>
      <c r="P42" s="12">
        <v>1418295071.5599999</v>
      </c>
      <c r="Q42" s="12">
        <v>2650538054.4400001</v>
      </c>
      <c r="R42" s="12">
        <v>1656833305.4400001</v>
      </c>
      <c r="S42" s="12">
        <v>1649314305.4400001</v>
      </c>
      <c r="T42" s="8">
        <f t="shared" si="1"/>
        <v>2260850571.5599999</v>
      </c>
      <c r="U42" s="9">
        <f t="shared" si="2"/>
        <v>0.53967182324129936</v>
      </c>
      <c r="V42" s="9">
        <f t="shared" si="3"/>
        <v>0.33734518516189599</v>
      </c>
      <c r="W42" s="9">
        <f t="shared" si="4"/>
        <v>0.33581425357155192</v>
      </c>
      <c r="X42" s="4"/>
      <c r="Y42" s="4"/>
      <c r="Z42" s="4"/>
      <c r="AA42" s="4"/>
    </row>
    <row r="43" spans="1:27" ht="65.099999999999994" customHeight="1" thickTop="1" thickBot="1">
      <c r="A43" s="10" t="s">
        <v>60</v>
      </c>
      <c r="B43" s="10" t="s">
        <v>86</v>
      </c>
      <c r="C43" s="10" t="s">
        <v>62</v>
      </c>
      <c r="D43" s="10" t="s">
        <v>85</v>
      </c>
      <c r="E43" s="10" t="s">
        <v>90</v>
      </c>
      <c r="F43" s="10" t="s">
        <v>21</v>
      </c>
      <c r="G43" s="10" t="s">
        <v>22</v>
      </c>
      <c r="H43" s="11" t="s">
        <v>91</v>
      </c>
      <c r="I43" s="12">
        <v>2879089884</v>
      </c>
      <c r="J43" s="12">
        <v>0</v>
      </c>
      <c r="K43" s="12">
        <v>0</v>
      </c>
      <c r="L43" s="12">
        <v>2879089884</v>
      </c>
      <c r="M43" s="12">
        <v>0</v>
      </c>
      <c r="N43" s="15">
        <f t="shared" si="6"/>
        <v>2879089884</v>
      </c>
      <c r="O43" s="12">
        <v>2020645500.9000001</v>
      </c>
      <c r="P43" s="12">
        <v>858444383.10000002</v>
      </c>
      <c r="Q43" s="12">
        <v>1626193500.9000001</v>
      </c>
      <c r="R43" s="12">
        <v>360657799.89999998</v>
      </c>
      <c r="S43" s="12">
        <v>333728799.89999998</v>
      </c>
      <c r="T43" s="8">
        <f t="shared" si="1"/>
        <v>1252896383.0999999</v>
      </c>
      <c r="U43" s="9">
        <f t="shared" si="2"/>
        <v>0.56482901417467524</v>
      </c>
      <c r="V43" s="9">
        <f t="shared" si="3"/>
        <v>0.12526798899342734</v>
      </c>
      <c r="W43" s="9">
        <f t="shared" si="4"/>
        <v>0.11591468601054623</v>
      </c>
      <c r="X43" s="4"/>
      <c r="Y43" s="4"/>
      <c r="Z43" s="4"/>
      <c r="AA43" s="4"/>
    </row>
    <row r="44" spans="1:27" ht="65.099999999999994" customHeight="1" thickTop="1" thickBot="1">
      <c r="A44" s="10" t="s">
        <v>60</v>
      </c>
      <c r="B44" s="10" t="s">
        <v>86</v>
      </c>
      <c r="C44" s="10" t="s">
        <v>62</v>
      </c>
      <c r="D44" s="10" t="s">
        <v>92</v>
      </c>
      <c r="E44" s="10" t="s">
        <v>90</v>
      </c>
      <c r="F44" s="10" t="s">
        <v>21</v>
      </c>
      <c r="G44" s="10" t="s">
        <v>22</v>
      </c>
      <c r="H44" s="11" t="s">
        <v>91</v>
      </c>
      <c r="I44" s="12">
        <v>381056014</v>
      </c>
      <c r="J44" s="12">
        <v>0</v>
      </c>
      <c r="K44" s="12">
        <v>0</v>
      </c>
      <c r="L44" s="12">
        <v>381056014</v>
      </c>
      <c r="M44" s="12">
        <v>0</v>
      </c>
      <c r="N44" s="15">
        <f t="shared" si="6"/>
        <v>381056014</v>
      </c>
      <c r="O44" s="12">
        <v>381056014</v>
      </c>
      <c r="P44" s="12">
        <v>0</v>
      </c>
      <c r="Q44" s="12">
        <v>239853925</v>
      </c>
      <c r="R44" s="12">
        <v>0</v>
      </c>
      <c r="S44" s="12">
        <v>0</v>
      </c>
      <c r="T44" s="8">
        <f t="shared" si="1"/>
        <v>141202089</v>
      </c>
      <c r="U44" s="9">
        <f t="shared" si="2"/>
        <v>0.629445320865609</v>
      </c>
      <c r="V44" s="9">
        <f t="shared" si="3"/>
        <v>0</v>
      </c>
      <c r="W44" s="9">
        <f t="shared" si="4"/>
        <v>0</v>
      </c>
      <c r="X44" s="4"/>
      <c r="Y44" s="4"/>
      <c r="Z44" s="4"/>
      <c r="AA44" s="4"/>
    </row>
    <row r="45" spans="1:27" ht="21.75" customHeight="1" thickTop="1" thickBot="1">
      <c r="A45" s="10"/>
      <c r="B45" s="10"/>
      <c r="C45" s="10"/>
      <c r="D45" s="10"/>
      <c r="E45" s="10"/>
      <c r="F45" s="10"/>
      <c r="G45" s="10"/>
      <c r="H45" s="11" t="s">
        <v>99</v>
      </c>
      <c r="I45" s="12">
        <f>+I7+I32</f>
        <v>915102115350</v>
      </c>
      <c r="J45" s="12">
        <f t="shared" ref="J45:S45" si="11">+J7+J32</f>
        <v>96118420000</v>
      </c>
      <c r="K45" s="12">
        <f t="shared" si="11"/>
        <v>40016000000</v>
      </c>
      <c r="L45" s="12">
        <f t="shared" si="11"/>
        <v>971204535350</v>
      </c>
      <c r="M45" s="12">
        <f t="shared" si="11"/>
        <v>10000000000</v>
      </c>
      <c r="N45" s="15">
        <f t="shared" si="6"/>
        <v>961204535350</v>
      </c>
      <c r="O45" s="12">
        <f t="shared" si="11"/>
        <v>898642994108.20996</v>
      </c>
      <c r="P45" s="12">
        <f t="shared" si="11"/>
        <v>62561541241.790001</v>
      </c>
      <c r="Q45" s="12">
        <f t="shared" si="11"/>
        <v>808686778410.44006</v>
      </c>
      <c r="R45" s="12">
        <f t="shared" si="11"/>
        <v>228509081627.13</v>
      </c>
      <c r="S45" s="12">
        <f t="shared" si="11"/>
        <v>206100392724.28</v>
      </c>
      <c r="T45" s="8">
        <f t="shared" si="1"/>
        <v>152517756939.55994</v>
      </c>
      <c r="U45" s="9">
        <f t="shared" si="2"/>
        <v>0.8413264281113445</v>
      </c>
      <c r="V45" s="9">
        <f t="shared" si="3"/>
        <v>0.23773200523229304</v>
      </c>
      <c r="W45" s="9">
        <f t="shared" si="4"/>
        <v>0.21441887251315703</v>
      </c>
      <c r="X45" s="4"/>
      <c r="Y45" s="4"/>
      <c r="Z45" s="4"/>
      <c r="AA45" s="4"/>
    </row>
    <row r="46" spans="1:27" ht="15" customHeight="1" thickTop="1">
      <c r="A46" s="3" t="s">
        <v>108</v>
      </c>
      <c r="B46" s="3"/>
      <c r="C46" s="3"/>
      <c r="D46" s="3"/>
      <c r="E46" s="3"/>
      <c r="F46" s="21"/>
      <c r="G46" s="21"/>
      <c r="H46" s="21"/>
      <c r="I46" s="21"/>
      <c r="J46" s="24"/>
      <c r="K46" s="23"/>
      <c r="L46" s="23"/>
      <c r="M46" s="3"/>
      <c r="N46" s="3"/>
      <c r="O46" s="3"/>
      <c r="R46" s="21"/>
      <c r="S46" s="21"/>
      <c r="T46" s="22"/>
      <c r="U46" s="23"/>
      <c r="V46" s="23"/>
      <c r="W46" s="23"/>
      <c r="X46" s="4"/>
      <c r="Y46" s="4"/>
      <c r="Z46" s="4"/>
      <c r="AA46" s="4"/>
    </row>
    <row r="47" spans="1:27" ht="15" customHeight="1">
      <c r="A47" s="3" t="s">
        <v>109</v>
      </c>
      <c r="B47" s="3"/>
      <c r="C47" s="3"/>
      <c r="D47" s="3"/>
      <c r="E47" s="3"/>
      <c r="F47" s="21"/>
      <c r="G47" s="21"/>
      <c r="H47" s="21"/>
      <c r="I47" s="21"/>
      <c r="J47" s="24"/>
      <c r="K47" s="23"/>
      <c r="L47" s="23"/>
      <c r="M47" s="3"/>
      <c r="N47" s="3"/>
      <c r="O47" s="3"/>
      <c r="R47" s="21"/>
      <c r="S47" s="21"/>
      <c r="T47" s="22"/>
      <c r="U47" s="23"/>
      <c r="V47" s="23"/>
      <c r="W47" s="23"/>
      <c r="X47" s="4"/>
      <c r="Y47" s="4"/>
      <c r="Z47" s="4"/>
      <c r="AA47" s="4"/>
    </row>
    <row r="48" spans="1:27" ht="15" customHeight="1">
      <c r="A48" s="3" t="s">
        <v>110</v>
      </c>
      <c r="B48" s="3"/>
      <c r="C48" s="3"/>
      <c r="D48" s="3"/>
      <c r="E48" s="3"/>
      <c r="F48" s="21"/>
      <c r="G48" s="21"/>
      <c r="H48" s="21"/>
      <c r="I48" s="21"/>
      <c r="J48" s="24"/>
      <c r="K48" s="23"/>
      <c r="L48" s="23"/>
      <c r="M48" s="3"/>
      <c r="N48" s="3"/>
      <c r="O48" s="3"/>
      <c r="R48" s="21"/>
      <c r="S48" s="21"/>
      <c r="T48" s="22"/>
      <c r="U48" s="23"/>
      <c r="V48" s="23"/>
      <c r="W48" s="23"/>
      <c r="X48" s="4"/>
      <c r="Y48" s="4"/>
      <c r="Z48" s="4"/>
      <c r="AA48" s="4"/>
    </row>
    <row r="49" spans="1:27" ht="15" customHeight="1">
      <c r="A49" s="3" t="s">
        <v>111</v>
      </c>
      <c r="B49" s="3"/>
      <c r="C49" s="3"/>
      <c r="D49" s="3"/>
      <c r="E49" s="3"/>
      <c r="F49" s="21"/>
      <c r="G49" s="21"/>
      <c r="H49" s="21"/>
      <c r="I49" s="21"/>
      <c r="J49" s="24"/>
      <c r="K49" s="23"/>
      <c r="L49" s="23"/>
      <c r="M49" s="3"/>
      <c r="N49" s="3"/>
      <c r="O49" s="3"/>
      <c r="R49" s="21"/>
      <c r="S49" s="21"/>
      <c r="T49" s="22"/>
      <c r="U49" s="23"/>
      <c r="V49" s="23"/>
      <c r="W49" s="23"/>
      <c r="X49" s="4"/>
      <c r="Y49" s="4"/>
      <c r="Z49" s="4"/>
      <c r="AA49" s="4"/>
    </row>
    <row r="50" spans="1:27" ht="15" customHeight="1">
      <c r="A50" s="3" t="s">
        <v>112</v>
      </c>
      <c r="B50" s="3"/>
      <c r="C50" s="3"/>
      <c r="D50" s="3"/>
      <c r="E50" s="3"/>
      <c r="F50" s="3"/>
      <c r="G50" s="3"/>
      <c r="H50" s="3"/>
      <c r="I50" s="3"/>
      <c r="J50" s="3"/>
      <c r="K50" s="3"/>
      <c r="L50" s="3"/>
      <c r="M50" s="3"/>
      <c r="N50" s="3"/>
      <c r="O50" s="3"/>
      <c r="R50" s="21"/>
      <c r="S50" s="21"/>
      <c r="T50" s="22"/>
      <c r="U50" s="23"/>
      <c r="V50" s="23"/>
      <c r="W50" s="23"/>
      <c r="X50" s="4"/>
      <c r="Y50" s="4"/>
      <c r="Z50" s="4"/>
      <c r="AA50" s="4"/>
    </row>
    <row r="51" spans="1:27" ht="15" customHeight="1">
      <c r="A51" s="3" t="s">
        <v>114</v>
      </c>
      <c r="B51" s="3"/>
      <c r="C51" s="3"/>
      <c r="D51" s="3"/>
      <c r="E51" s="3"/>
      <c r="F51" s="3"/>
      <c r="G51" s="3"/>
      <c r="H51" s="3"/>
      <c r="I51" s="3"/>
      <c r="J51" s="3"/>
      <c r="K51" s="3"/>
      <c r="L51" s="3"/>
      <c r="M51" s="3"/>
      <c r="N51" s="3"/>
      <c r="O51" s="3"/>
      <c r="R51" s="21"/>
      <c r="S51" s="21"/>
      <c r="T51" s="22"/>
      <c r="U51" s="23"/>
      <c r="V51" s="23"/>
      <c r="W51" s="3"/>
      <c r="X51" s="3"/>
    </row>
    <row r="52" spans="1:27" ht="15" customHeight="1">
      <c r="A52" s="3" t="s">
        <v>113</v>
      </c>
      <c r="B52" s="3"/>
      <c r="C52" s="3"/>
      <c r="D52" s="3"/>
      <c r="E52" s="3"/>
      <c r="F52" s="3"/>
      <c r="G52" s="3"/>
      <c r="H52" s="3"/>
      <c r="I52" s="3"/>
      <c r="J52" s="3"/>
      <c r="K52" s="3"/>
      <c r="L52" s="3"/>
      <c r="M52" s="3"/>
      <c r="N52" s="3"/>
      <c r="O52" s="3"/>
      <c r="P52" s="3"/>
      <c r="Q52" s="3"/>
      <c r="R52" s="3"/>
      <c r="S52" s="3"/>
      <c r="T52" s="3"/>
      <c r="U52" s="3"/>
      <c r="V52" s="3"/>
    </row>
    <row r="53" spans="1:27" ht="35.1" customHeight="1"/>
    <row r="54" spans="1:27" ht="35.1" customHeight="1"/>
    <row r="55" spans="1:27" ht="35.1" customHeight="1"/>
    <row r="56" spans="1:27" ht="35.1" customHeight="1"/>
    <row r="57" spans="1:27" ht="35.1" customHeight="1"/>
    <row r="58" spans="1:27" ht="35.1" customHeight="1"/>
    <row r="59" spans="1:27" ht="35.1" customHeight="1"/>
    <row r="60" spans="1:27" ht="35.1" customHeight="1"/>
    <row r="61" spans="1:27" ht="39.75" customHeight="1"/>
    <row r="62" spans="1:27" ht="27.75" customHeight="1"/>
    <row r="74" spans="20:23">
      <c r="W74" s="5"/>
    </row>
    <row r="75" spans="20:23">
      <c r="T75" s="6"/>
      <c r="U75" s="5"/>
      <c r="V75" s="5"/>
      <c r="W75" s="5"/>
    </row>
    <row r="76" spans="20:23">
      <c r="T76" s="6"/>
      <c r="U76" s="5"/>
      <c r="V76" s="5"/>
      <c r="W76" s="5"/>
    </row>
    <row r="77" spans="20:23">
      <c r="T77" s="6"/>
      <c r="U77" s="5"/>
      <c r="V77" s="5"/>
      <c r="W77" s="5"/>
    </row>
    <row r="78" spans="20:23">
      <c r="T78" s="6"/>
      <c r="U78" s="5"/>
      <c r="V78" s="5"/>
      <c r="W78" s="5"/>
    </row>
    <row r="79" spans="20:23">
      <c r="T79" s="6"/>
      <c r="U79" s="5"/>
      <c r="V79" s="5"/>
      <c r="W79" s="5"/>
    </row>
    <row r="80" spans="20:23">
      <c r="T80" s="6"/>
      <c r="U80" s="5"/>
      <c r="V80" s="5"/>
      <c r="W80" s="5"/>
    </row>
    <row r="81" spans="20:23">
      <c r="T81" s="6"/>
      <c r="U81" s="5"/>
      <c r="V81" s="5"/>
      <c r="W81" s="7"/>
    </row>
    <row r="82" spans="20:23">
      <c r="T82" s="6"/>
      <c r="U82" s="7"/>
      <c r="V82" s="7"/>
      <c r="W82" s="6"/>
    </row>
    <row r="83" spans="20:23">
      <c r="T83" s="6"/>
      <c r="U83" s="6"/>
      <c r="V83" s="6"/>
      <c r="W83" s="6"/>
    </row>
    <row r="84" spans="20:23">
      <c r="T84" s="6"/>
      <c r="U84" s="6"/>
      <c r="V84" s="6"/>
      <c r="W84" s="6"/>
    </row>
    <row r="85" spans="20:23">
      <c r="T85" s="6"/>
      <c r="U85" s="6"/>
      <c r="V85" s="6"/>
      <c r="W85" s="6"/>
    </row>
    <row r="86" spans="20:23">
      <c r="T86" s="6"/>
      <c r="U86" s="6"/>
      <c r="V86" s="6"/>
      <c r="W86" s="6"/>
    </row>
    <row r="87" spans="20:23">
      <c r="T87" s="6"/>
      <c r="U87" s="6"/>
      <c r="V87" s="6"/>
      <c r="W87" s="6"/>
    </row>
    <row r="88" spans="20:23">
      <c r="T88" s="6"/>
      <c r="U88" s="6"/>
      <c r="V88" s="6"/>
      <c r="W88" s="6"/>
    </row>
    <row r="89" spans="20:23">
      <c r="T89" s="6"/>
      <c r="U89" s="6"/>
      <c r="V89" s="6"/>
      <c r="W89" s="6"/>
    </row>
    <row r="90" spans="20:23">
      <c r="T90" s="6"/>
      <c r="U90" s="6"/>
      <c r="V90" s="6"/>
      <c r="W90" s="6"/>
    </row>
    <row r="91" spans="20:23">
      <c r="T91" s="6"/>
      <c r="U91" s="6"/>
      <c r="V91" s="6"/>
    </row>
  </sheetData>
  <mergeCells count="4">
    <mergeCell ref="A2:W2"/>
    <mergeCell ref="A3:W3"/>
    <mergeCell ref="A4:W4"/>
    <mergeCell ref="S5:W5"/>
  </mergeCells>
  <printOptions horizontalCentered="1"/>
  <pageMargins left="0" right="0" top="0.78740157480314965" bottom="0.78740157480314965" header="0.78740157480314965" footer="0.78740157480314965"/>
  <pageSetup paperSize="14" scale="60"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EJECUCION GESTION GRAL</vt:lpstr>
      <vt:lpstr>'EJECUCION GESTION GRAL'!Títulos_a_imprimir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Moreno Moscoso</dc:creator>
  <cp:lastModifiedBy>Maria del Carmen Moreno Moscoso</cp:lastModifiedBy>
  <cp:lastPrinted>2024-06-04T20:17:38Z</cp:lastPrinted>
  <dcterms:created xsi:type="dcterms:W3CDTF">2024-06-01T18:19:25Z</dcterms:created>
  <dcterms:modified xsi:type="dcterms:W3CDTF">2024-06-04T22:06:14Z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