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YO 31 DE 2024 PRESPTO\PDF\"/>
    </mc:Choice>
  </mc:AlternateContent>
  <bookViews>
    <workbookView xWindow="0" yWindow="0" windowWidth="20460" windowHeight="7080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U22" i="1" l="1"/>
  <c r="T22" i="1"/>
  <c r="S22" i="1"/>
  <c r="R22" i="1"/>
  <c r="U20" i="1"/>
  <c r="T20" i="1"/>
  <c r="S20" i="1"/>
  <c r="R20" i="1"/>
  <c r="U19" i="1"/>
  <c r="T19" i="1"/>
  <c r="S19" i="1"/>
  <c r="R19" i="1"/>
  <c r="U18" i="1"/>
  <c r="T18" i="1"/>
  <c r="S18" i="1"/>
  <c r="R18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U7" i="1"/>
  <c r="T7" i="1"/>
  <c r="S7" i="1"/>
  <c r="R7" i="1"/>
  <c r="Q23" i="1"/>
  <c r="U23" i="1" s="1"/>
  <c r="P23" i="1"/>
  <c r="O23" i="1"/>
  <c r="S23" i="1" s="1"/>
  <c r="N23" i="1"/>
  <c r="M23" i="1"/>
  <c r="L23" i="1"/>
  <c r="R23" i="1" s="1"/>
  <c r="K23" i="1"/>
  <c r="J23" i="1"/>
  <c r="I23" i="1"/>
  <c r="Q21" i="1"/>
  <c r="P21" i="1"/>
  <c r="O21" i="1"/>
  <c r="N21" i="1"/>
  <c r="M21" i="1"/>
  <c r="L21" i="1"/>
  <c r="U21" i="1" s="1"/>
  <c r="K21" i="1"/>
  <c r="J21" i="1"/>
  <c r="I21" i="1"/>
  <c r="Q17" i="1"/>
  <c r="P17" i="1"/>
  <c r="O17" i="1"/>
  <c r="N17" i="1"/>
  <c r="M17" i="1"/>
  <c r="L17" i="1"/>
  <c r="R17" i="1" s="1"/>
  <c r="K17" i="1"/>
  <c r="J17" i="1"/>
  <c r="I17" i="1"/>
  <c r="Q10" i="1"/>
  <c r="U10" i="1" s="1"/>
  <c r="P10" i="1"/>
  <c r="P24" i="1" s="1"/>
  <c r="O10" i="1"/>
  <c r="S10" i="1" s="1"/>
  <c r="N10" i="1"/>
  <c r="M10" i="1"/>
  <c r="L10" i="1"/>
  <c r="R10" i="1" s="1"/>
  <c r="K10" i="1"/>
  <c r="J10" i="1"/>
  <c r="I10" i="1"/>
  <c r="R21" i="1" l="1"/>
  <c r="S17" i="1"/>
  <c r="T17" i="1"/>
  <c r="T21" i="1"/>
  <c r="T23" i="1"/>
  <c r="S21" i="1"/>
  <c r="U17" i="1"/>
  <c r="T10" i="1"/>
  <c r="L24" i="1"/>
  <c r="O24" i="1"/>
  <c r="S24" i="1" s="1"/>
  <c r="N24" i="1"/>
  <c r="M24" i="1"/>
  <c r="I24" i="1"/>
  <c r="Q24" i="1"/>
  <c r="J24" i="1"/>
  <c r="K24" i="1"/>
  <c r="R24" i="1" l="1"/>
  <c r="U24" i="1"/>
  <c r="T24" i="1"/>
</calcChain>
</file>

<file path=xl/sharedStrings.xml><?xml version="1.0" encoding="utf-8"?>
<sst xmlns="http://schemas.openxmlformats.org/spreadsheetml/2006/main" count="174" uniqueCount="73">
  <si>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</si>
  <si>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</si>
  <si>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</si>
  <si>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</si>
  <si>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</si>
  <si>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</si>
  <si>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</si>
  <si>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</si>
  <si>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</si>
  <si>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</si>
  <si>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</si>
  <si>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</si>
  <si>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</si>
  <si>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</si>
  <si>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</si>
  <si>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</si>
  <si>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</si>
  <si>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</si>
  <si>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</si>
  <si>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</si>
  <si>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</si>
  <si>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</si>
  <si>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</si>
  <si>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</si>
  <si>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</si>
  <si>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</si>
  <si>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</si>
  <si>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</si>
  <si>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</si>
  <si>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</si>
  <si>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</si>
  <si>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</si>
  <si>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</si>
  <si>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</si>
  <si>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</si>
  <si>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</si>
  <si>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</si>
  <si>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</si>
  <si>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</si>
  <si>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</si>
  <si>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</si>
  <si>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</si>
  <si>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</si>
  <si>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</si>
  <si>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</si>
  <si>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</si>
  <si>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</si>
  <si>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</si>
  <si>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</si>
  <si>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</si>
  <si>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</si>
  <si>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</si>
  <si>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</si>
  <si>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</si>
  <si>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</si>
  <si>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</si>
  <si>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</si>
  <si>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</si>
  <si>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MINISTERIO DE COMERCIO INDUSTRIA Y TURISMO</t>
  </si>
  <si>
    <t>EJECUCION PRESUPUESTAL ACUMULADA CON CORTE AL 31 DE MAYO DE 2024</t>
  </si>
  <si>
    <t>COMP /APR</t>
  </si>
  <si>
    <t>OBLIG/ APR</t>
  </si>
  <si>
    <t>PAGO/ APR</t>
  </si>
  <si>
    <t>SECRETARIA GENERAL</t>
  </si>
  <si>
    <t>VICEMINISTERIO DE COMERCIO EXTERIOR</t>
  </si>
  <si>
    <t>VICEMINISTERIO DE DESARROLLO EMPRESARIAL</t>
  </si>
  <si>
    <t>VICEMINISTERIO DE TURISMO</t>
  </si>
  <si>
    <t xml:space="preserve">TOTAL GASTOS DE INVERSION </t>
  </si>
  <si>
    <t>GASTOS DE INVERSION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</si>
  <si>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</si>
  <si>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</si>
  <si>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</si>
  <si>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FECHA DE GENERACION : JUNIO 01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</si>
</sst>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7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right" vertical="center" wrapText="1"/>
    </xf>
    <xf numFmtId="7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342900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581024</xdr:colOff>
      <xdr:row>0</xdr:row>
      <xdr:rowOff>0</xdr:rowOff>
    </xdr:from>
    <xdr:to>
      <xdr:col>20</xdr:col>
      <xdr:colOff>466725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299" y="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showGridLines="0" tabSelected="1" topLeftCell="A15" workbookViewId="0">
      <selection activeCell="Q16" sqref="Q16"/>
    </sheetView>
  </sheetViews>
  <sheetFormatPr baseColWidth="10" defaultRowHeight="15"/>
  <cols>
    <col min="1" max="1" width="4" customWidth="1"/>
    <col min="2" max="4" width="5.42578125" customWidth="1"/>
    <col min="5" max="5" width="6.7109375" customWidth="1"/>
    <col min="6" max="6" width="3.85546875" customWidth="1"/>
    <col min="7" max="7" width="4.28515625" customWidth="1"/>
    <col min="8" max="8" width="27.5703125" customWidth="1"/>
    <col min="9" max="9" width="16.7109375" customWidth="1"/>
    <col min="10" max="10" width="13.7109375" customWidth="1"/>
    <col min="11" max="11" width="11.42578125" customWidth="1"/>
    <col min="12" max="12" width="17" customWidth="1"/>
    <col min="13" max="13" width="17.28515625" customWidth="1"/>
    <col min="14" max="14" width="16.85546875" customWidth="1"/>
    <col min="15" max="15" width="17.28515625" customWidth="1"/>
    <col min="16" max="16" width="16.140625" customWidth="1"/>
    <col min="17" max="17" width="15.5703125" customWidth="1"/>
    <col min="18" max="18" width="15.140625" customWidth="1"/>
    <col min="19" max="19" width="8.28515625" customWidth="1"/>
    <col min="20" max="20" width="7.7109375" customWidth="1"/>
    <col min="21" max="21" width="7.140625" customWidth="1"/>
  </cols>
  <sheetData>
    <row r="1" spans="1:25">
      <c r="A1" s="2"/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3"/>
      <c r="S1" s="3"/>
      <c r="T1" s="3"/>
      <c r="U1" s="3"/>
      <c r="V1" s="3"/>
      <c r="W1" s="3"/>
      <c r="X1" s="3"/>
      <c r="Y1" s="3"/>
    </row>
    <row r="2" spans="1:25">
      <c r="A2" s="19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3"/>
      <c r="W2" s="3"/>
      <c r="X2" s="3"/>
      <c r="Y2" s="3"/>
    </row>
    <row r="3" spans="1:25">
      <c r="A3" s="19" t="s">
        <v>59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3"/>
      <c r="W3" s="3"/>
      <c r="X3" s="3"/>
      <c r="Y3" s="3"/>
    </row>
    <row r="4" spans="1:25">
      <c r="A4" s="19" t="s">
        <v>68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3"/>
      <c r="W4" s="3"/>
      <c r="X4" s="3"/>
      <c r="Y4" s="3"/>
    </row>
    <row r="5" spans="1:25" ht="15.75" thickBot="1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4" t="s">
        <v>72</v>
      </c>
      <c r="R5" s="25"/>
      <c r="S5" s="25"/>
      <c r="T5" s="25"/>
      <c r="U5" s="25"/>
      <c r="V5" s="3"/>
      <c r="W5" s="3"/>
      <c r="X5" s="3"/>
      <c r="Y5" s="3"/>
    </row>
    <row r="6" spans="1:25" ht="31.5" customHeight="1" thickTop="1" thickBot="1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  <c r="N6" s="11" t="s">
        <v>14</v>
      </c>
      <c r="O6" s="11" t="s">
        <v>15</v>
      </c>
      <c r="P6" s="11" t="s">
        <v>16</v>
      </c>
      <c r="Q6" s="11" t="s">
        <v>17</v>
      </c>
      <c r="R6" s="12" t="s">
        <v>57</v>
      </c>
      <c r="S6" s="12" t="s">
        <v>60</v>
      </c>
      <c r="T6" s="12" t="s">
        <v>61</v>
      </c>
      <c r="U6" s="12" t="s">
        <v>62</v>
      </c>
      <c r="V6" s="3"/>
      <c r="W6" s="3"/>
      <c r="X6" s="3"/>
      <c r="Y6" s="4"/>
    </row>
    <row r="7" spans="1:25" ht="54.95" customHeight="1" thickTop="1" thickBot="1">
      <c r="A7" s="8" t="s">
        <v>21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18</v>
      </c>
      <c r="G7" s="8" t="s">
        <v>19</v>
      </c>
      <c r="H7" s="9" t="s">
        <v>26</v>
      </c>
      <c r="I7" s="10">
        <v>2879089992</v>
      </c>
      <c r="J7" s="10">
        <v>0</v>
      </c>
      <c r="K7" s="10">
        <v>0</v>
      </c>
      <c r="L7" s="10">
        <v>2879089992</v>
      </c>
      <c r="M7" s="10">
        <v>2547657012.3200002</v>
      </c>
      <c r="N7" s="10">
        <v>331432979.68000001</v>
      </c>
      <c r="O7" s="10">
        <v>2365230679.3200002</v>
      </c>
      <c r="P7" s="10">
        <v>948610816.82000005</v>
      </c>
      <c r="Q7" s="10">
        <v>910285816.82000005</v>
      </c>
      <c r="R7" s="6">
        <f>+L7-O7</f>
        <v>513859312.67999983</v>
      </c>
      <c r="S7" s="7">
        <f>+O7/L7</f>
        <v>0.82152023239709837</v>
      </c>
      <c r="T7" s="7">
        <f>+P7/L7</f>
        <v>0.3294828641882897</v>
      </c>
      <c r="U7" s="7">
        <f>+Q7/L7</f>
        <v>0.31617136642111604</v>
      </c>
      <c r="V7" s="4"/>
      <c r="W7" s="4"/>
      <c r="X7" s="4"/>
      <c r="Y7" s="4"/>
    </row>
    <row r="8" spans="1:25" ht="54.95" customHeight="1" thickTop="1" thickBot="1">
      <c r="A8" s="8" t="s">
        <v>21</v>
      </c>
      <c r="B8" s="8" t="s">
        <v>22</v>
      </c>
      <c r="C8" s="8" t="s">
        <v>23</v>
      </c>
      <c r="D8" s="8" t="s">
        <v>24</v>
      </c>
      <c r="E8" s="8" t="s">
        <v>25</v>
      </c>
      <c r="F8" s="8" t="s">
        <v>27</v>
      </c>
      <c r="G8" s="8" t="s">
        <v>19</v>
      </c>
      <c r="H8" s="9" t="s">
        <v>26</v>
      </c>
      <c r="I8" s="10">
        <v>21150651769</v>
      </c>
      <c r="J8" s="10">
        <v>0</v>
      </c>
      <c r="K8" s="10">
        <v>0</v>
      </c>
      <c r="L8" s="10">
        <v>21150651769</v>
      </c>
      <c r="M8" s="10">
        <v>21150651769</v>
      </c>
      <c r="N8" s="10">
        <v>0</v>
      </c>
      <c r="O8" s="10">
        <v>21150651769</v>
      </c>
      <c r="P8" s="10">
        <v>0</v>
      </c>
      <c r="Q8" s="10">
        <v>0</v>
      </c>
      <c r="R8" s="6">
        <f t="shared" ref="R8:R24" si="0">+L8-O8</f>
        <v>0</v>
      </c>
      <c r="S8" s="7">
        <f t="shared" ref="S8:S24" si="1">+O8/L8</f>
        <v>1</v>
      </c>
      <c r="T8" s="7">
        <f t="shared" ref="T8:T24" si="2">+P8/L8</f>
        <v>0</v>
      </c>
      <c r="U8" s="7">
        <f t="shared" ref="U8:U24" si="3">+Q8/L8</f>
        <v>0</v>
      </c>
      <c r="V8" s="4"/>
      <c r="W8" s="4"/>
      <c r="X8" s="4"/>
      <c r="Y8" s="4"/>
    </row>
    <row r="9" spans="1:25" ht="54.95" customHeight="1" thickTop="1" thickBot="1">
      <c r="A9" s="8" t="s">
        <v>21</v>
      </c>
      <c r="B9" s="8" t="s">
        <v>22</v>
      </c>
      <c r="C9" s="8" t="s">
        <v>23</v>
      </c>
      <c r="D9" s="8" t="s">
        <v>24</v>
      </c>
      <c r="E9" s="8" t="s">
        <v>55</v>
      </c>
      <c r="F9" s="8" t="s">
        <v>54</v>
      </c>
      <c r="G9" s="8" t="s">
        <v>20</v>
      </c>
      <c r="H9" s="9" t="s">
        <v>56</v>
      </c>
      <c r="I9" s="10">
        <v>9755650000</v>
      </c>
      <c r="J9" s="10">
        <v>0</v>
      </c>
      <c r="K9" s="10">
        <v>0</v>
      </c>
      <c r="L9" s="10">
        <v>9755650000</v>
      </c>
      <c r="M9" s="10">
        <v>8750771563.2900009</v>
      </c>
      <c r="N9" s="10">
        <v>1004878436.71</v>
      </c>
      <c r="O9" s="10">
        <v>8747386864.7900009</v>
      </c>
      <c r="P9" s="10">
        <v>3398101552.5500002</v>
      </c>
      <c r="Q9" s="10">
        <v>3326357861.5500002</v>
      </c>
      <c r="R9" s="6">
        <f t="shared" si="0"/>
        <v>1008263135.2099991</v>
      </c>
      <c r="S9" s="7">
        <f t="shared" si="1"/>
        <v>0.89664828738115876</v>
      </c>
      <c r="T9" s="7">
        <f t="shared" si="2"/>
        <v>0.34832138838006693</v>
      </c>
      <c r="U9" s="7">
        <f t="shared" si="3"/>
        <v>0.34096732268480318</v>
      </c>
      <c r="V9" s="4"/>
      <c r="W9" s="4"/>
      <c r="X9" s="4"/>
      <c r="Y9" s="4"/>
    </row>
    <row r="10" spans="1:25" ht="36" customHeight="1" thickTop="1" thickBot="1">
      <c r="A10" s="13" t="s">
        <v>21</v>
      </c>
      <c r="B10" s="13"/>
      <c r="C10" s="13"/>
      <c r="D10" s="13"/>
      <c r="E10" s="13"/>
      <c r="F10" s="13"/>
      <c r="G10" s="13"/>
      <c r="H10" s="1" t="s">
        <v>64</v>
      </c>
      <c r="I10" s="14">
        <f>SUM(I7:I9)</f>
        <v>33785391761</v>
      </c>
      <c r="J10" s="14">
        <f t="shared" ref="J10:Q10" si="4">SUM(J7:J9)</f>
        <v>0</v>
      </c>
      <c r="K10" s="14">
        <f t="shared" si="4"/>
        <v>0</v>
      </c>
      <c r="L10" s="14">
        <f t="shared" si="4"/>
        <v>33785391761</v>
      </c>
      <c r="M10" s="14">
        <f t="shared" si="4"/>
        <v>32449080344.610001</v>
      </c>
      <c r="N10" s="14">
        <f t="shared" si="4"/>
        <v>1336311416.3900001</v>
      </c>
      <c r="O10" s="14">
        <f t="shared" si="4"/>
        <v>32263269313.110001</v>
      </c>
      <c r="P10" s="14">
        <f t="shared" si="4"/>
        <v>4346712369.3699999</v>
      </c>
      <c r="Q10" s="14">
        <f t="shared" si="4"/>
        <v>4236643678.3700004</v>
      </c>
      <c r="R10" s="15">
        <f t="shared" si="0"/>
        <v>1522122447.8899994</v>
      </c>
      <c r="S10" s="16">
        <f t="shared" si="1"/>
        <v>0.95494731987547787</v>
      </c>
      <c r="T10" s="16">
        <f t="shared" si="2"/>
        <v>0.12865656257944019</v>
      </c>
      <c r="U10" s="16">
        <f t="shared" si="3"/>
        <v>0.1253986843882198</v>
      </c>
      <c r="V10" s="4"/>
      <c r="W10" s="4"/>
      <c r="X10" s="4"/>
      <c r="Y10" s="4"/>
    </row>
    <row r="11" spans="1:25" ht="54.95" customHeight="1" thickTop="1" thickBot="1">
      <c r="A11" s="8" t="s">
        <v>21</v>
      </c>
      <c r="B11" s="8" t="s">
        <v>28</v>
      </c>
      <c r="C11" s="8" t="s">
        <v>23</v>
      </c>
      <c r="D11" s="8" t="s">
        <v>29</v>
      </c>
      <c r="E11" s="8" t="s">
        <v>30</v>
      </c>
      <c r="F11" s="8" t="s">
        <v>18</v>
      </c>
      <c r="G11" s="8" t="s">
        <v>19</v>
      </c>
      <c r="H11" s="9" t="s">
        <v>31</v>
      </c>
      <c r="I11" s="10">
        <v>19570000000</v>
      </c>
      <c r="J11" s="10">
        <v>0</v>
      </c>
      <c r="K11" s="10">
        <v>0</v>
      </c>
      <c r="L11" s="10">
        <v>19570000000</v>
      </c>
      <c r="M11" s="10">
        <v>19303043629.700001</v>
      </c>
      <c r="N11" s="10">
        <v>266956370.30000001</v>
      </c>
      <c r="O11" s="10">
        <v>19303030849.700001</v>
      </c>
      <c r="P11" s="10">
        <v>259860679.69999999</v>
      </c>
      <c r="Q11" s="10">
        <v>237800139.69999999</v>
      </c>
      <c r="R11" s="6">
        <f t="shared" si="0"/>
        <v>266969150.29999924</v>
      </c>
      <c r="S11" s="7">
        <f t="shared" si="1"/>
        <v>0.98635824474706191</v>
      </c>
      <c r="T11" s="7">
        <f t="shared" si="2"/>
        <v>1.3278522212570259E-2</v>
      </c>
      <c r="U11" s="7">
        <f t="shared" si="3"/>
        <v>1.2151259054675524E-2</v>
      </c>
      <c r="V11" s="4"/>
      <c r="W11" s="4"/>
      <c r="X11" s="4"/>
      <c r="Y11" s="4"/>
    </row>
    <row r="12" spans="1:25" ht="54.95" customHeight="1" thickTop="1" thickBot="1">
      <c r="A12" s="8" t="s">
        <v>21</v>
      </c>
      <c r="B12" s="8" t="s">
        <v>28</v>
      </c>
      <c r="C12" s="8" t="s">
        <v>23</v>
      </c>
      <c r="D12" s="8" t="s">
        <v>32</v>
      </c>
      <c r="E12" s="8" t="s">
        <v>33</v>
      </c>
      <c r="F12" s="8" t="s">
        <v>18</v>
      </c>
      <c r="G12" s="8" t="s">
        <v>19</v>
      </c>
      <c r="H12" s="9" t="s">
        <v>34</v>
      </c>
      <c r="I12" s="10">
        <v>16568950074</v>
      </c>
      <c r="J12" s="10">
        <v>0</v>
      </c>
      <c r="K12" s="10">
        <v>0</v>
      </c>
      <c r="L12" s="10">
        <v>16568950074</v>
      </c>
      <c r="M12" s="10">
        <v>11983288374.299999</v>
      </c>
      <c r="N12" s="10">
        <v>4585661699.6999998</v>
      </c>
      <c r="O12" s="10">
        <v>11794337623.299999</v>
      </c>
      <c r="P12" s="10">
        <v>218953277.30000001</v>
      </c>
      <c r="Q12" s="10">
        <v>196168277.30000001</v>
      </c>
      <c r="R12" s="6">
        <f t="shared" si="0"/>
        <v>4774612450.7000008</v>
      </c>
      <c r="S12" s="7">
        <f t="shared" si="1"/>
        <v>0.71183373542827411</v>
      </c>
      <c r="T12" s="7">
        <f t="shared" si="2"/>
        <v>1.3214674214244965E-2</v>
      </c>
      <c r="U12" s="7">
        <f t="shared" si="3"/>
        <v>1.1839511642190733E-2</v>
      </c>
      <c r="V12" s="4"/>
      <c r="W12" s="4"/>
      <c r="X12" s="4"/>
      <c r="Y12" s="4"/>
    </row>
    <row r="13" spans="1:25" ht="54.95" customHeight="1" thickTop="1" thickBot="1">
      <c r="A13" s="8" t="s">
        <v>21</v>
      </c>
      <c r="B13" s="8" t="s">
        <v>28</v>
      </c>
      <c r="C13" s="8" t="s">
        <v>23</v>
      </c>
      <c r="D13" s="8" t="s">
        <v>35</v>
      </c>
      <c r="E13" s="8" t="s">
        <v>33</v>
      </c>
      <c r="F13" s="8" t="s">
        <v>18</v>
      </c>
      <c r="G13" s="8" t="s">
        <v>19</v>
      </c>
      <c r="H13" s="9" t="s">
        <v>34</v>
      </c>
      <c r="I13" s="10">
        <v>4005703159</v>
      </c>
      <c r="J13" s="10">
        <v>0</v>
      </c>
      <c r="K13" s="10">
        <v>0</v>
      </c>
      <c r="L13" s="10">
        <v>4005703159</v>
      </c>
      <c r="M13" s="10">
        <v>1777021172.5</v>
      </c>
      <c r="N13" s="10">
        <v>2228681986.5</v>
      </c>
      <c r="O13" s="10">
        <v>1388090715.5</v>
      </c>
      <c r="P13" s="10">
        <v>399161886</v>
      </c>
      <c r="Q13" s="10">
        <v>388494176</v>
      </c>
      <c r="R13" s="6">
        <f t="shared" si="0"/>
        <v>2617612443.5</v>
      </c>
      <c r="S13" s="7">
        <f t="shared" si="1"/>
        <v>0.34652860194626317</v>
      </c>
      <c r="T13" s="7">
        <f t="shared" si="2"/>
        <v>9.9648393841456892E-2</v>
      </c>
      <c r="U13" s="7">
        <f t="shared" si="3"/>
        <v>9.6985263405535344E-2</v>
      </c>
      <c r="V13" s="4"/>
      <c r="W13" s="4"/>
      <c r="X13" s="4"/>
      <c r="Y13" s="4"/>
    </row>
    <row r="14" spans="1:25" ht="54.95" customHeight="1" thickTop="1" thickBot="1">
      <c r="A14" s="8" t="s">
        <v>21</v>
      </c>
      <c r="B14" s="8" t="s">
        <v>28</v>
      </c>
      <c r="C14" s="8" t="s">
        <v>23</v>
      </c>
      <c r="D14" s="8" t="s">
        <v>36</v>
      </c>
      <c r="E14" s="8" t="s">
        <v>37</v>
      </c>
      <c r="F14" s="8" t="s">
        <v>18</v>
      </c>
      <c r="G14" s="8" t="s">
        <v>19</v>
      </c>
      <c r="H14" s="9" t="s">
        <v>38</v>
      </c>
      <c r="I14" s="10">
        <v>69511933550</v>
      </c>
      <c r="J14" s="10">
        <v>0</v>
      </c>
      <c r="K14" s="10">
        <v>0</v>
      </c>
      <c r="L14" s="10">
        <v>69511933550</v>
      </c>
      <c r="M14" s="10">
        <v>51200429511.080002</v>
      </c>
      <c r="N14" s="10">
        <v>18311504038.919998</v>
      </c>
      <c r="O14" s="10">
        <v>50030960262.080002</v>
      </c>
      <c r="P14" s="10">
        <v>413810810.07999998</v>
      </c>
      <c r="Q14" s="10">
        <v>413810810.07999998</v>
      </c>
      <c r="R14" s="6">
        <f t="shared" si="0"/>
        <v>19480973287.919998</v>
      </c>
      <c r="S14" s="7">
        <f t="shared" si="1"/>
        <v>0.71974634723824338</v>
      </c>
      <c r="T14" s="7">
        <f t="shared" si="2"/>
        <v>5.9530901954028582E-3</v>
      </c>
      <c r="U14" s="7">
        <f t="shared" si="3"/>
        <v>5.9530901954028582E-3</v>
      </c>
      <c r="V14" s="4"/>
      <c r="W14" s="4"/>
      <c r="X14" s="4"/>
      <c r="Y14" s="4"/>
    </row>
    <row r="15" spans="1:25" ht="54.95" customHeight="1" thickTop="1" thickBot="1">
      <c r="A15" s="8" t="s">
        <v>21</v>
      </c>
      <c r="B15" s="8" t="s">
        <v>28</v>
      </c>
      <c r="C15" s="8" t="s">
        <v>23</v>
      </c>
      <c r="D15" s="8" t="s">
        <v>39</v>
      </c>
      <c r="E15" s="8" t="s">
        <v>40</v>
      </c>
      <c r="F15" s="8" t="s">
        <v>18</v>
      </c>
      <c r="G15" s="8" t="s">
        <v>19</v>
      </c>
      <c r="H15" s="9" t="s">
        <v>41</v>
      </c>
      <c r="I15" s="10">
        <v>59646395164</v>
      </c>
      <c r="J15" s="10">
        <v>0</v>
      </c>
      <c r="K15" s="10">
        <v>0</v>
      </c>
      <c r="L15" s="10">
        <v>59646395164</v>
      </c>
      <c r="M15" s="10">
        <v>58766212677.099998</v>
      </c>
      <c r="N15" s="10">
        <v>880182486.89999998</v>
      </c>
      <c r="O15" s="10">
        <v>58766107647.099998</v>
      </c>
      <c r="P15" s="10">
        <v>921399141.09000003</v>
      </c>
      <c r="Q15" s="10">
        <v>876753141.09000003</v>
      </c>
      <c r="R15" s="6">
        <f t="shared" si="0"/>
        <v>880287516.90000153</v>
      </c>
      <c r="S15" s="7">
        <f t="shared" si="1"/>
        <v>0.98524156381153261</v>
      </c>
      <c r="T15" s="7">
        <f t="shared" si="2"/>
        <v>1.5447691994739641E-2</v>
      </c>
      <c r="U15" s="7">
        <f t="shared" si="3"/>
        <v>1.4699180707892478E-2</v>
      </c>
      <c r="V15" s="4"/>
      <c r="W15" s="4"/>
      <c r="X15" s="4"/>
      <c r="Y15" s="4"/>
    </row>
    <row r="16" spans="1:25" ht="54.95" customHeight="1" thickTop="1" thickBot="1">
      <c r="A16" s="8" t="s">
        <v>21</v>
      </c>
      <c r="B16" s="8" t="s">
        <v>45</v>
      </c>
      <c r="C16" s="8" t="s">
        <v>23</v>
      </c>
      <c r="D16" s="8" t="s">
        <v>46</v>
      </c>
      <c r="E16" s="8" t="s">
        <v>33</v>
      </c>
      <c r="F16" s="8" t="s">
        <v>18</v>
      </c>
      <c r="G16" s="8" t="s">
        <v>19</v>
      </c>
      <c r="H16" s="9" t="s">
        <v>34</v>
      </c>
      <c r="I16" s="10">
        <v>152422406</v>
      </c>
      <c r="J16" s="10">
        <v>0</v>
      </c>
      <c r="K16" s="10">
        <v>0</v>
      </c>
      <c r="L16" s="10">
        <v>152422406</v>
      </c>
      <c r="M16" s="10">
        <v>128387531</v>
      </c>
      <c r="N16" s="10">
        <v>24034875</v>
      </c>
      <c r="O16" s="10">
        <v>103400765</v>
      </c>
      <c r="P16" s="10">
        <v>29092000</v>
      </c>
      <c r="Q16" s="10">
        <v>29092000</v>
      </c>
      <c r="R16" s="6">
        <f t="shared" si="0"/>
        <v>49021641</v>
      </c>
      <c r="S16" s="7">
        <f t="shared" si="1"/>
        <v>0.67838297343239684</v>
      </c>
      <c r="T16" s="7">
        <f t="shared" si="2"/>
        <v>0.19086432738766768</v>
      </c>
      <c r="U16" s="7">
        <f t="shared" si="3"/>
        <v>0.19086432738766768</v>
      </c>
      <c r="V16" s="4"/>
      <c r="W16" s="4"/>
      <c r="X16" s="4"/>
      <c r="Y16" s="4"/>
    </row>
    <row r="17" spans="1:25" ht="30" customHeight="1" thickTop="1" thickBot="1">
      <c r="A17" s="13" t="s">
        <v>21</v>
      </c>
      <c r="B17" s="13"/>
      <c r="C17" s="13"/>
      <c r="D17" s="13"/>
      <c r="E17" s="13"/>
      <c r="F17" s="13"/>
      <c r="G17" s="13"/>
      <c r="H17" s="1" t="s">
        <v>65</v>
      </c>
      <c r="I17" s="14">
        <f>SUM(I11:I16)</f>
        <v>169455404353</v>
      </c>
      <c r="J17" s="14">
        <f t="shared" ref="J17:Q17" si="5">SUM(J11:J16)</f>
        <v>0</v>
      </c>
      <c r="K17" s="14">
        <f t="shared" si="5"/>
        <v>0</v>
      </c>
      <c r="L17" s="14">
        <f t="shared" si="5"/>
        <v>169455404353</v>
      </c>
      <c r="M17" s="14">
        <f t="shared" si="5"/>
        <v>143158382895.67999</v>
      </c>
      <c r="N17" s="14">
        <f t="shared" si="5"/>
        <v>26297021457.32</v>
      </c>
      <c r="O17" s="14">
        <f t="shared" si="5"/>
        <v>141385927862.67999</v>
      </c>
      <c r="P17" s="14">
        <f t="shared" si="5"/>
        <v>2242277794.1700001</v>
      </c>
      <c r="Q17" s="14">
        <f t="shared" si="5"/>
        <v>2142118544.1700001</v>
      </c>
      <c r="R17" s="15">
        <f t="shared" si="0"/>
        <v>28069476490.320007</v>
      </c>
      <c r="S17" s="16">
        <f t="shared" si="1"/>
        <v>0.83435478734070201</v>
      </c>
      <c r="T17" s="16">
        <f t="shared" si="2"/>
        <v>1.3232258969439609E-2</v>
      </c>
      <c r="U17" s="16">
        <f t="shared" si="3"/>
        <v>1.2641193429910673E-2</v>
      </c>
      <c r="V17" s="4"/>
      <c r="W17" s="4"/>
      <c r="X17" s="4"/>
      <c r="Y17" s="4"/>
    </row>
    <row r="18" spans="1:25" ht="54.95" customHeight="1" thickTop="1" thickBot="1">
      <c r="A18" s="8" t="s">
        <v>21</v>
      </c>
      <c r="B18" s="8" t="s">
        <v>47</v>
      </c>
      <c r="C18" s="8" t="s">
        <v>23</v>
      </c>
      <c r="D18" s="8" t="s">
        <v>48</v>
      </c>
      <c r="E18" s="8" t="s">
        <v>49</v>
      </c>
      <c r="F18" s="8" t="s">
        <v>18</v>
      </c>
      <c r="G18" s="8" t="s">
        <v>19</v>
      </c>
      <c r="H18" s="9" t="s">
        <v>50</v>
      </c>
      <c r="I18" s="10">
        <v>4911388626</v>
      </c>
      <c r="J18" s="10">
        <v>0</v>
      </c>
      <c r="K18" s="10">
        <v>0</v>
      </c>
      <c r="L18" s="10">
        <v>4911388626</v>
      </c>
      <c r="M18" s="10">
        <v>3493093554.4400001</v>
      </c>
      <c r="N18" s="10">
        <v>1418295071.5599999</v>
      </c>
      <c r="O18" s="10">
        <v>2650538054.4400001</v>
      </c>
      <c r="P18" s="10">
        <v>1656833305.4400001</v>
      </c>
      <c r="Q18" s="10">
        <v>1649314305.4400001</v>
      </c>
      <c r="R18" s="6">
        <f t="shared" si="0"/>
        <v>2260850571.5599999</v>
      </c>
      <c r="S18" s="7">
        <f t="shared" si="1"/>
        <v>0.53967182324129936</v>
      </c>
      <c r="T18" s="7">
        <f t="shared" si="2"/>
        <v>0.33734518516189599</v>
      </c>
      <c r="U18" s="7">
        <f t="shared" si="3"/>
        <v>0.33581425357155192</v>
      </c>
      <c r="V18" s="4"/>
      <c r="W18" s="4"/>
      <c r="X18" s="4"/>
      <c r="Y18" s="4"/>
    </row>
    <row r="19" spans="1:25" ht="54.95" customHeight="1" thickTop="1" thickBot="1">
      <c r="A19" s="8" t="s">
        <v>21</v>
      </c>
      <c r="B19" s="8" t="s">
        <v>47</v>
      </c>
      <c r="C19" s="8" t="s">
        <v>23</v>
      </c>
      <c r="D19" s="8" t="s">
        <v>46</v>
      </c>
      <c r="E19" s="8" t="s">
        <v>51</v>
      </c>
      <c r="F19" s="8" t="s">
        <v>18</v>
      </c>
      <c r="G19" s="8" t="s">
        <v>19</v>
      </c>
      <c r="H19" s="9" t="s">
        <v>52</v>
      </c>
      <c r="I19" s="10">
        <v>2879089884</v>
      </c>
      <c r="J19" s="10">
        <v>0</v>
      </c>
      <c r="K19" s="10">
        <v>0</v>
      </c>
      <c r="L19" s="10">
        <v>2879089884</v>
      </c>
      <c r="M19" s="10">
        <v>2020645500.9000001</v>
      </c>
      <c r="N19" s="10">
        <v>858444383.10000002</v>
      </c>
      <c r="O19" s="10">
        <v>1626193500.9000001</v>
      </c>
      <c r="P19" s="10">
        <v>360657799.89999998</v>
      </c>
      <c r="Q19" s="10">
        <v>333728799.89999998</v>
      </c>
      <c r="R19" s="6">
        <f t="shared" si="0"/>
        <v>1252896383.0999999</v>
      </c>
      <c r="S19" s="7">
        <f t="shared" si="1"/>
        <v>0.56482901417467524</v>
      </c>
      <c r="T19" s="7">
        <f t="shared" si="2"/>
        <v>0.12526798899342734</v>
      </c>
      <c r="U19" s="7">
        <f t="shared" si="3"/>
        <v>0.11591468601054623</v>
      </c>
      <c r="V19" s="4"/>
      <c r="W19" s="4"/>
      <c r="X19" s="4"/>
      <c r="Y19" s="4"/>
    </row>
    <row r="20" spans="1:25" ht="54.95" customHeight="1" thickTop="1" thickBot="1">
      <c r="A20" s="8" t="s">
        <v>21</v>
      </c>
      <c r="B20" s="8" t="s">
        <v>47</v>
      </c>
      <c r="C20" s="8" t="s">
        <v>23</v>
      </c>
      <c r="D20" s="8" t="s">
        <v>53</v>
      </c>
      <c r="E20" s="8" t="s">
        <v>51</v>
      </c>
      <c r="F20" s="8" t="s">
        <v>18</v>
      </c>
      <c r="G20" s="8" t="s">
        <v>19</v>
      </c>
      <c r="H20" s="9" t="s">
        <v>52</v>
      </c>
      <c r="I20" s="10">
        <v>381056014</v>
      </c>
      <c r="J20" s="10">
        <v>0</v>
      </c>
      <c r="K20" s="10">
        <v>0</v>
      </c>
      <c r="L20" s="10">
        <v>381056014</v>
      </c>
      <c r="M20" s="10">
        <v>381056014</v>
      </c>
      <c r="N20" s="10">
        <v>0</v>
      </c>
      <c r="O20" s="10">
        <v>239853925</v>
      </c>
      <c r="P20" s="10">
        <v>0</v>
      </c>
      <c r="Q20" s="10">
        <v>0</v>
      </c>
      <c r="R20" s="6">
        <f t="shared" si="0"/>
        <v>141202089</v>
      </c>
      <c r="S20" s="7">
        <f t="shared" si="1"/>
        <v>0.629445320865609</v>
      </c>
      <c r="T20" s="7">
        <f t="shared" si="2"/>
        <v>0</v>
      </c>
      <c r="U20" s="7">
        <f t="shared" si="3"/>
        <v>0</v>
      </c>
      <c r="V20" s="4"/>
      <c r="W20" s="4"/>
      <c r="X20" s="4"/>
      <c r="Y20" s="4"/>
    </row>
    <row r="21" spans="1:25" ht="30.75" customHeight="1" thickTop="1" thickBot="1">
      <c r="A21" s="13" t="s">
        <v>21</v>
      </c>
      <c r="B21" s="13"/>
      <c r="C21" s="13"/>
      <c r="D21" s="13"/>
      <c r="E21" s="13"/>
      <c r="F21" s="13"/>
      <c r="G21" s="13"/>
      <c r="H21" s="1" t="s">
        <v>63</v>
      </c>
      <c r="I21" s="14">
        <f>SUM(I18:I20)</f>
        <v>8171534524</v>
      </c>
      <c r="J21" s="14">
        <f t="shared" ref="J21:Q21" si="6">SUM(J18:J20)</f>
        <v>0</v>
      </c>
      <c r="K21" s="14">
        <f t="shared" si="6"/>
        <v>0</v>
      </c>
      <c r="L21" s="14">
        <f t="shared" si="6"/>
        <v>8171534524</v>
      </c>
      <c r="M21" s="14">
        <f t="shared" si="6"/>
        <v>5894795069.3400002</v>
      </c>
      <c r="N21" s="14">
        <f t="shared" si="6"/>
        <v>2276739454.6599998</v>
      </c>
      <c r="O21" s="14">
        <f t="shared" si="6"/>
        <v>4516585480.3400002</v>
      </c>
      <c r="P21" s="14">
        <f t="shared" si="6"/>
        <v>2017491105.3400002</v>
      </c>
      <c r="Q21" s="14">
        <f t="shared" si="6"/>
        <v>1983043105.3400002</v>
      </c>
      <c r="R21" s="15">
        <f t="shared" si="0"/>
        <v>3654949043.6599998</v>
      </c>
      <c r="S21" s="16">
        <f t="shared" si="1"/>
        <v>0.55272182563442351</v>
      </c>
      <c r="T21" s="16">
        <f t="shared" si="2"/>
        <v>0.24689256337528509</v>
      </c>
      <c r="U21" s="16">
        <f t="shared" si="3"/>
        <v>0.24267695370015915</v>
      </c>
      <c r="V21" s="4"/>
      <c r="W21" s="4"/>
      <c r="X21" s="4"/>
      <c r="Y21" s="4"/>
    </row>
    <row r="22" spans="1:25" ht="54.95" customHeight="1" thickTop="1" thickBot="1">
      <c r="A22" s="8" t="s">
        <v>21</v>
      </c>
      <c r="B22" s="8" t="s">
        <v>28</v>
      </c>
      <c r="C22" s="8" t="s">
        <v>23</v>
      </c>
      <c r="D22" s="8" t="s">
        <v>42</v>
      </c>
      <c r="E22" s="8" t="s">
        <v>43</v>
      </c>
      <c r="F22" s="8" t="s">
        <v>18</v>
      </c>
      <c r="G22" s="8" t="s">
        <v>19</v>
      </c>
      <c r="H22" s="9" t="s">
        <v>44</v>
      </c>
      <c r="I22" s="10">
        <v>2733955712</v>
      </c>
      <c r="J22" s="10">
        <v>0</v>
      </c>
      <c r="K22" s="10">
        <v>0</v>
      </c>
      <c r="L22" s="10">
        <v>2733955712</v>
      </c>
      <c r="M22" s="10">
        <v>2540584375.6100001</v>
      </c>
      <c r="N22" s="10">
        <v>193371336.38999999</v>
      </c>
      <c r="O22" s="10">
        <v>2297021943.4400001</v>
      </c>
      <c r="P22" s="10">
        <v>753376897.61000001</v>
      </c>
      <c r="Q22" s="10">
        <v>745376897.61000001</v>
      </c>
      <c r="R22" s="6">
        <f t="shared" si="0"/>
        <v>436933768.55999994</v>
      </c>
      <c r="S22" s="7">
        <f t="shared" si="1"/>
        <v>0.8401825725844092</v>
      </c>
      <c r="T22" s="7">
        <f t="shared" si="2"/>
        <v>0.27556294869856329</v>
      </c>
      <c r="U22" s="7">
        <f t="shared" si="3"/>
        <v>0.2726367857161543</v>
      </c>
      <c r="V22" s="4"/>
      <c r="W22" s="4"/>
      <c r="X22" s="4"/>
      <c r="Y22" s="4"/>
    </row>
    <row r="23" spans="1:25" ht="18" customHeight="1" thickTop="1" thickBot="1">
      <c r="A23" s="18" t="s">
        <v>21</v>
      </c>
      <c r="B23" s="17"/>
      <c r="C23" s="17"/>
      <c r="D23" s="17"/>
      <c r="E23" s="17"/>
      <c r="F23" s="17"/>
      <c r="G23" s="17"/>
      <c r="H23" s="28" t="s">
        <v>66</v>
      </c>
      <c r="I23" s="26">
        <f>+I22</f>
        <v>2733955712</v>
      </c>
      <c r="J23" s="26">
        <f t="shared" ref="J23:Q23" si="7">+J22</f>
        <v>0</v>
      </c>
      <c r="K23" s="26">
        <f t="shared" si="7"/>
        <v>0</v>
      </c>
      <c r="L23" s="26">
        <f t="shared" si="7"/>
        <v>2733955712</v>
      </c>
      <c r="M23" s="26">
        <f t="shared" si="7"/>
        <v>2540584375.6100001</v>
      </c>
      <c r="N23" s="26">
        <f t="shared" si="7"/>
        <v>193371336.38999999</v>
      </c>
      <c r="O23" s="26">
        <f t="shared" si="7"/>
        <v>2297021943.4400001</v>
      </c>
      <c r="P23" s="26">
        <f t="shared" si="7"/>
        <v>753376897.61000001</v>
      </c>
      <c r="Q23" s="26">
        <f t="shared" si="7"/>
        <v>745376897.61000001</v>
      </c>
      <c r="R23" s="27">
        <f t="shared" si="0"/>
        <v>436933768.55999994</v>
      </c>
      <c r="S23" s="16">
        <f t="shared" si="1"/>
        <v>0.8401825725844092</v>
      </c>
      <c r="T23" s="16">
        <f t="shared" si="2"/>
        <v>0.27556294869856329</v>
      </c>
      <c r="U23" s="16">
        <f t="shared" si="3"/>
        <v>0.2726367857161543</v>
      </c>
    </row>
    <row r="24" spans="1:25" ht="23.25" customHeight="1" thickTop="1" thickBot="1">
      <c r="A24" s="18" t="s">
        <v>21</v>
      </c>
      <c r="B24" s="17"/>
      <c r="C24" s="17"/>
      <c r="D24" s="17"/>
      <c r="E24" s="17"/>
      <c r="F24" s="17"/>
      <c r="G24" s="17"/>
      <c r="H24" s="28" t="s">
        <v>67</v>
      </c>
      <c r="I24" s="27">
        <f>+I10+I17+I21+I23</f>
        <v>214146286350</v>
      </c>
      <c r="J24" s="27">
        <f t="shared" ref="J24:Q24" si="8">+J10+J17+J21+J23</f>
        <v>0</v>
      </c>
      <c r="K24" s="27">
        <f t="shared" si="8"/>
        <v>0</v>
      </c>
      <c r="L24" s="27">
        <f t="shared" si="8"/>
        <v>214146286350</v>
      </c>
      <c r="M24" s="27">
        <f t="shared" si="8"/>
        <v>184042842685.23996</v>
      </c>
      <c r="N24" s="27">
        <f t="shared" si="8"/>
        <v>30103443664.759998</v>
      </c>
      <c r="O24" s="27">
        <f t="shared" si="8"/>
        <v>180462804599.56998</v>
      </c>
      <c r="P24" s="27">
        <f t="shared" si="8"/>
        <v>9359858166.4900017</v>
      </c>
      <c r="Q24" s="27">
        <f t="shared" si="8"/>
        <v>9107182225.4900017</v>
      </c>
      <c r="R24" s="27">
        <f t="shared" si="0"/>
        <v>33683481750.430023</v>
      </c>
      <c r="S24" s="16">
        <f t="shared" si="1"/>
        <v>0.84270807435167072</v>
      </c>
      <c r="T24" s="16">
        <f t="shared" si="2"/>
        <v>4.370777717430168E-2</v>
      </c>
      <c r="U24" s="16">
        <f t="shared" si="3"/>
        <v>4.2527855050473545E-2</v>
      </c>
    </row>
    <row r="25" spans="1:25" ht="15.75" thickTop="1">
      <c r="A25" s="3" t="s">
        <v>69</v>
      </c>
      <c r="B25" s="3"/>
      <c r="C25" s="3"/>
      <c r="D25" s="3"/>
      <c r="E25" s="3"/>
      <c r="F25" s="21"/>
      <c r="G25" s="21"/>
      <c r="H25" s="21"/>
      <c r="I25" s="22"/>
      <c r="J25" s="23"/>
      <c r="K25" s="23"/>
      <c r="L25" s="3"/>
      <c r="M25" s="3"/>
      <c r="N25" s="3"/>
      <c r="Q25" s="21"/>
      <c r="R25" s="21"/>
    </row>
    <row r="26" spans="1:25">
      <c r="A26" s="3" t="s">
        <v>70</v>
      </c>
      <c r="B26" s="3"/>
      <c r="C26" s="3"/>
      <c r="D26" s="3"/>
      <c r="E26" s="3"/>
      <c r="F26" s="21"/>
      <c r="G26" s="21"/>
      <c r="H26" s="21"/>
      <c r="I26" s="22"/>
      <c r="J26" s="23"/>
      <c r="K26" s="23"/>
      <c r="L26" s="3"/>
      <c r="M26" s="3"/>
      <c r="N26" s="3"/>
      <c r="Q26" s="21"/>
      <c r="R26" s="21"/>
    </row>
    <row r="27" spans="1:25">
      <c r="A27" s="3" t="s">
        <v>71</v>
      </c>
      <c r="B27" s="3"/>
      <c r="C27" s="3"/>
      <c r="D27" s="3"/>
      <c r="E27" s="3"/>
      <c r="F27" s="21"/>
      <c r="G27" s="21"/>
      <c r="H27" s="21"/>
      <c r="I27" s="22"/>
      <c r="J27" s="23"/>
      <c r="K27" s="23"/>
      <c r="L27" s="3"/>
      <c r="M27" s="3"/>
      <c r="N27" s="3"/>
      <c r="Q27" s="21"/>
      <c r="R27" s="21"/>
    </row>
    <row r="30" spans="1:25" ht="24" customHeight="1"/>
    <row r="32" spans="1:25" ht="28.5" customHeight="1"/>
    <row r="45" spans="18:21">
      <c r="R45" s="5"/>
      <c r="S45" s="5"/>
      <c r="T45" s="5"/>
      <c r="U45" s="5"/>
    </row>
    <row r="46" spans="18:21">
      <c r="R46" s="5"/>
      <c r="S46" s="5"/>
      <c r="T46" s="5"/>
      <c r="U46" s="5"/>
    </row>
    <row r="47" spans="18:21" ht="35.1" customHeight="1">
      <c r="R47" s="5"/>
      <c r="S47" s="5"/>
      <c r="T47" s="5"/>
      <c r="U47" s="5"/>
    </row>
    <row r="48" spans="18:21" ht="35.1" customHeight="1">
      <c r="R48" s="5"/>
      <c r="S48" s="5"/>
      <c r="T48" s="5"/>
      <c r="U48" s="5"/>
    </row>
    <row r="49" spans="18:21" ht="35.1" customHeight="1">
      <c r="R49" s="5"/>
      <c r="S49" s="5"/>
      <c r="T49" s="5"/>
      <c r="U49" s="5"/>
    </row>
    <row r="50" spans="18:21" ht="35.1" customHeight="1">
      <c r="R50" s="5"/>
      <c r="S50" s="5"/>
      <c r="T50" s="5"/>
      <c r="U50" s="5"/>
    </row>
    <row r="51" spans="18:21" ht="35.1" customHeight="1">
      <c r="R51" s="5"/>
      <c r="S51" s="5"/>
      <c r="T51" s="5"/>
      <c r="U51" s="5"/>
    </row>
    <row r="52" spans="18:21" ht="35.1" customHeight="1">
      <c r="R52" s="5"/>
      <c r="S52" s="5"/>
      <c r="T52" s="5"/>
      <c r="U52" s="5"/>
    </row>
    <row r="53" spans="18:21" ht="35.1" customHeight="1"/>
    <row r="54" spans="18:21" ht="35.1" customHeight="1"/>
    <row r="55" spans="18:21" ht="35.1" customHeight="1"/>
    <row r="56" spans="18:21" ht="35.1" customHeight="1"/>
    <row r="57" spans="18:21" ht="35.1" customHeight="1"/>
    <row r="58" spans="18:21" ht="35.1" customHeight="1"/>
    <row r="59" spans="18:21" ht="35.1" customHeight="1"/>
    <row r="60" spans="18:21" ht="35.1" customHeight="1"/>
    <row r="61" spans="18:21" ht="39.75" customHeight="1"/>
    <row r="62" spans="18:21" ht="27.75" customHeight="1"/>
  </sheetData>
  <mergeCells count="4">
    <mergeCell ref="A2:U2"/>
    <mergeCell ref="A3:U3"/>
    <mergeCell ref="A4:U4"/>
    <mergeCell ref="Q5:U5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2024-06-04T20:25:38Z</cp:lastPrinted>
  <dcterms:created xsi:type="dcterms:W3CDTF">2024-06-01T18:19:25Z</dcterms:created>
  <dcterms:modified xsi:type="dcterms:W3CDTF">2024-06-04T20:26:27Z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