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INANCIERA - PRESPTO\AÑO 2024\PAGINA WEB\PAGINA WEB MAYO 31 DE 2024 PRESPTO\PDF\"/>
    </mc:Choice>
  </mc:AlternateContent>
  <bookViews>
    <workbookView xWindow="0" yWindow="0" windowWidth="20460" windowHeight="7080"/>
  </bookViews>
  <sheets>
    <sheet name="EJECUCION DIRECCIÓN COMERCIO E" sheetId="1" r:id="rId1"/>
  </sheets>
  <calcPr calcId="152511"/>
</workbook>
</file>

<file path=xl/calcChain.xml><?xml version="1.0" encoding="utf-8"?>
<calcChain xmlns="http://schemas.openxmlformats.org/spreadsheetml/2006/main">
  <c r="N21" i="1" l="1"/>
  <c r="N19" i="1"/>
  <c r="N17" i="1"/>
  <c r="V17" i="1" s="1"/>
  <c r="N16" i="1"/>
  <c r="N14" i="1"/>
  <c r="W14" i="1" s="1"/>
  <c r="N12" i="1"/>
  <c r="T12" i="1" s="1"/>
  <c r="N11" i="1"/>
  <c r="N10" i="1"/>
  <c r="U10" i="1" s="1"/>
  <c r="N9" i="1"/>
  <c r="V9" i="1" s="1"/>
  <c r="S20" i="1"/>
  <c r="R20" i="1"/>
  <c r="Q20" i="1"/>
  <c r="P20" i="1"/>
  <c r="O20" i="1"/>
  <c r="M20" i="1"/>
  <c r="L20" i="1"/>
  <c r="N20" i="1" s="1"/>
  <c r="K20" i="1"/>
  <c r="J20" i="1"/>
  <c r="I20" i="1"/>
  <c r="S18" i="1"/>
  <c r="R18" i="1"/>
  <c r="Q18" i="1"/>
  <c r="P18" i="1"/>
  <c r="O18" i="1"/>
  <c r="M18" i="1"/>
  <c r="L18" i="1"/>
  <c r="K18" i="1"/>
  <c r="J18" i="1"/>
  <c r="I18" i="1"/>
  <c r="S15" i="1"/>
  <c r="R15" i="1"/>
  <c r="Q15" i="1"/>
  <c r="P15" i="1"/>
  <c r="O15" i="1"/>
  <c r="M15" i="1"/>
  <c r="L15" i="1"/>
  <c r="K15" i="1"/>
  <c r="J15" i="1"/>
  <c r="I15" i="1"/>
  <c r="S13" i="1"/>
  <c r="R13" i="1"/>
  <c r="Q13" i="1"/>
  <c r="P13" i="1"/>
  <c r="O13" i="1"/>
  <c r="M13" i="1"/>
  <c r="L13" i="1"/>
  <c r="K13" i="1"/>
  <c r="J13" i="1"/>
  <c r="I13" i="1"/>
  <c r="S8" i="1"/>
  <c r="R8" i="1"/>
  <c r="Q8" i="1"/>
  <c r="P8" i="1"/>
  <c r="O8" i="1"/>
  <c r="M8" i="1"/>
  <c r="L8" i="1"/>
  <c r="K8" i="1"/>
  <c r="J8" i="1"/>
  <c r="I8" i="1"/>
  <c r="N18" i="1" l="1"/>
  <c r="T18" i="1" s="1"/>
  <c r="W9" i="1"/>
  <c r="N15" i="1"/>
  <c r="T15" i="1" s="1"/>
  <c r="T14" i="1"/>
  <c r="Q7" i="1"/>
  <c r="Q22" i="1" s="1"/>
  <c r="T20" i="1"/>
  <c r="I7" i="1"/>
  <c r="I22" i="1" s="1"/>
  <c r="U20" i="1"/>
  <c r="U18" i="1"/>
  <c r="U14" i="1"/>
  <c r="M7" i="1"/>
  <c r="M22" i="1" s="1"/>
  <c r="V20" i="1"/>
  <c r="V14" i="1"/>
  <c r="O7" i="1"/>
  <c r="O22" i="1" s="1"/>
  <c r="P7" i="1"/>
  <c r="P22" i="1" s="1"/>
  <c r="N13" i="1"/>
  <c r="T13" i="1" s="1"/>
  <c r="T16" i="1"/>
  <c r="W17" i="1"/>
  <c r="R7" i="1"/>
  <c r="V19" i="1"/>
  <c r="U19" i="1"/>
  <c r="T19" i="1"/>
  <c r="V11" i="1"/>
  <c r="U11" i="1"/>
  <c r="T11" i="1"/>
  <c r="K7" i="1"/>
  <c r="K22" i="1" s="1"/>
  <c r="S7" i="1"/>
  <c r="V21" i="1"/>
  <c r="U21" i="1"/>
  <c r="T21" i="1"/>
  <c r="W20" i="1"/>
  <c r="W19" i="1"/>
  <c r="T10" i="1"/>
  <c r="J7" i="1"/>
  <c r="J22" i="1" s="1"/>
  <c r="W11" i="1"/>
  <c r="W21" i="1"/>
  <c r="L7" i="1"/>
  <c r="N8" i="1"/>
  <c r="W10" i="1"/>
  <c r="V10" i="1"/>
  <c r="T9" i="1"/>
  <c r="T17" i="1"/>
  <c r="U9" i="1"/>
  <c r="U17" i="1"/>
  <c r="V18" i="1" l="1"/>
  <c r="W18" i="1"/>
  <c r="V15" i="1"/>
  <c r="U15" i="1"/>
  <c r="W15" i="1"/>
  <c r="V13" i="1"/>
  <c r="U13" i="1"/>
  <c r="W13" i="1"/>
  <c r="R22" i="1"/>
  <c r="V8" i="1"/>
  <c r="U8" i="1"/>
  <c r="T8" i="1"/>
  <c r="N7" i="1"/>
  <c r="V7" i="1" s="1"/>
  <c r="L22" i="1"/>
  <c r="N22" i="1" s="1"/>
  <c r="T22" i="1" s="1"/>
  <c r="S22" i="1"/>
  <c r="W8" i="1"/>
  <c r="W22" i="1" l="1"/>
  <c r="W7" i="1"/>
  <c r="V22" i="1"/>
  <c r="U22" i="1"/>
  <c r="T7" i="1"/>
  <c r="U7" i="1"/>
</calcChain>
</file>

<file path=xl/sharedStrings.xml><?xml version="1.0" encoding="utf-8"?>
<sst xmlns="http://schemas.openxmlformats.org/spreadsheetml/2006/main" count="144" uniqueCount="62">
  <si>
    <t/>
  </si>
  <si>
    <t>TIPO</t>
  </si>
  <si>
    <t>CTA</t>
  </si>
  <si>
    <t>SUB
CTA</t>
  </si>
  <si>
    <t>OBJ</t>
  </si>
  <si>
    <t>ORD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</si>
  <si>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</si>
  <si>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</si>
  <si>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</si>
  <si>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</si>
  <si>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</si>
  <si>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</si>
  <si>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</si>
  <si>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</si>
  <si>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</si>
  <si>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</si>
  <si>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</si>
  <si>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</si>
  <si>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PAGOS</t>
  </si>
  <si>
    <t>A</t>
  </si>
  <si>
    <t>01</t>
  </si>
  <si>
    <t>SALARIO</t>
  </si>
  <si>
    <t>02</t>
  </si>
  <si>
    <t>CONTRIBUCIONES INHERENTES A LA NÓMINA</t>
  </si>
  <si>
    <t>03</t>
  </si>
  <si>
    <t>REMUNERACIONES NO CONSTITUTIVAS DE FACTOR SALARIAL</t>
  </si>
  <si>
    <t>ADQUISICIÓN DE BIENES  Y SERVICIOS</t>
  </si>
  <si>
    <t>999</t>
  </si>
  <si>
    <t>OTRAS TRANSFERENCIAS - DISTRIBUCIÓN PREVIO CONCEPTO DGPPN</t>
  </si>
  <si>
    <t>04</t>
  </si>
  <si>
    <t>012</t>
  </si>
  <si>
    <t>INCAPACIDADES Y LICENCIAS DE MATERNIDAD Y PATERNIDAD (NO DE PENSIONES)</t>
  </si>
  <si>
    <t>08</t>
  </si>
  <si>
    <t>IMPUESTOS</t>
  </si>
  <si>
    <t>SSF</t>
  </si>
  <si>
    <t>C</t>
  </si>
  <si>
    <t>3501</t>
  </si>
  <si>
    <t>0200</t>
  </si>
  <si>
    <t>2</t>
  </si>
  <si>
    <t>16</t>
  </si>
  <si>
    <t>OTROS GASTOS DE PERSONAL - DISTRIBUCIÓN PREVIO CONCEPTO DGPPN</t>
  </si>
  <si>
    <t>40401B</t>
  </si>
  <si>
    <t>4. TRANSFORMACIÓN PRODUCTIVA, INTERNACIONALIZACIÓN Y ACCIÓN CLÍMATICA / B. TRANSFORMACIÓN PARA LA DIVERSIFICACIÓN PRODUCTIVA Y EXPORTADORA</t>
  </si>
  <si>
    <t>GASTOS DE PERSONAL</t>
  </si>
  <si>
    <t>GASTOS DE FUNCIONAMIENTO</t>
  </si>
  <si>
    <t>ADQUISICION DE BIENES Y SERVICIOS</t>
  </si>
  <si>
    <t>TRANSFERENCIAS CORRIENTES</t>
  </si>
  <si>
    <t>GASTOS POR TRIBUTOS, MULTAS, SANCIONES E INTERESES DE MORA</t>
  </si>
  <si>
    <t xml:space="preserve">GASTOS DE INVERSION </t>
  </si>
  <si>
    <t>APR. VIGENTE DESPUES DE BLOQUEOS</t>
  </si>
  <si>
    <t>APROPIACION SIN COMPROMETER</t>
  </si>
  <si>
    <t>MINISTERIO DE COMERCIO INDUSTRIA Y TURISMO</t>
  </si>
  <si>
    <t>EJECUCION PRESUPUESTAL ACUMULADA CON CORTE AL 31 DE MAYO DE 2024</t>
  </si>
  <si>
    <t>COMP /APR</t>
  </si>
  <si>
    <t>OBLIG/ APR</t>
  </si>
  <si>
    <t>PAGO/ APR</t>
  </si>
  <si>
    <r>
      <rPr>
        <b/>
        <sz val="8"/>
        <rFont val="Arial"/>
        <family val="2"/>
      </rPr>
      <t>Fuente de Información</t>
    </r>
    <r>
      <rPr>
        <sz val="8"/>
        <rFont val="Arial"/>
        <family val="2"/>
      </rPr>
      <t xml:space="preserve">: SIIF Nación </t>
    </r>
  </si>
  <si>
    <r>
      <rPr>
        <b/>
        <sz val="8"/>
        <rFont val="Arial"/>
        <family val="2"/>
      </rPr>
      <t>Nota 1</t>
    </r>
    <r>
      <rPr>
        <sz val="8"/>
        <rFont val="Arial"/>
        <family val="2"/>
      </rPr>
      <t>: Ley No. 2342 del 15 de diciembre de 2023. Por la cual se decreta el presupuesto de rentas y recursos de capital y ley de apropiaciones para la vigencia fiscal del 1o. de enero al 31 de diciembre de 2024</t>
    </r>
  </si>
  <si>
    <r>
      <rPr>
        <b/>
        <sz val="8"/>
        <rFont val="Arial"/>
        <family val="2"/>
      </rPr>
      <t>Nota 2</t>
    </r>
    <r>
      <rPr>
        <sz val="8"/>
        <rFont val="Arial"/>
        <family val="2"/>
      </rPr>
      <t xml:space="preserve">: Decreto No. 2295 del 29 de diciembre de 2023.  Por el cual se liquida el Presupuesto General de la Nación para la vigencia fiscal de 2024, se detallan las apropiaciones y se clasifican y definen los gastos. </t>
    </r>
  </si>
  <si>
    <t>UNIDAD EJECUTORA 3501- 02 DIRECCIÓN DE COMERCIO EXTERIOR</t>
  </si>
  <si>
    <t>FECHA DE GENERACIÓN: JUNIO 01 DE 2024</t>
  </si>
  <si>
    <t>TOTAL PRESUPUESTO A+C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</si>
</sst>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&quot;$&quot;\ #,##0.00;\-&quot;$&quot;\ #,##0.00"/>
    <numFmt numFmtId="164" formatCode="[$-1240A]&quot;$&quot;\ #,##0.00;\-&quot;$&quot;\ #,##0.00"/>
  </numFmts>
  <fonts count="13">
    <font>
      <sz val="11"/>
      <color rgb="FF000000"/>
      <name val="Calibri"/>
      <family val="2"/>
      <scheme val="minor"/>
    </font>
    <font>
      <sz val="11"/>
      <name val="Calibri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8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b/>
      <sz val="8"/>
      <name val="Arial"/>
      <family val="2"/>
    </font>
    <font>
      <b/>
      <sz val="11"/>
      <color rgb="FF000000"/>
      <name val="Verdana"/>
      <family val="2"/>
    </font>
    <font>
      <sz val="11"/>
      <name val="Verdana"/>
      <family val="2"/>
    </font>
    <font>
      <sz val="9"/>
      <color rgb="FF000000"/>
      <name val="Arial"/>
      <family val="2"/>
    </font>
    <font>
      <sz val="9"/>
      <name val="Calibri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-0.249977111117893"/>
        <bgColor indexed="64"/>
      </patternFill>
    </fill>
  </fills>
  <borders count="3">
    <border>
      <left/>
      <right/>
      <top/>
      <bottom/>
      <diagonal/>
    </border>
    <border>
      <left style="thick">
        <color rgb="FFD3D3D3"/>
      </left>
      <right style="thick">
        <color rgb="FFD3D3D3"/>
      </right>
      <top style="thick">
        <color rgb="FFD3D3D3"/>
      </top>
      <bottom style="thick">
        <color rgb="FFD3D3D3"/>
      </bottom>
      <diagonal/>
    </border>
    <border>
      <left/>
      <right/>
      <top/>
      <bottom style="thick">
        <color rgb="FFD3D3D3"/>
      </bottom>
      <diagonal/>
    </border>
  </borders>
  <cellStyleXfs count="1">
    <xf numFmtId="0" fontId="0" fillId="0" borderId="0"/>
  </cellStyleXfs>
  <cellXfs count="30">
    <xf numFmtId="0" fontId="1" fillId="0" borderId="0" xfId="0" applyFont="1" applyFill="1" applyBorder="1"/>
    <xf numFmtId="0" fontId="2" fillId="2" borderId="1" xfId="0" applyNumberFormat="1" applyFont="1" applyFill="1" applyBorder="1" applyAlignment="1">
      <alignment horizontal="left" vertical="center" wrapText="1" readingOrder="1"/>
    </xf>
    <xf numFmtId="0" fontId="2" fillId="0" borderId="0" xfId="0" applyNumberFormat="1" applyFont="1" applyFill="1" applyBorder="1" applyAlignment="1">
      <alignment horizontal="center" vertical="center" wrapText="1" readingOrder="1"/>
    </xf>
    <xf numFmtId="0" fontId="4" fillId="0" borderId="0" xfId="0" applyFont="1" applyFill="1" applyBorder="1"/>
    <xf numFmtId="0" fontId="4" fillId="0" borderId="0" xfId="0" applyFont="1" applyFill="1" applyBorder="1" applyAlignment="1">
      <alignment horizontal="right"/>
    </xf>
    <xf numFmtId="10" fontId="1" fillId="0" borderId="0" xfId="0" applyNumberFormat="1" applyFont="1" applyFill="1" applyBorder="1" applyAlignment="1">
      <alignment horizontal="right" vertical="center" wrapText="1"/>
    </xf>
    <xf numFmtId="0" fontId="1" fillId="0" borderId="0" xfId="0" applyFont="1" applyFill="1" applyBorder="1" applyAlignment="1">
      <alignment horizontal="right" vertical="center"/>
    </xf>
    <xf numFmtId="10" fontId="1" fillId="0" borderId="0" xfId="0" applyNumberFormat="1" applyFont="1" applyFill="1" applyBorder="1" applyAlignment="1">
      <alignment horizontal="right" vertical="center"/>
    </xf>
    <xf numFmtId="7" fontId="4" fillId="0" borderId="1" xfId="0" applyNumberFormat="1" applyFont="1" applyFill="1" applyBorder="1" applyAlignment="1">
      <alignment horizontal="right" vertical="center"/>
    </xf>
    <xf numFmtId="10" fontId="4" fillId="0" borderId="1" xfId="0" applyNumberFormat="1" applyFont="1" applyFill="1" applyBorder="1" applyAlignment="1">
      <alignment horizontal="right" vertical="center" wrapText="1"/>
    </xf>
    <xf numFmtId="0" fontId="3" fillId="0" borderId="1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left" vertical="center" wrapText="1" readingOrder="1"/>
    </xf>
    <xf numFmtId="164" fontId="3" fillId="0" borderId="1" xfId="0" applyNumberFormat="1" applyFont="1" applyFill="1" applyBorder="1" applyAlignment="1">
      <alignment horizontal="right" vertical="center" wrapText="1" readingOrder="1"/>
    </xf>
    <xf numFmtId="0" fontId="5" fillId="3" borderId="1" xfId="0" applyNumberFormat="1" applyFont="1" applyFill="1" applyBorder="1" applyAlignment="1">
      <alignment horizontal="center" vertical="center" wrapText="1" readingOrder="1"/>
    </xf>
    <xf numFmtId="0" fontId="6" fillId="3" borderId="1" xfId="0" applyFont="1" applyFill="1" applyBorder="1" applyAlignment="1">
      <alignment horizontal="center" vertical="center" wrapText="1"/>
    </xf>
    <xf numFmtId="7" fontId="3" fillId="0" borderId="1" xfId="0" applyNumberFormat="1" applyFont="1" applyFill="1" applyBorder="1" applyAlignment="1">
      <alignment horizontal="right" vertical="center" wrapText="1" readingOrder="1"/>
    </xf>
    <xf numFmtId="0" fontId="2" fillId="2" borderId="1" xfId="0" applyNumberFormat="1" applyFont="1" applyFill="1" applyBorder="1" applyAlignment="1">
      <alignment horizontal="center" vertical="center" wrapText="1" readingOrder="1"/>
    </xf>
    <xf numFmtId="164" fontId="2" fillId="2" borderId="1" xfId="0" applyNumberFormat="1" applyFont="1" applyFill="1" applyBorder="1" applyAlignment="1">
      <alignment horizontal="right" vertical="center" wrapText="1" readingOrder="1"/>
    </xf>
    <xf numFmtId="7" fontId="2" fillId="2" borderId="1" xfId="0" applyNumberFormat="1" applyFont="1" applyFill="1" applyBorder="1" applyAlignment="1">
      <alignment horizontal="right" vertical="center" wrapText="1" readingOrder="1"/>
    </xf>
    <xf numFmtId="7" fontId="7" fillId="2" borderId="1" xfId="0" applyNumberFormat="1" applyFont="1" applyFill="1" applyBorder="1" applyAlignment="1">
      <alignment horizontal="right" vertical="center"/>
    </xf>
    <xf numFmtId="10" fontId="7" fillId="2" borderId="1" xfId="0" applyNumberFormat="1" applyFont="1" applyFill="1" applyBorder="1" applyAlignment="1">
      <alignment horizontal="right" vertical="center" wrapText="1"/>
    </xf>
    <xf numFmtId="164" fontId="3" fillId="0" borderId="0" xfId="0" applyNumberFormat="1" applyFont="1" applyFill="1" applyBorder="1" applyAlignment="1">
      <alignment horizontal="right" vertical="center" wrapText="1" readingOrder="1"/>
    </xf>
    <xf numFmtId="164" fontId="10" fillId="0" borderId="0" xfId="0" applyNumberFormat="1" applyFont="1" applyFill="1" applyBorder="1" applyAlignment="1">
      <alignment horizontal="right" vertical="center" wrapText="1" readingOrder="1"/>
    </xf>
    <xf numFmtId="7" fontId="11" fillId="0" borderId="0" xfId="0" applyNumberFormat="1" applyFont="1" applyFill="1" applyBorder="1" applyAlignment="1">
      <alignment horizontal="right" vertical="center" wrapText="1"/>
    </xf>
    <xf numFmtId="10" fontId="11" fillId="0" borderId="0" xfId="0" applyNumberFormat="1" applyFont="1" applyFill="1" applyBorder="1" applyAlignment="1">
      <alignment horizontal="right" vertical="center" wrapText="1"/>
    </xf>
    <xf numFmtId="10" fontId="12" fillId="0" borderId="0" xfId="0" applyNumberFormat="1" applyFont="1" applyFill="1" applyBorder="1" applyAlignment="1">
      <alignment horizontal="right" vertical="center" wrapText="1"/>
    </xf>
    <xf numFmtId="0" fontId="8" fillId="0" borderId="0" xfId="0" applyNumberFormat="1" applyFont="1" applyFill="1" applyBorder="1" applyAlignment="1">
      <alignment horizontal="center" vertical="center" wrapText="1" readingOrder="1"/>
    </xf>
    <xf numFmtId="0" fontId="9" fillId="0" borderId="0" xfId="0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 readingOrder="1"/>
    </xf>
    <xf numFmtId="0" fontId="1" fillId="0" borderId="2" xfId="0" applyFont="1" applyFill="1" applyBorder="1" applyAlignment="1">
      <alignment horizontal="center" vertical="center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323850</xdr:colOff>
      <xdr:row>2</xdr:row>
      <xdr:rowOff>133350</xdr:rowOff>
    </xdr:to>
    <xdr:pic>
      <xdr:nvPicPr>
        <xdr:cNvPr id="2" name="Imagen 1" descr="cid:image001.png@01D98E73.A0D70690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95450" cy="5143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19</xdr:col>
      <xdr:colOff>581024</xdr:colOff>
      <xdr:row>0</xdr:row>
      <xdr:rowOff>0</xdr:rowOff>
    </xdr:from>
    <xdr:to>
      <xdr:col>22</xdr:col>
      <xdr:colOff>466725</xdr:colOff>
      <xdr:row>2</xdr:row>
      <xdr:rowOff>133350</xdr:rowOff>
    </xdr:to>
    <xdr:pic>
      <xdr:nvPicPr>
        <xdr:cNvPr id="3" name="Imagen 2" descr="Logo Ministerio de Comercio, Industria y Turismo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26299" y="0"/>
          <a:ext cx="2085976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62"/>
  <sheetViews>
    <sheetView showGridLines="0" tabSelected="1" topLeftCell="A10" workbookViewId="0">
      <selection activeCell="H22" sqref="H22"/>
    </sheetView>
  </sheetViews>
  <sheetFormatPr baseColWidth="10" defaultRowHeight="15"/>
  <cols>
    <col min="1" max="3" width="5.42578125" customWidth="1"/>
    <col min="4" max="4" width="4.28515625" customWidth="1"/>
    <col min="5" max="5" width="5.85546875" customWidth="1"/>
    <col min="6" max="6" width="4.28515625" customWidth="1"/>
    <col min="7" max="7" width="4.42578125" customWidth="1"/>
    <col min="8" max="8" width="27.5703125" customWidth="1"/>
    <col min="9" max="9" width="15" customWidth="1"/>
    <col min="10" max="10" width="13.28515625" customWidth="1"/>
    <col min="11" max="11" width="11.42578125" customWidth="1"/>
    <col min="12" max="12" width="17.140625" customWidth="1"/>
    <col min="13" max="13" width="15.42578125" customWidth="1"/>
    <col min="14" max="14" width="17" customWidth="1"/>
    <col min="15" max="15" width="15.28515625" customWidth="1"/>
    <col min="16" max="16" width="15" customWidth="1"/>
    <col min="17" max="17" width="16.5703125" customWidth="1"/>
    <col min="18" max="18" width="15" customWidth="1"/>
    <col min="19" max="19" width="15.140625" customWidth="1"/>
    <col min="20" max="20" width="15.85546875" customWidth="1"/>
    <col min="21" max="21" width="8.28515625" customWidth="1"/>
    <col min="22" max="22" width="7.7109375" customWidth="1"/>
    <col min="23" max="23" width="7.140625" customWidth="1"/>
  </cols>
  <sheetData>
    <row r="1" spans="1:27">
      <c r="A1" s="2"/>
      <c r="B1" s="2" t="s">
        <v>0</v>
      </c>
      <c r="C1" s="2" t="s">
        <v>0</v>
      </c>
      <c r="D1" s="2" t="s">
        <v>0</v>
      </c>
      <c r="E1" s="2" t="s">
        <v>0</v>
      </c>
      <c r="F1" s="2" t="s">
        <v>0</v>
      </c>
      <c r="G1" s="2" t="s">
        <v>0</v>
      </c>
      <c r="H1" s="2" t="s">
        <v>0</v>
      </c>
      <c r="I1" s="2" t="s">
        <v>0</v>
      </c>
      <c r="J1" s="2" t="s">
        <v>0</v>
      </c>
      <c r="K1" s="2" t="s">
        <v>0</v>
      </c>
      <c r="L1" s="2" t="s">
        <v>0</v>
      </c>
      <c r="M1" s="2" t="s">
        <v>0</v>
      </c>
      <c r="N1" s="2"/>
      <c r="O1" s="2" t="s">
        <v>0</v>
      </c>
      <c r="P1" s="2" t="s">
        <v>0</v>
      </c>
      <c r="Q1" s="2" t="s">
        <v>0</v>
      </c>
      <c r="R1" s="2" t="s">
        <v>0</v>
      </c>
      <c r="S1" s="2" t="s">
        <v>0</v>
      </c>
      <c r="T1" s="3"/>
      <c r="U1" s="3"/>
      <c r="V1" s="3"/>
      <c r="W1" s="3"/>
      <c r="X1" s="3"/>
      <c r="Y1" s="3"/>
      <c r="Z1" s="3"/>
      <c r="AA1" s="3"/>
    </row>
    <row r="2" spans="1:27">
      <c r="A2" s="26" t="s">
        <v>51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3"/>
      <c r="Y2" s="3"/>
      <c r="Z2" s="3"/>
      <c r="AA2" s="3"/>
    </row>
    <row r="3" spans="1:27">
      <c r="A3" s="26" t="s">
        <v>52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3"/>
      <c r="Y3" s="3"/>
      <c r="Z3" s="3"/>
      <c r="AA3" s="3"/>
    </row>
    <row r="4" spans="1:27">
      <c r="A4" s="26" t="s">
        <v>59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3"/>
      <c r="Y4" s="3"/>
      <c r="Z4" s="3"/>
      <c r="AA4" s="3"/>
    </row>
    <row r="5" spans="1:27" ht="15.75" thickBot="1">
      <c r="A5" s="2" t="s">
        <v>0</v>
      </c>
      <c r="B5" s="2" t="s">
        <v>0</v>
      </c>
      <c r="C5" s="2" t="s">
        <v>0</v>
      </c>
      <c r="D5" s="2" t="s">
        <v>0</v>
      </c>
      <c r="E5" s="2" t="s">
        <v>0</v>
      </c>
      <c r="F5" s="2" t="s">
        <v>0</v>
      </c>
      <c r="G5" s="2" t="s">
        <v>0</v>
      </c>
      <c r="H5" s="2" t="s">
        <v>0</v>
      </c>
      <c r="I5" s="2" t="s">
        <v>0</v>
      </c>
      <c r="J5" s="2" t="s">
        <v>0</v>
      </c>
      <c r="K5" s="2" t="s">
        <v>0</v>
      </c>
      <c r="L5" s="2" t="s">
        <v>0</v>
      </c>
      <c r="M5" s="2" t="s">
        <v>0</v>
      </c>
      <c r="N5" s="2"/>
      <c r="O5" s="2" t="s">
        <v>0</v>
      </c>
      <c r="P5" s="2" t="s">
        <v>0</v>
      </c>
      <c r="Q5" s="2" t="s">
        <v>0</v>
      </c>
      <c r="R5" s="2" t="s">
        <v>0</v>
      </c>
      <c r="S5" s="28" t="s">
        <v>60</v>
      </c>
      <c r="T5" s="29"/>
      <c r="U5" s="29"/>
      <c r="V5" s="29"/>
      <c r="W5" s="29"/>
      <c r="X5" s="3"/>
      <c r="Y5" s="3"/>
      <c r="Z5" s="3"/>
      <c r="AA5" s="3"/>
    </row>
    <row r="6" spans="1:27" ht="34.5" customHeight="1" thickTop="1" thickBot="1">
      <c r="A6" s="13" t="s">
        <v>1</v>
      </c>
      <c r="B6" s="13" t="s">
        <v>2</v>
      </c>
      <c r="C6" s="13" t="s">
        <v>3</v>
      </c>
      <c r="D6" s="13" t="s">
        <v>4</v>
      </c>
      <c r="E6" s="13" t="s">
        <v>5</v>
      </c>
      <c r="F6" s="13" t="s">
        <v>6</v>
      </c>
      <c r="G6" s="13" t="s">
        <v>7</v>
      </c>
      <c r="H6" s="13" t="s">
        <v>8</v>
      </c>
      <c r="I6" s="13" t="s">
        <v>9</v>
      </c>
      <c r="J6" s="13" t="s">
        <v>10</v>
      </c>
      <c r="K6" s="13" t="s">
        <v>11</v>
      </c>
      <c r="L6" s="13" t="s">
        <v>12</v>
      </c>
      <c r="M6" s="13" t="s">
        <v>13</v>
      </c>
      <c r="N6" s="13" t="s">
        <v>49</v>
      </c>
      <c r="O6" s="13" t="s">
        <v>14</v>
      </c>
      <c r="P6" s="13" t="s">
        <v>15</v>
      </c>
      <c r="Q6" s="13" t="s">
        <v>16</v>
      </c>
      <c r="R6" s="13" t="s">
        <v>17</v>
      </c>
      <c r="S6" s="13" t="s">
        <v>18</v>
      </c>
      <c r="T6" s="14" t="s">
        <v>50</v>
      </c>
      <c r="U6" s="14" t="s">
        <v>53</v>
      </c>
      <c r="V6" s="14" t="s">
        <v>54</v>
      </c>
      <c r="W6" s="14" t="s">
        <v>55</v>
      </c>
      <c r="X6" s="3"/>
      <c r="Y6" s="3"/>
      <c r="Z6" s="3"/>
      <c r="AA6" s="4"/>
    </row>
    <row r="7" spans="1:27" ht="35.1" customHeight="1" thickTop="1" thickBot="1">
      <c r="A7" s="16" t="s">
        <v>19</v>
      </c>
      <c r="B7" s="16"/>
      <c r="C7" s="16"/>
      <c r="D7" s="16"/>
      <c r="E7" s="16"/>
      <c r="F7" s="16"/>
      <c r="G7" s="16"/>
      <c r="H7" s="1" t="s">
        <v>44</v>
      </c>
      <c r="I7" s="17">
        <f>+I8+I13+I15+I18</f>
        <v>24683451000</v>
      </c>
      <c r="J7" s="17">
        <f t="shared" ref="J7:S7" si="0">+J8+J13+J15+J18</f>
        <v>0</v>
      </c>
      <c r="K7" s="17">
        <f t="shared" si="0"/>
        <v>0</v>
      </c>
      <c r="L7" s="17">
        <f t="shared" si="0"/>
        <v>24683451000</v>
      </c>
      <c r="M7" s="17">
        <f t="shared" si="0"/>
        <v>5127027000</v>
      </c>
      <c r="N7" s="18">
        <f t="shared" ref="N7:N22" si="1">+L7-M7</f>
        <v>19556424000</v>
      </c>
      <c r="O7" s="17">
        <f t="shared" si="0"/>
        <v>19473916820.200001</v>
      </c>
      <c r="P7" s="17">
        <f t="shared" si="0"/>
        <v>82507179.799999997</v>
      </c>
      <c r="Q7" s="17">
        <f t="shared" si="0"/>
        <v>7605302676.5900002</v>
      </c>
      <c r="R7" s="17">
        <f t="shared" si="0"/>
        <v>6517692314.5900002</v>
      </c>
      <c r="S7" s="17">
        <f t="shared" si="0"/>
        <v>6514071314.5900002</v>
      </c>
      <c r="T7" s="19">
        <f t="shared" ref="T7:T22" si="2">+N7-Q7</f>
        <v>11951121323.41</v>
      </c>
      <c r="U7" s="20">
        <f>+Q7/N7</f>
        <v>0.38889025297211804</v>
      </c>
      <c r="V7" s="20">
        <f>+R7/N7</f>
        <v>0.33327628377202295</v>
      </c>
      <c r="W7" s="20">
        <f>+S7/N7</f>
        <v>0.33309112722192974</v>
      </c>
      <c r="X7" s="4"/>
      <c r="Y7" s="4"/>
      <c r="Z7" s="4"/>
      <c r="AA7" s="4"/>
    </row>
    <row r="8" spans="1:27" ht="35.1" customHeight="1" thickTop="1" thickBot="1">
      <c r="A8" s="16" t="s">
        <v>19</v>
      </c>
      <c r="B8" s="16" t="s">
        <v>20</v>
      </c>
      <c r="C8" s="16"/>
      <c r="D8" s="16"/>
      <c r="E8" s="16"/>
      <c r="F8" s="16"/>
      <c r="G8" s="16"/>
      <c r="H8" s="1" t="s">
        <v>43</v>
      </c>
      <c r="I8" s="17">
        <f>SUM(I9:I12)</f>
        <v>18402889000</v>
      </c>
      <c r="J8" s="17">
        <f t="shared" ref="J8:S8" si="3">SUM(J9:J12)</f>
        <v>0</v>
      </c>
      <c r="K8" s="17">
        <f t="shared" si="3"/>
        <v>0</v>
      </c>
      <c r="L8" s="17">
        <f t="shared" si="3"/>
        <v>18402889000</v>
      </c>
      <c r="M8" s="17">
        <f t="shared" si="3"/>
        <v>1127027000</v>
      </c>
      <c r="N8" s="18">
        <f t="shared" si="1"/>
        <v>17275862000</v>
      </c>
      <c r="O8" s="17">
        <f t="shared" si="3"/>
        <v>17275862000</v>
      </c>
      <c r="P8" s="17">
        <f t="shared" si="3"/>
        <v>0</v>
      </c>
      <c r="Q8" s="17">
        <f t="shared" si="3"/>
        <v>5695931201.8299999</v>
      </c>
      <c r="R8" s="17">
        <f t="shared" si="3"/>
        <v>5689544344.8299999</v>
      </c>
      <c r="S8" s="17">
        <f t="shared" si="3"/>
        <v>5689544344.8299999</v>
      </c>
      <c r="T8" s="19">
        <f t="shared" si="2"/>
        <v>11579930798.17</v>
      </c>
      <c r="U8" s="20">
        <f>+Q8/N8</f>
        <v>0.32970460182131578</v>
      </c>
      <c r="V8" s="20">
        <f>+R8/N8</f>
        <v>0.32933490351045869</v>
      </c>
      <c r="W8" s="20">
        <f>+S8/N8</f>
        <v>0.32933490351045869</v>
      </c>
      <c r="X8" s="4"/>
      <c r="Y8" s="4"/>
      <c r="Z8" s="4"/>
      <c r="AA8" s="4"/>
    </row>
    <row r="9" spans="1:27" ht="35.1" customHeight="1" thickTop="1" thickBot="1">
      <c r="A9" s="10" t="s">
        <v>19</v>
      </c>
      <c r="B9" s="10" t="s">
        <v>20</v>
      </c>
      <c r="C9" s="10" t="s">
        <v>20</v>
      </c>
      <c r="D9" s="10" t="s">
        <v>20</v>
      </c>
      <c r="E9" s="10"/>
      <c r="F9" s="10" t="s">
        <v>39</v>
      </c>
      <c r="G9" s="10" t="s">
        <v>34</v>
      </c>
      <c r="H9" s="11" t="s">
        <v>21</v>
      </c>
      <c r="I9" s="12">
        <v>11805764000</v>
      </c>
      <c r="J9" s="12">
        <v>0</v>
      </c>
      <c r="K9" s="12">
        <v>0</v>
      </c>
      <c r="L9" s="12">
        <v>11805764000</v>
      </c>
      <c r="M9" s="12">
        <v>0</v>
      </c>
      <c r="N9" s="15">
        <f t="shared" si="1"/>
        <v>11805764000</v>
      </c>
      <c r="O9" s="12">
        <v>11805764000</v>
      </c>
      <c r="P9" s="12">
        <v>0</v>
      </c>
      <c r="Q9" s="12">
        <v>3753703608</v>
      </c>
      <c r="R9" s="12">
        <v>3750273286</v>
      </c>
      <c r="S9" s="12">
        <v>3750273286</v>
      </c>
      <c r="T9" s="8">
        <f t="shared" si="2"/>
        <v>8052060392</v>
      </c>
      <c r="U9" s="9">
        <f>+Q9/N9</f>
        <v>0.31795516224108833</v>
      </c>
      <c r="V9" s="9">
        <f>+R9/N9</f>
        <v>0.31766459891964638</v>
      </c>
      <c r="W9" s="9">
        <f>+S9/N9</f>
        <v>0.31766459891964638</v>
      </c>
      <c r="X9" s="4"/>
      <c r="Y9" s="4"/>
      <c r="Z9" s="4"/>
      <c r="AA9" s="4"/>
    </row>
    <row r="10" spans="1:27" ht="35.1" customHeight="1" thickTop="1" thickBot="1">
      <c r="A10" s="10" t="s">
        <v>19</v>
      </c>
      <c r="B10" s="10" t="s">
        <v>20</v>
      </c>
      <c r="C10" s="10" t="s">
        <v>20</v>
      </c>
      <c r="D10" s="10" t="s">
        <v>22</v>
      </c>
      <c r="E10" s="10"/>
      <c r="F10" s="10" t="s">
        <v>39</v>
      </c>
      <c r="G10" s="10" t="s">
        <v>34</v>
      </c>
      <c r="H10" s="11" t="s">
        <v>23</v>
      </c>
      <c r="I10" s="12">
        <v>4072511000</v>
      </c>
      <c r="J10" s="12">
        <v>0</v>
      </c>
      <c r="K10" s="12">
        <v>0</v>
      </c>
      <c r="L10" s="12">
        <v>4072511000</v>
      </c>
      <c r="M10" s="12">
        <v>0</v>
      </c>
      <c r="N10" s="15">
        <f t="shared" si="1"/>
        <v>4072511000</v>
      </c>
      <c r="O10" s="12">
        <v>4072511000</v>
      </c>
      <c r="P10" s="12">
        <v>0</v>
      </c>
      <c r="Q10" s="12">
        <v>1471996750.8299999</v>
      </c>
      <c r="R10" s="12">
        <v>1471645250.8299999</v>
      </c>
      <c r="S10" s="12">
        <v>1471645250.8299999</v>
      </c>
      <c r="T10" s="8">
        <f t="shared" si="2"/>
        <v>2600514249.1700001</v>
      </c>
      <c r="U10" s="9">
        <f>+Q10/N10</f>
        <v>0.36144696744342741</v>
      </c>
      <c r="V10" s="9">
        <f>+R10/N10</f>
        <v>0.36136065705654324</v>
      </c>
      <c r="W10" s="9">
        <f>+S10/N10</f>
        <v>0.36136065705654324</v>
      </c>
      <c r="X10" s="4"/>
      <c r="Y10" s="4"/>
      <c r="Z10" s="4"/>
      <c r="AA10" s="4"/>
    </row>
    <row r="11" spans="1:27" ht="35.1" customHeight="1" thickTop="1" thickBot="1">
      <c r="A11" s="10" t="s">
        <v>19</v>
      </c>
      <c r="B11" s="10" t="s">
        <v>20</v>
      </c>
      <c r="C11" s="10" t="s">
        <v>20</v>
      </c>
      <c r="D11" s="10" t="s">
        <v>24</v>
      </c>
      <c r="E11" s="10"/>
      <c r="F11" s="10" t="s">
        <v>39</v>
      </c>
      <c r="G11" s="10" t="s">
        <v>34</v>
      </c>
      <c r="H11" s="11" t="s">
        <v>25</v>
      </c>
      <c r="I11" s="12">
        <v>1397587000</v>
      </c>
      <c r="J11" s="12">
        <v>0</v>
      </c>
      <c r="K11" s="12">
        <v>0</v>
      </c>
      <c r="L11" s="12">
        <v>1397587000</v>
      </c>
      <c r="M11" s="12">
        <v>0</v>
      </c>
      <c r="N11" s="15">
        <f t="shared" si="1"/>
        <v>1397587000</v>
      </c>
      <c r="O11" s="12">
        <v>1397587000</v>
      </c>
      <c r="P11" s="12">
        <v>0</v>
      </c>
      <c r="Q11" s="12">
        <v>470230843</v>
      </c>
      <c r="R11" s="12">
        <v>467625808</v>
      </c>
      <c r="S11" s="12">
        <v>467625808</v>
      </c>
      <c r="T11" s="8">
        <f t="shared" si="2"/>
        <v>927356157</v>
      </c>
      <c r="U11" s="9">
        <f>+Q11/N11</f>
        <v>0.33645908483693682</v>
      </c>
      <c r="V11" s="9">
        <f>+R11/N11</f>
        <v>0.33459513289691445</v>
      </c>
      <c r="W11" s="9">
        <f>+S11/N11</f>
        <v>0.33459513289691445</v>
      </c>
      <c r="X11" s="4"/>
      <c r="Y11" s="4"/>
      <c r="Z11" s="4"/>
      <c r="AA11" s="4"/>
    </row>
    <row r="12" spans="1:27" ht="35.1" customHeight="1" thickTop="1" thickBot="1">
      <c r="A12" s="10" t="s">
        <v>19</v>
      </c>
      <c r="B12" s="10" t="s">
        <v>20</v>
      </c>
      <c r="C12" s="10" t="s">
        <v>20</v>
      </c>
      <c r="D12" s="10" t="s">
        <v>29</v>
      </c>
      <c r="E12" s="10"/>
      <c r="F12" s="10" t="s">
        <v>39</v>
      </c>
      <c r="G12" s="10" t="s">
        <v>34</v>
      </c>
      <c r="H12" s="11" t="s">
        <v>40</v>
      </c>
      <c r="I12" s="12">
        <v>1127027000</v>
      </c>
      <c r="J12" s="12">
        <v>0</v>
      </c>
      <c r="K12" s="12">
        <v>0</v>
      </c>
      <c r="L12" s="12">
        <v>1127027000</v>
      </c>
      <c r="M12" s="12">
        <v>1127027000</v>
      </c>
      <c r="N12" s="15">
        <f t="shared" si="1"/>
        <v>0</v>
      </c>
      <c r="O12" s="12">
        <v>0</v>
      </c>
      <c r="P12" s="12">
        <v>0</v>
      </c>
      <c r="Q12" s="12">
        <v>0</v>
      </c>
      <c r="R12" s="12">
        <v>0</v>
      </c>
      <c r="S12" s="12">
        <v>0</v>
      </c>
      <c r="T12" s="8">
        <f t="shared" si="2"/>
        <v>0</v>
      </c>
      <c r="U12" s="9">
        <v>0</v>
      </c>
      <c r="V12" s="9">
        <v>0</v>
      </c>
      <c r="W12" s="9">
        <v>0</v>
      </c>
      <c r="X12" s="4"/>
      <c r="Y12" s="4"/>
      <c r="Z12" s="4"/>
      <c r="AA12" s="4"/>
    </row>
    <row r="13" spans="1:27" ht="35.1" customHeight="1" thickTop="1" thickBot="1">
      <c r="A13" s="16" t="s">
        <v>19</v>
      </c>
      <c r="B13" s="16" t="s">
        <v>22</v>
      </c>
      <c r="C13" s="16"/>
      <c r="D13" s="16"/>
      <c r="E13" s="16"/>
      <c r="F13" s="16"/>
      <c r="G13" s="16"/>
      <c r="H13" s="1" t="s">
        <v>45</v>
      </c>
      <c r="I13" s="17">
        <f>+I14</f>
        <v>2210820000</v>
      </c>
      <c r="J13" s="17">
        <f t="shared" ref="J13:S13" si="4">+J14</f>
        <v>0</v>
      </c>
      <c r="K13" s="17">
        <f t="shared" si="4"/>
        <v>0</v>
      </c>
      <c r="L13" s="17">
        <f t="shared" si="4"/>
        <v>2210820000</v>
      </c>
      <c r="M13" s="17">
        <f t="shared" si="4"/>
        <v>0</v>
      </c>
      <c r="N13" s="18">
        <f t="shared" si="1"/>
        <v>2210820000</v>
      </c>
      <c r="O13" s="17">
        <f t="shared" si="4"/>
        <v>2132954820.2</v>
      </c>
      <c r="P13" s="17">
        <f t="shared" si="4"/>
        <v>77865179.799999997</v>
      </c>
      <c r="Q13" s="17">
        <f t="shared" si="4"/>
        <v>1887609999.76</v>
      </c>
      <c r="R13" s="17">
        <f t="shared" si="4"/>
        <v>806386494.75999999</v>
      </c>
      <c r="S13" s="17">
        <f t="shared" si="4"/>
        <v>802765494.75999999</v>
      </c>
      <c r="T13" s="19">
        <f t="shared" si="2"/>
        <v>323210000.24000001</v>
      </c>
      <c r="U13" s="20">
        <f>+Q13/N13</f>
        <v>0.85380537527252331</v>
      </c>
      <c r="V13" s="20">
        <f>+R13/N13</f>
        <v>0.36474543145077393</v>
      </c>
      <c r="W13" s="20">
        <f>+S13/N13</f>
        <v>0.36310757762278251</v>
      </c>
      <c r="X13" s="4"/>
      <c r="Y13" s="4"/>
      <c r="Z13" s="4"/>
      <c r="AA13" s="4"/>
    </row>
    <row r="14" spans="1:27" ht="35.1" customHeight="1" thickTop="1" thickBot="1">
      <c r="A14" s="10" t="s">
        <v>19</v>
      </c>
      <c r="B14" s="10" t="s">
        <v>22</v>
      </c>
      <c r="C14" s="10"/>
      <c r="D14" s="10"/>
      <c r="E14" s="10"/>
      <c r="F14" s="10" t="s">
        <v>39</v>
      </c>
      <c r="G14" s="10" t="s">
        <v>34</v>
      </c>
      <c r="H14" s="11" t="s">
        <v>26</v>
      </c>
      <c r="I14" s="12">
        <v>2210820000</v>
      </c>
      <c r="J14" s="12">
        <v>0</v>
      </c>
      <c r="K14" s="12">
        <v>0</v>
      </c>
      <c r="L14" s="12">
        <v>2210820000</v>
      </c>
      <c r="M14" s="12">
        <v>0</v>
      </c>
      <c r="N14" s="15">
        <f t="shared" si="1"/>
        <v>2210820000</v>
      </c>
      <c r="O14" s="12">
        <v>2132954820.2</v>
      </c>
      <c r="P14" s="12">
        <v>77865179.799999997</v>
      </c>
      <c r="Q14" s="12">
        <v>1887609999.76</v>
      </c>
      <c r="R14" s="12">
        <v>806386494.75999999</v>
      </c>
      <c r="S14" s="12">
        <v>802765494.75999999</v>
      </c>
      <c r="T14" s="8">
        <f t="shared" si="2"/>
        <v>323210000.24000001</v>
      </c>
      <c r="U14" s="9">
        <f>+Q14/N14</f>
        <v>0.85380537527252331</v>
      </c>
      <c r="V14" s="9">
        <f>+R14/N14</f>
        <v>0.36474543145077393</v>
      </c>
      <c r="W14" s="9">
        <f>+S14/N14</f>
        <v>0.36310757762278251</v>
      </c>
      <c r="X14" s="4"/>
      <c r="Y14" s="4"/>
      <c r="Z14" s="4"/>
      <c r="AA14" s="4"/>
    </row>
    <row r="15" spans="1:27" ht="35.1" customHeight="1" thickTop="1" thickBot="1">
      <c r="A15" s="16" t="s">
        <v>19</v>
      </c>
      <c r="B15" s="16" t="s">
        <v>24</v>
      </c>
      <c r="C15" s="16"/>
      <c r="D15" s="16"/>
      <c r="E15" s="16"/>
      <c r="F15" s="16"/>
      <c r="G15" s="16"/>
      <c r="H15" s="1" t="s">
        <v>46</v>
      </c>
      <c r="I15" s="17">
        <f>SUM(I16:I17)</f>
        <v>4065100000</v>
      </c>
      <c r="J15" s="17">
        <f t="shared" ref="J15:S15" si="5">SUM(J16:J17)</f>
        <v>0</v>
      </c>
      <c r="K15" s="17">
        <f t="shared" si="5"/>
        <v>0</v>
      </c>
      <c r="L15" s="17">
        <f t="shared" si="5"/>
        <v>4065100000</v>
      </c>
      <c r="M15" s="17">
        <f t="shared" si="5"/>
        <v>4000000000</v>
      </c>
      <c r="N15" s="18">
        <f t="shared" si="1"/>
        <v>65100000</v>
      </c>
      <c r="O15" s="17">
        <f t="shared" si="5"/>
        <v>65100000</v>
      </c>
      <c r="P15" s="17">
        <f t="shared" si="5"/>
        <v>0</v>
      </c>
      <c r="Q15" s="17">
        <f t="shared" si="5"/>
        <v>21761475</v>
      </c>
      <c r="R15" s="17">
        <f t="shared" si="5"/>
        <v>21761475</v>
      </c>
      <c r="S15" s="17">
        <f t="shared" si="5"/>
        <v>21761475</v>
      </c>
      <c r="T15" s="19">
        <f t="shared" si="2"/>
        <v>43338525</v>
      </c>
      <c r="U15" s="20">
        <f>+Q15/N15</f>
        <v>0.33427764976958524</v>
      </c>
      <c r="V15" s="20">
        <f>+R15/N15</f>
        <v>0.33427764976958524</v>
      </c>
      <c r="W15" s="20">
        <f>+S15/N15</f>
        <v>0.33427764976958524</v>
      </c>
      <c r="X15" s="4"/>
      <c r="Y15" s="4"/>
      <c r="Z15" s="4"/>
      <c r="AA15" s="4"/>
    </row>
    <row r="16" spans="1:27" ht="35.1" customHeight="1" thickTop="1" thickBot="1">
      <c r="A16" s="10" t="s">
        <v>19</v>
      </c>
      <c r="B16" s="10" t="s">
        <v>24</v>
      </c>
      <c r="C16" s="10" t="s">
        <v>24</v>
      </c>
      <c r="D16" s="10" t="s">
        <v>20</v>
      </c>
      <c r="E16" s="10" t="s">
        <v>27</v>
      </c>
      <c r="F16" s="10" t="s">
        <v>39</v>
      </c>
      <c r="G16" s="10" t="s">
        <v>34</v>
      </c>
      <c r="H16" s="11" t="s">
        <v>28</v>
      </c>
      <c r="I16" s="12">
        <v>4000000000</v>
      </c>
      <c r="J16" s="12">
        <v>0</v>
      </c>
      <c r="K16" s="12">
        <v>0</v>
      </c>
      <c r="L16" s="12">
        <v>4000000000</v>
      </c>
      <c r="M16" s="12">
        <v>4000000000</v>
      </c>
      <c r="N16" s="15">
        <f t="shared" si="1"/>
        <v>0</v>
      </c>
      <c r="O16" s="12">
        <v>0</v>
      </c>
      <c r="P16" s="12">
        <v>0</v>
      </c>
      <c r="Q16" s="12">
        <v>0</v>
      </c>
      <c r="R16" s="12">
        <v>0</v>
      </c>
      <c r="S16" s="12">
        <v>0</v>
      </c>
      <c r="T16" s="8">
        <f t="shared" si="2"/>
        <v>0</v>
      </c>
      <c r="U16" s="9">
        <v>0</v>
      </c>
      <c r="V16" s="9">
        <v>0</v>
      </c>
      <c r="W16" s="9">
        <v>0</v>
      </c>
      <c r="X16" s="4"/>
      <c r="Y16" s="4"/>
      <c r="Z16" s="4"/>
      <c r="AA16" s="4"/>
    </row>
    <row r="17" spans="1:27" ht="35.1" customHeight="1" thickTop="1" thickBot="1">
      <c r="A17" s="10" t="s">
        <v>19</v>
      </c>
      <c r="B17" s="10" t="s">
        <v>24</v>
      </c>
      <c r="C17" s="10" t="s">
        <v>29</v>
      </c>
      <c r="D17" s="10" t="s">
        <v>22</v>
      </c>
      <c r="E17" s="10" t="s">
        <v>30</v>
      </c>
      <c r="F17" s="10" t="s">
        <v>39</v>
      </c>
      <c r="G17" s="10" t="s">
        <v>34</v>
      </c>
      <c r="H17" s="11" t="s">
        <v>31</v>
      </c>
      <c r="I17" s="12">
        <v>65100000</v>
      </c>
      <c r="J17" s="12">
        <v>0</v>
      </c>
      <c r="K17" s="12">
        <v>0</v>
      </c>
      <c r="L17" s="12">
        <v>65100000</v>
      </c>
      <c r="M17" s="12">
        <v>0</v>
      </c>
      <c r="N17" s="15">
        <f t="shared" si="1"/>
        <v>65100000</v>
      </c>
      <c r="O17" s="12">
        <v>65100000</v>
      </c>
      <c r="P17" s="12">
        <v>0</v>
      </c>
      <c r="Q17" s="12">
        <v>21761475</v>
      </c>
      <c r="R17" s="12">
        <v>21761475</v>
      </c>
      <c r="S17" s="12">
        <v>21761475</v>
      </c>
      <c r="T17" s="8">
        <f t="shared" si="2"/>
        <v>43338525</v>
      </c>
      <c r="U17" s="9">
        <f t="shared" ref="U17:U22" si="6">+Q17/N17</f>
        <v>0.33427764976958524</v>
      </c>
      <c r="V17" s="9">
        <f t="shared" ref="V17:V22" si="7">+R17/N17</f>
        <v>0.33427764976958524</v>
      </c>
      <c r="W17" s="9">
        <f t="shared" ref="W17:W22" si="8">+S17/N17</f>
        <v>0.33427764976958524</v>
      </c>
      <c r="X17" s="4"/>
      <c r="Y17" s="4"/>
      <c r="Z17" s="4"/>
      <c r="AA17" s="4"/>
    </row>
    <row r="18" spans="1:27" ht="35.1" customHeight="1" thickTop="1" thickBot="1">
      <c r="A18" s="16" t="s">
        <v>19</v>
      </c>
      <c r="B18" s="16" t="s">
        <v>32</v>
      </c>
      <c r="C18" s="16"/>
      <c r="D18" s="16"/>
      <c r="E18" s="16"/>
      <c r="F18" s="16"/>
      <c r="G18" s="16"/>
      <c r="H18" s="1" t="s">
        <v>47</v>
      </c>
      <c r="I18" s="17">
        <f>+I19</f>
        <v>4642000</v>
      </c>
      <c r="J18" s="17">
        <f t="shared" ref="J18:S18" si="9">+J19</f>
        <v>0</v>
      </c>
      <c r="K18" s="17">
        <f t="shared" si="9"/>
        <v>0</v>
      </c>
      <c r="L18" s="17">
        <f t="shared" si="9"/>
        <v>4642000</v>
      </c>
      <c r="M18" s="17">
        <f t="shared" si="9"/>
        <v>0</v>
      </c>
      <c r="N18" s="18">
        <f t="shared" si="1"/>
        <v>4642000</v>
      </c>
      <c r="O18" s="17">
        <f t="shared" si="9"/>
        <v>0</v>
      </c>
      <c r="P18" s="17">
        <f t="shared" si="9"/>
        <v>4642000</v>
      </c>
      <c r="Q18" s="17">
        <f t="shared" si="9"/>
        <v>0</v>
      </c>
      <c r="R18" s="17">
        <f t="shared" si="9"/>
        <v>0</v>
      </c>
      <c r="S18" s="17">
        <f t="shared" si="9"/>
        <v>0</v>
      </c>
      <c r="T18" s="19">
        <f t="shared" si="2"/>
        <v>4642000</v>
      </c>
      <c r="U18" s="20">
        <f t="shared" si="6"/>
        <v>0</v>
      </c>
      <c r="V18" s="20">
        <f t="shared" si="7"/>
        <v>0</v>
      </c>
      <c r="W18" s="20">
        <f t="shared" si="8"/>
        <v>0</v>
      </c>
      <c r="X18" s="4"/>
      <c r="Y18" s="4"/>
      <c r="Z18" s="4"/>
      <c r="AA18" s="4"/>
    </row>
    <row r="19" spans="1:27" ht="35.1" customHeight="1" thickTop="1" thickBot="1">
      <c r="A19" s="10" t="s">
        <v>19</v>
      </c>
      <c r="B19" s="10" t="s">
        <v>32</v>
      </c>
      <c r="C19" s="10" t="s">
        <v>20</v>
      </c>
      <c r="D19" s="10"/>
      <c r="E19" s="10"/>
      <c r="F19" s="10" t="s">
        <v>39</v>
      </c>
      <c r="G19" s="10" t="s">
        <v>34</v>
      </c>
      <c r="H19" s="11" t="s">
        <v>33</v>
      </c>
      <c r="I19" s="12">
        <v>4642000</v>
      </c>
      <c r="J19" s="12">
        <v>0</v>
      </c>
      <c r="K19" s="12">
        <v>0</v>
      </c>
      <c r="L19" s="12">
        <v>4642000</v>
      </c>
      <c r="M19" s="12">
        <v>0</v>
      </c>
      <c r="N19" s="15">
        <f t="shared" si="1"/>
        <v>4642000</v>
      </c>
      <c r="O19" s="12">
        <v>0</v>
      </c>
      <c r="P19" s="12">
        <v>4642000</v>
      </c>
      <c r="Q19" s="12">
        <v>0</v>
      </c>
      <c r="R19" s="12">
        <v>0</v>
      </c>
      <c r="S19" s="12">
        <v>0</v>
      </c>
      <c r="T19" s="8">
        <f t="shared" si="2"/>
        <v>4642000</v>
      </c>
      <c r="U19" s="9">
        <f t="shared" si="6"/>
        <v>0</v>
      </c>
      <c r="V19" s="9">
        <f t="shared" si="7"/>
        <v>0</v>
      </c>
      <c r="W19" s="9">
        <f t="shared" si="8"/>
        <v>0</v>
      </c>
      <c r="X19" s="4"/>
      <c r="Y19" s="4"/>
      <c r="Z19" s="4"/>
      <c r="AA19" s="4"/>
    </row>
    <row r="20" spans="1:27" ht="35.1" customHeight="1" thickTop="1" thickBot="1">
      <c r="A20" s="16" t="s">
        <v>35</v>
      </c>
      <c r="B20" s="16"/>
      <c r="C20" s="16"/>
      <c r="D20" s="16"/>
      <c r="E20" s="16"/>
      <c r="F20" s="16"/>
      <c r="G20" s="16"/>
      <c r="H20" s="1" t="s">
        <v>48</v>
      </c>
      <c r="I20" s="17">
        <f>+I21</f>
        <v>9755650000</v>
      </c>
      <c r="J20" s="17">
        <f t="shared" ref="J20:S20" si="10">+J21</f>
        <v>0</v>
      </c>
      <c r="K20" s="17">
        <f t="shared" si="10"/>
        <v>0</v>
      </c>
      <c r="L20" s="17">
        <f t="shared" si="10"/>
        <v>9755650000</v>
      </c>
      <c r="M20" s="17">
        <f t="shared" si="10"/>
        <v>0</v>
      </c>
      <c r="N20" s="18">
        <f t="shared" si="1"/>
        <v>9755650000</v>
      </c>
      <c r="O20" s="17">
        <f t="shared" si="10"/>
        <v>8750771563.2900009</v>
      </c>
      <c r="P20" s="17">
        <f t="shared" si="10"/>
        <v>1004878436.71</v>
      </c>
      <c r="Q20" s="17">
        <f t="shared" si="10"/>
        <v>8747386864.7900009</v>
      </c>
      <c r="R20" s="17">
        <f t="shared" si="10"/>
        <v>3398101552.5500002</v>
      </c>
      <c r="S20" s="17">
        <f t="shared" si="10"/>
        <v>3326357861.5500002</v>
      </c>
      <c r="T20" s="19">
        <f t="shared" si="2"/>
        <v>1008263135.2099991</v>
      </c>
      <c r="U20" s="20">
        <f t="shared" si="6"/>
        <v>0.89664828738115876</v>
      </c>
      <c r="V20" s="20">
        <f t="shared" si="7"/>
        <v>0.34832138838006693</v>
      </c>
      <c r="W20" s="20">
        <f t="shared" si="8"/>
        <v>0.34096732268480318</v>
      </c>
      <c r="X20" s="4"/>
      <c r="Y20" s="4"/>
      <c r="Z20" s="4"/>
      <c r="AA20" s="4"/>
    </row>
    <row r="21" spans="1:27" ht="63.75" customHeight="1" thickTop="1" thickBot="1">
      <c r="A21" s="10" t="s">
        <v>35</v>
      </c>
      <c r="B21" s="10" t="s">
        <v>36</v>
      </c>
      <c r="C21" s="10" t="s">
        <v>37</v>
      </c>
      <c r="D21" s="10" t="s">
        <v>38</v>
      </c>
      <c r="E21" s="10" t="s">
        <v>41</v>
      </c>
      <c r="F21" s="10" t="s">
        <v>39</v>
      </c>
      <c r="G21" s="10" t="s">
        <v>34</v>
      </c>
      <c r="H21" s="11" t="s">
        <v>42</v>
      </c>
      <c r="I21" s="12">
        <v>9755650000</v>
      </c>
      <c r="J21" s="12">
        <v>0</v>
      </c>
      <c r="K21" s="12">
        <v>0</v>
      </c>
      <c r="L21" s="12">
        <v>9755650000</v>
      </c>
      <c r="M21" s="12">
        <v>0</v>
      </c>
      <c r="N21" s="15">
        <f t="shared" si="1"/>
        <v>9755650000</v>
      </c>
      <c r="O21" s="12">
        <v>8750771563.2900009</v>
      </c>
      <c r="P21" s="12">
        <v>1004878436.71</v>
      </c>
      <c r="Q21" s="12">
        <v>8747386864.7900009</v>
      </c>
      <c r="R21" s="12">
        <v>3398101552.5500002</v>
      </c>
      <c r="S21" s="12">
        <v>3326357861.5500002</v>
      </c>
      <c r="T21" s="8">
        <f t="shared" si="2"/>
        <v>1008263135.2099991</v>
      </c>
      <c r="U21" s="9">
        <f t="shared" si="6"/>
        <v>0.89664828738115876</v>
      </c>
      <c r="V21" s="9">
        <f t="shared" si="7"/>
        <v>0.34832138838006693</v>
      </c>
      <c r="W21" s="9">
        <f t="shared" si="8"/>
        <v>0.34096732268480318</v>
      </c>
      <c r="X21" s="4"/>
      <c r="Y21" s="4"/>
      <c r="Z21" s="4"/>
      <c r="AA21" s="4"/>
    </row>
    <row r="22" spans="1:27" ht="35.1" customHeight="1" thickTop="1" thickBot="1">
      <c r="A22" s="10"/>
      <c r="B22" s="10"/>
      <c r="C22" s="10"/>
      <c r="D22" s="10"/>
      <c r="E22" s="10"/>
      <c r="F22" s="10"/>
      <c r="G22" s="10"/>
      <c r="H22" s="11" t="s">
        <v>61</v>
      </c>
      <c r="I22" s="12">
        <f>+I7+I20</f>
        <v>34439101000</v>
      </c>
      <c r="J22" s="12">
        <f t="shared" ref="J22:S22" si="11">+J7+J20</f>
        <v>0</v>
      </c>
      <c r="K22" s="12">
        <f t="shared" si="11"/>
        <v>0</v>
      </c>
      <c r="L22" s="12">
        <f t="shared" si="11"/>
        <v>34439101000</v>
      </c>
      <c r="M22" s="12">
        <f t="shared" si="11"/>
        <v>5127027000</v>
      </c>
      <c r="N22" s="15">
        <f t="shared" si="1"/>
        <v>29312074000</v>
      </c>
      <c r="O22" s="12">
        <f t="shared" si="11"/>
        <v>28224688383.490002</v>
      </c>
      <c r="P22" s="12">
        <f t="shared" si="11"/>
        <v>1087385616.51</v>
      </c>
      <c r="Q22" s="12">
        <f t="shared" si="11"/>
        <v>16352689541.380001</v>
      </c>
      <c r="R22" s="12">
        <f t="shared" si="11"/>
        <v>9915793867.1399994</v>
      </c>
      <c r="S22" s="12">
        <f t="shared" si="11"/>
        <v>9840429176.1399994</v>
      </c>
      <c r="T22" s="8">
        <f t="shared" si="2"/>
        <v>12959384458.619999</v>
      </c>
      <c r="U22" s="9">
        <f t="shared" si="6"/>
        <v>0.55788237780035632</v>
      </c>
      <c r="V22" s="9">
        <f t="shared" si="7"/>
        <v>0.33828359832675092</v>
      </c>
      <c r="W22" s="9">
        <f t="shared" si="8"/>
        <v>0.3357124840821567</v>
      </c>
      <c r="X22" s="4"/>
      <c r="Y22" s="4"/>
      <c r="Z22" s="4"/>
    </row>
    <row r="23" spans="1:27" ht="15.75" thickTop="1">
      <c r="A23" s="3" t="s">
        <v>56</v>
      </c>
      <c r="B23" s="3"/>
      <c r="C23" s="3"/>
      <c r="D23" s="3"/>
      <c r="E23" s="3"/>
      <c r="F23" s="21"/>
      <c r="G23" s="21"/>
      <c r="H23" s="22"/>
      <c r="I23" s="22"/>
      <c r="J23" s="23"/>
      <c r="K23" s="24"/>
      <c r="L23" s="25"/>
    </row>
    <row r="24" spans="1:27">
      <c r="A24" s="3" t="s">
        <v>57</v>
      </c>
      <c r="B24" s="3"/>
      <c r="C24" s="3"/>
      <c r="D24" s="3"/>
      <c r="E24" s="3"/>
      <c r="F24" s="21"/>
      <c r="G24" s="21"/>
      <c r="H24" s="22"/>
      <c r="I24" s="22"/>
      <c r="J24" s="23"/>
      <c r="K24" s="24"/>
      <c r="L24" s="25"/>
      <c r="T24" s="6"/>
      <c r="U24" s="5"/>
      <c r="V24" s="5"/>
      <c r="W24" s="5"/>
    </row>
    <row r="25" spans="1:27">
      <c r="A25" s="3" t="s">
        <v>58</v>
      </c>
      <c r="B25" s="3"/>
      <c r="C25" s="3"/>
      <c r="D25" s="3"/>
      <c r="E25" s="3"/>
      <c r="F25" s="21"/>
      <c r="G25" s="21"/>
      <c r="H25" s="22"/>
      <c r="I25" s="22"/>
      <c r="J25" s="23"/>
      <c r="K25" s="24"/>
      <c r="L25" s="25"/>
      <c r="T25" s="6"/>
      <c r="U25" s="5"/>
      <c r="V25" s="5"/>
      <c r="W25" s="5"/>
    </row>
    <row r="29" spans="1:27">
      <c r="T29" s="6"/>
      <c r="U29" s="5"/>
      <c r="V29" s="5"/>
      <c r="W29" s="5"/>
    </row>
    <row r="30" spans="1:27" ht="24" customHeight="1">
      <c r="T30" s="6"/>
      <c r="U30" s="5"/>
      <c r="V30" s="5"/>
      <c r="W30" s="5"/>
    </row>
    <row r="31" spans="1:27">
      <c r="T31" s="6"/>
      <c r="U31" s="5"/>
      <c r="V31" s="5"/>
      <c r="W31" s="5"/>
    </row>
    <row r="32" spans="1:27" ht="28.5" customHeight="1">
      <c r="T32" s="6"/>
      <c r="U32" s="5"/>
      <c r="V32" s="5"/>
      <c r="W32" s="5"/>
    </row>
    <row r="33" spans="20:23">
      <c r="T33" s="6"/>
      <c r="U33" s="5"/>
      <c r="V33" s="5"/>
      <c r="W33" s="5"/>
    </row>
    <row r="34" spans="20:23">
      <c r="T34" s="6"/>
      <c r="U34" s="5"/>
      <c r="V34" s="5"/>
      <c r="W34" s="5"/>
    </row>
    <row r="35" spans="20:23">
      <c r="T35" s="6"/>
      <c r="U35" s="5"/>
      <c r="V35" s="5"/>
      <c r="W35" s="5"/>
    </row>
    <row r="36" spans="20:23">
      <c r="T36" s="6"/>
      <c r="U36" s="7"/>
      <c r="V36" s="7"/>
      <c r="W36" s="7"/>
    </row>
    <row r="37" spans="20:23">
      <c r="T37" s="6"/>
      <c r="U37" s="6"/>
      <c r="V37" s="6"/>
      <c r="W37" s="6"/>
    </row>
    <row r="38" spans="20:23">
      <c r="T38" s="6"/>
      <c r="U38" s="6"/>
      <c r="V38" s="6"/>
      <c r="W38" s="6"/>
    </row>
    <row r="39" spans="20:23">
      <c r="T39" s="6"/>
      <c r="U39" s="6"/>
      <c r="V39" s="6"/>
      <c r="W39" s="6"/>
    </row>
    <row r="40" spans="20:23">
      <c r="T40" s="6"/>
      <c r="U40" s="6"/>
      <c r="V40" s="6"/>
      <c r="W40" s="6"/>
    </row>
    <row r="41" spans="20:23">
      <c r="T41" s="6"/>
      <c r="U41" s="6"/>
      <c r="V41" s="6"/>
      <c r="W41" s="6"/>
    </row>
    <row r="42" spans="20:23">
      <c r="T42" s="6"/>
      <c r="U42" s="6"/>
      <c r="V42" s="6"/>
      <c r="W42" s="6"/>
    </row>
    <row r="43" spans="20:23">
      <c r="T43" s="6"/>
      <c r="U43" s="6"/>
      <c r="V43" s="6"/>
      <c r="W43" s="6"/>
    </row>
    <row r="44" spans="20:23">
      <c r="T44" s="6"/>
      <c r="U44" s="6"/>
      <c r="V44" s="6"/>
      <c r="W44" s="6"/>
    </row>
    <row r="45" spans="20:23">
      <c r="T45" s="6"/>
      <c r="U45" s="6"/>
      <c r="V45" s="6"/>
      <c r="W45" s="6"/>
    </row>
    <row r="47" spans="20:23" ht="35.1" customHeight="1"/>
    <row r="48" spans="20:23" ht="35.1" customHeight="1"/>
    <row r="49" ht="35.1" customHeight="1"/>
    <row r="50" ht="35.1" customHeight="1"/>
    <row r="51" ht="35.1" customHeight="1"/>
    <row r="52" ht="35.1" customHeight="1"/>
    <row r="53" ht="35.1" customHeight="1"/>
    <row r="54" ht="35.1" customHeight="1"/>
    <row r="55" ht="35.1" customHeight="1"/>
    <row r="56" ht="35.1" customHeight="1"/>
    <row r="57" ht="35.1" customHeight="1"/>
    <row r="58" ht="35.1" customHeight="1"/>
    <row r="59" ht="35.1" customHeight="1"/>
    <row r="60" ht="35.1" customHeight="1"/>
    <row r="61" ht="39.75" customHeight="1"/>
    <row r="62" ht="27.75" customHeight="1"/>
  </sheetData>
  <mergeCells count="4">
    <mergeCell ref="A2:W2"/>
    <mergeCell ref="A3:W3"/>
    <mergeCell ref="A4:W4"/>
    <mergeCell ref="S5:W5"/>
  </mergeCells>
  <printOptions horizontalCentered="1"/>
  <pageMargins left="0" right="0" top="0.78740157480314965" bottom="0.78740157480314965" header="0.78740157480314965" footer="0.78740157480314965"/>
  <pageSetup paperSize="14" scale="60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EJECUCION DIRECCIÓN COMERCIO E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del Carmen Moreno Moscoso</dc:creator>
  <cp:lastModifiedBy>Maria del Carmen Moreno Moscoso</cp:lastModifiedBy>
  <cp:lastPrinted>2024-06-04T20:41:54Z</cp:lastPrinted>
  <dcterms:created xsi:type="dcterms:W3CDTF">2024-06-01T18:19:25Z</dcterms:created>
  <dcterms:modified xsi:type="dcterms:W3CDTF">2024-06-04T21:18:27Z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