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'!$5:$5</definedName>
  </definedNames>
  <calcPr calcId="152511"/>
</workbook>
</file>

<file path=xl/calcChain.xml><?xml version="1.0" encoding="utf-8"?>
<calcChain xmlns="http://schemas.openxmlformats.org/spreadsheetml/2006/main">
  <c r="N42" i="1" l="1"/>
  <c r="T42" i="1" s="1"/>
  <c r="N41" i="1"/>
  <c r="T41" i="1" s="1"/>
  <c r="N40" i="1"/>
  <c r="V40" i="1" s="1"/>
  <c r="N39" i="1"/>
  <c r="W39" i="1" s="1"/>
  <c r="N38" i="1"/>
  <c r="T38" i="1" s="1"/>
  <c r="N37" i="1"/>
  <c r="W37" i="1" s="1"/>
  <c r="N36" i="1"/>
  <c r="W36" i="1" s="1"/>
  <c r="N35" i="1"/>
  <c r="U35" i="1" s="1"/>
  <c r="N34" i="1"/>
  <c r="T34" i="1" s="1"/>
  <c r="N33" i="1"/>
  <c r="T33" i="1" s="1"/>
  <c r="N32" i="1"/>
  <c r="V32" i="1" s="1"/>
  <c r="N31" i="1"/>
  <c r="W31" i="1" s="1"/>
  <c r="N29" i="1"/>
  <c r="W29" i="1" s="1"/>
  <c r="N28" i="1"/>
  <c r="T28" i="1" s="1"/>
  <c r="N26" i="1"/>
  <c r="T26" i="1" s="1"/>
  <c r="N25" i="1"/>
  <c r="T25" i="1" s="1"/>
  <c r="N24" i="1"/>
  <c r="V24" i="1" s="1"/>
  <c r="N23" i="1"/>
  <c r="W23" i="1" s="1"/>
  <c r="N22" i="1"/>
  <c r="T22" i="1" s="1"/>
  <c r="N21" i="1"/>
  <c r="W21" i="1" s="1"/>
  <c r="N20" i="1"/>
  <c r="T20" i="1" s="1"/>
  <c r="N19" i="1"/>
  <c r="U19" i="1" s="1"/>
  <c r="N18" i="1"/>
  <c r="T18" i="1" s="1"/>
  <c r="N17" i="1"/>
  <c r="T17" i="1" s="1"/>
  <c r="N16" i="1"/>
  <c r="T16" i="1" s="1"/>
  <c r="N15" i="1"/>
  <c r="V15" i="1" s="1"/>
  <c r="N14" i="1"/>
  <c r="W14" i="1" s="1"/>
  <c r="N12" i="1"/>
  <c r="W12" i="1" s="1"/>
  <c r="N10" i="1"/>
  <c r="U10" i="1" s="1"/>
  <c r="N9" i="1"/>
  <c r="W9" i="1" s="1"/>
  <c r="N8" i="1"/>
  <c r="T8" i="1" s="1"/>
  <c r="S30" i="1"/>
  <c r="R30" i="1"/>
  <c r="Q30" i="1"/>
  <c r="P30" i="1"/>
  <c r="O30" i="1"/>
  <c r="M30" i="1"/>
  <c r="L30" i="1"/>
  <c r="K30" i="1"/>
  <c r="J30" i="1"/>
  <c r="I30" i="1"/>
  <c r="S27" i="1"/>
  <c r="R27" i="1"/>
  <c r="Q27" i="1"/>
  <c r="P27" i="1"/>
  <c r="O27" i="1"/>
  <c r="M27" i="1"/>
  <c r="L27" i="1"/>
  <c r="K27" i="1"/>
  <c r="J27" i="1"/>
  <c r="I27" i="1"/>
  <c r="S13" i="1"/>
  <c r="R13" i="1"/>
  <c r="Q13" i="1"/>
  <c r="P13" i="1"/>
  <c r="O13" i="1"/>
  <c r="M13" i="1"/>
  <c r="L13" i="1"/>
  <c r="K13" i="1"/>
  <c r="J13" i="1"/>
  <c r="I13" i="1"/>
  <c r="S11" i="1"/>
  <c r="R11" i="1"/>
  <c r="Q11" i="1"/>
  <c r="P11" i="1"/>
  <c r="O11" i="1"/>
  <c r="M11" i="1"/>
  <c r="L11" i="1"/>
  <c r="K11" i="1"/>
  <c r="J11" i="1"/>
  <c r="I11" i="1"/>
  <c r="S7" i="1"/>
  <c r="R7" i="1"/>
  <c r="Q7" i="1"/>
  <c r="P7" i="1"/>
  <c r="O7" i="1"/>
  <c r="M7" i="1"/>
  <c r="L7" i="1"/>
  <c r="K7" i="1"/>
  <c r="J7" i="1"/>
  <c r="I7" i="1"/>
  <c r="N13" i="1" l="1"/>
  <c r="W13" i="1" s="1"/>
  <c r="N11" i="1"/>
  <c r="T11" i="1" s="1"/>
  <c r="U22" i="1"/>
  <c r="W10" i="1"/>
  <c r="W32" i="1"/>
  <c r="U38" i="1"/>
  <c r="V38" i="1"/>
  <c r="W40" i="1"/>
  <c r="V10" i="1"/>
  <c r="N7" i="1"/>
  <c r="T7" i="1" s="1"/>
  <c r="N30" i="1"/>
  <c r="V30" i="1" s="1"/>
  <c r="U33" i="1"/>
  <c r="W15" i="1"/>
  <c r="U16" i="1"/>
  <c r="V22" i="1"/>
  <c r="U41" i="1"/>
  <c r="W24" i="1"/>
  <c r="J6" i="1"/>
  <c r="J43" i="1" s="1"/>
  <c r="S6" i="1"/>
  <c r="S43" i="1" s="1"/>
  <c r="N27" i="1"/>
  <c r="V27" i="1" s="1"/>
  <c r="U8" i="1"/>
  <c r="U25" i="1"/>
  <c r="T13" i="1"/>
  <c r="T19" i="1"/>
  <c r="T36" i="1"/>
  <c r="T21" i="1"/>
  <c r="T29" i="1"/>
  <c r="T37" i="1"/>
  <c r="V8" i="1"/>
  <c r="V16" i="1"/>
  <c r="U20" i="1"/>
  <c r="W22" i="1"/>
  <c r="V25" i="1"/>
  <c r="U28" i="1"/>
  <c r="V33" i="1"/>
  <c r="U36" i="1"/>
  <c r="W38" i="1"/>
  <c r="V41" i="1"/>
  <c r="M6" i="1"/>
  <c r="M43" i="1" s="1"/>
  <c r="T14" i="1"/>
  <c r="W8" i="1"/>
  <c r="U14" i="1"/>
  <c r="W16" i="1"/>
  <c r="V20" i="1"/>
  <c r="U23" i="1"/>
  <c r="W25" i="1"/>
  <c r="V28" i="1"/>
  <c r="U31" i="1"/>
  <c r="W33" i="1"/>
  <c r="V36" i="1"/>
  <c r="U39" i="1"/>
  <c r="W41" i="1"/>
  <c r="T35" i="1"/>
  <c r="V35" i="1"/>
  <c r="O6" i="1"/>
  <c r="O43" i="1" s="1"/>
  <c r="T15" i="1"/>
  <c r="T23" i="1"/>
  <c r="T31" i="1"/>
  <c r="T39" i="1"/>
  <c r="U9" i="1"/>
  <c r="V14" i="1"/>
  <c r="U18" i="1"/>
  <c r="W20" i="1"/>
  <c r="V23" i="1"/>
  <c r="U26" i="1"/>
  <c r="W28" i="1"/>
  <c r="V31" i="1"/>
  <c r="U34" i="1"/>
  <c r="V39" i="1"/>
  <c r="U42" i="1"/>
  <c r="T24" i="1"/>
  <c r="T32" i="1"/>
  <c r="T40" i="1"/>
  <c r="V9" i="1"/>
  <c r="U12" i="1"/>
  <c r="V18" i="1"/>
  <c r="U21" i="1"/>
  <c r="V26" i="1"/>
  <c r="U29" i="1"/>
  <c r="V34" i="1"/>
  <c r="U37" i="1"/>
  <c r="V42" i="1"/>
  <c r="T12" i="1"/>
  <c r="W19" i="1"/>
  <c r="T9" i="1"/>
  <c r="V12" i="1"/>
  <c r="U15" i="1"/>
  <c r="W18" i="1"/>
  <c r="V21" i="1"/>
  <c r="U24" i="1"/>
  <c r="W26" i="1"/>
  <c r="V29" i="1"/>
  <c r="U32" i="1"/>
  <c r="W34" i="1"/>
  <c r="V37" i="1"/>
  <c r="U40" i="1"/>
  <c r="W42" i="1"/>
  <c r="V19" i="1"/>
  <c r="W35" i="1"/>
  <c r="I6" i="1"/>
  <c r="I43" i="1" s="1"/>
  <c r="T10" i="1"/>
  <c r="P6" i="1"/>
  <c r="P43" i="1" s="1"/>
  <c r="Q6" i="1"/>
  <c r="R6" i="1"/>
  <c r="K6" i="1"/>
  <c r="K43" i="1" s="1"/>
  <c r="L6" i="1"/>
  <c r="W11" i="1" l="1"/>
  <c r="U13" i="1"/>
  <c r="V13" i="1"/>
  <c r="V7" i="1"/>
  <c r="W7" i="1"/>
  <c r="W27" i="1"/>
  <c r="U11" i="1"/>
  <c r="T27" i="1"/>
  <c r="V11" i="1"/>
  <c r="U7" i="1"/>
  <c r="U27" i="1"/>
  <c r="T30" i="1"/>
  <c r="U30" i="1"/>
  <c r="W30" i="1"/>
  <c r="R43" i="1"/>
  <c r="Q43" i="1"/>
  <c r="L43" i="1"/>
  <c r="N43" i="1" s="1"/>
  <c r="N6" i="1"/>
  <c r="V6" i="1" s="1"/>
  <c r="V43" i="1" l="1"/>
  <c r="U6" i="1"/>
  <c r="U43" i="1"/>
  <c r="T6" i="1"/>
  <c r="W6" i="1"/>
  <c r="T43" i="1"/>
  <c r="W43" i="1"/>
</calcChain>
</file>

<file path=xl/sharedStrings.xml><?xml version="1.0" encoding="utf-8"?>
<sst xmlns="http://schemas.openxmlformats.org/spreadsheetml/2006/main" count="303" uniqueCount="112">
  <si>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</si>
  <si>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</si>
  <si>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</si>
  <si>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</si>
  <si>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</si>
  <si>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</si>
  <si>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</si>
  <si>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</si>
  <si>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</si>
  <si>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</si>
  <si>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</si>
  <si>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</si>
  <si>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</si>
  <si>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</si>
  <si>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</si>
  <si>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</si>
  <si>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</si>
  <si>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</si>
  <si>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</si>
  <si>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</si>
  <si>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</si>
  <si>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</si>
  <si>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</si>
  <si>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</si>
  <si>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</si>
  <si>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</si>
  <si>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</si>
  <si>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</si>
  <si>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</si>
  <si>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</si>
  <si>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</si>
  <si>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</si>
  <si>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</si>
  <si>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</si>
  <si>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</si>
  <si>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</si>
  <si>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</si>
  <si>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</si>
  <si>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</si>
  <si>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</si>
  <si>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</si>
  <si>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</si>
  <si>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</si>
  <si>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</si>
  <si>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</si>
  <si>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</si>
  <si>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</si>
  <si>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</si>
  <si>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</si>
  <si>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</si>
  <si>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</si>
  <si>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</si>
  <si>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</si>
  <si>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</si>
  <si>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</si>
  <si>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</si>
  <si>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</si>
  <si>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</si>
  <si>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</si>
  <si>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</si>
  <si>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</si>
  <si>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</si>
  <si>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</si>
  <si>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</si>
  <si>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</si>
  <si>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</si>
  <si>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</si>
  <si>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</si>
  <si>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</si>
  <si>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</si>
  <si>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</si>
  <si>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</si>
  <si>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</si>
  <si>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</si>
  <si>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</si>
  <si>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</si>
  <si>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</si>
  <si>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</si>
  <si>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</si>
  <si>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</si>
  <si>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</si>
  <si>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</si>
  <si>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</si>
  <si>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</si>
  <si>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</si>
  <si>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</si>
  <si>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</si>
  <si>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</si>
  <si>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</si>
  <si>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</si>
  <si>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</si>
  <si>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</si>
  <si>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</si>
  <si>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</si>
  <si>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</si>
  <si>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</si>
  <si>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</si>
  <si>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</si>
  <si>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</si>
  <si>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</si>
  <si>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APR. SIN COMPROMETER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</si>
  <si>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</si>
  <si>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</si>
  <si>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</si>
  <si>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</si>
  <si>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t>MINISTERIO DE COMERCIO, INDUSTRIA Y TURISMO</t>
  </si>
  <si>
    <t>EJECUCION PRESUPUESTAL ACUMULADA CON CORTE AL 31 DE MARZO DE 2024</t>
  </si>
  <si>
    <t>COMP/ APR</t>
  </si>
  <si>
    <t>OBLIG/ APR</t>
  </si>
  <si>
    <t>PAGO/ APR</t>
  </si>
  <si>
    <t xml:space="preserve">UNIDAD EJECUTORA 3501-01-000 GESTION GENERAL </t>
  </si>
  <si>
    <t>FECHA DE GENERACIÓN : ABRIL 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</si>
</sst>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Times New Roman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7" fontId="6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7" fontId="9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95251</xdr:colOff>
      <xdr:row>2</xdr:row>
      <xdr:rowOff>133350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666750</xdr:colOff>
      <xdr:row>0</xdr:row>
      <xdr:rowOff>0</xdr:rowOff>
    </xdr:from>
    <xdr:to>
      <xdr:col>22</xdr:col>
      <xdr:colOff>476250</xdr:colOff>
      <xdr:row>2</xdr:row>
      <xdr:rowOff>171450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7450" y="0"/>
          <a:ext cx="2247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showGridLines="0" tabSelected="1" topLeftCell="A36" workbookViewId="0">
      <selection activeCell="A46" sqref="A46"/>
    </sheetView>
  </sheetViews>
  <sheetFormatPr baseColWidth="10" defaultRowHeight="15"/>
  <cols>
    <col min="1" max="1" width="3.42578125" customWidth="1"/>
    <col min="2" max="2" width="4.28515625" customWidth="1"/>
    <col min="3" max="3" width="5" customWidth="1"/>
    <col min="4" max="4" width="4.28515625" customWidth="1"/>
    <col min="5" max="5" width="7" customWidth="1"/>
    <col min="6" max="6" width="4.42578125" customWidth="1"/>
    <col min="7" max="7" width="4.7109375" customWidth="1"/>
    <col min="8" max="8" width="26.140625" customWidth="1"/>
    <col min="9" max="9" width="15.7109375" customWidth="1"/>
    <col min="10" max="10" width="15.42578125" customWidth="1"/>
    <col min="11" max="11" width="12.5703125" customWidth="1"/>
    <col min="12" max="12" width="16.42578125" customWidth="1"/>
    <col min="13" max="13" width="15.7109375" customWidth="1"/>
    <col min="14" max="14" width="16.5703125" customWidth="1"/>
    <col min="15" max="15" width="16.28515625" customWidth="1"/>
    <col min="16" max="17" width="15.85546875" customWidth="1"/>
    <col min="18" max="19" width="16.42578125" customWidth="1"/>
    <col min="20" max="20" width="16.140625" customWidth="1"/>
    <col min="21" max="21" width="7.5703125" customWidth="1"/>
    <col min="22" max="22" width="6.5703125" customWidth="1"/>
    <col min="23" max="23" width="6" customWidth="1"/>
  </cols>
  <sheetData>
    <row r="1" spans="1:23">
      <c r="A1" s="27" t="s">
        <v>105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9"/>
      <c r="T2" s="29"/>
      <c r="U2" s="29"/>
      <c r="V2" s="29"/>
      <c r="W2" s="29"/>
    </row>
    <row r="3" spans="1:23">
      <c r="A3" s="27" t="s">
        <v>110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/>
      <c r="O4" s="1" t="s">
        <v>0</v>
      </c>
      <c r="P4" s="1" t="s">
        <v>0</v>
      </c>
      <c r="Q4" s="1" t="s">
        <v>0</v>
      </c>
      <c r="R4" s="1" t="s">
        <v>0</v>
      </c>
      <c r="S4" s="30" t="s">
        <v>111</v>
      </c>
      <c r="T4" s="31"/>
      <c r="U4" s="31"/>
      <c r="V4" s="31"/>
      <c r="W4" s="31"/>
    </row>
    <row r="5" spans="1:23" ht="37.5" customHeight="1" thickTop="1" thickBo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99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5" t="s">
        <v>100</v>
      </c>
      <c r="U5" s="15" t="s">
        <v>107</v>
      </c>
      <c r="V5" s="15" t="s">
        <v>108</v>
      </c>
      <c r="W5" s="15" t="s">
        <v>109</v>
      </c>
    </row>
    <row r="6" spans="1:23" ht="35.1" customHeight="1" thickTop="1" thickBot="1">
      <c r="A6" s="22" t="s">
        <v>19</v>
      </c>
      <c r="B6" s="22"/>
      <c r="C6" s="22"/>
      <c r="D6" s="22"/>
      <c r="E6" s="22"/>
      <c r="F6" s="22"/>
      <c r="G6" s="22"/>
      <c r="H6" s="2" t="s">
        <v>92</v>
      </c>
      <c r="I6" s="23">
        <f>+I7+I11+I13+I27</f>
        <v>710711479000</v>
      </c>
      <c r="J6" s="23">
        <f t="shared" ref="J6:S6" si="0">+J7+J11+J13+J27</f>
        <v>55500000000</v>
      </c>
      <c r="K6" s="23">
        <f t="shared" si="0"/>
        <v>0</v>
      </c>
      <c r="L6" s="23">
        <f t="shared" si="0"/>
        <v>766211479000</v>
      </c>
      <c r="M6" s="23">
        <f t="shared" si="0"/>
        <v>50000000000</v>
      </c>
      <c r="N6" s="23">
        <f>+L6-M6</f>
        <v>716211479000</v>
      </c>
      <c r="O6" s="23">
        <f t="shared" si="0"/>
        <v>640048264368.5</v>
      </c>
      <c r="P6" s="23">
        <f t="shared" si="0"/>
        <v>76163214631.5</v>
      </c>
      <c r="Q6" s="23">
        <f t="shared" si="0"/>
        <v>565116104750.89001</v>
      </c>
      <c r="R6" s="23">
        <f t="shared" si="0"/>
        <v>106594285554.56</v>
      </c>
      <c r="S6" s="23">
        <f t="shared" si="0"/>
        <v>106594285554.56</v>
      </c>
      <c r="T6" s="24">
        <f>+N6-Q6</f>
        <v>151095374249.10999</v>
      </c>
      <c r="U6" s="25">
        <f>+Q6/N6</f>
        <v>0.78903525190621804</v>
      </c>
      <c r="V6" s="25">
        <f>+R6/N6</f>
        <v>0.14883074158960805</v>
      </c>
      <c r="W6" s="25">
        <f>+S6/N6</f>
        <v>0.14883074158960805</v>
      </c>
    </row>
    <row r="7" spans="1:23" ht="35.1" customHeight="1" thickTop="1" thickBot="1">
      <c r="A7" s="22" t="s">
        <v>19</v>
      </c>
      <c r="B7" s="22" t="s">
        <v>20</v>
      </c>
      <c r="C7" s="22"/>
      <c r="D7" s="22"/>
      <c r="E7" s="22"/>
      <c r="F7" s="22"/>
      <c r="G7" s="22"/>
      <c r="H7" s="2" t="s">
        <v>93</v>
      </c>
      <c r="I7" s="26">
        <f>SUM(I8:I10)</f>
        <v>59251387000</v>
      </c>
      <c r="J7" s="26">
        <f t="shared" ref="J7:S7" si="1">SUM(J8:J10)</f>
        <v>0</v>
      </c>
      <c r="K7" s="26">
        <f t="shared" si="1"/>
        <v>0</v>
      </c>
      <c r="L7" s="26">
        <f t="shared" si="1"/>
        <v>59251387000</v>
      </c>
      <c r="M7" s="26">
        <f t="shared" si="1"/>
        <v>0</v>
      </c>
      <c r="N7" s="23">
        <f t="shared" ref="N7:N43" si="2">+L7-M7</f>
        <v>59251387000</v>
      </c>
      <c r="O7" s="26">
        <f t="shared" si="1"/>
        <v>59171387000</v>
      </c>
      <c r="P7" s="26">
        <f t="shared" si="1"/>
        <v>80000000</v>
      </c>
      <c r="Q7" s="26">
        <f t="shared" si="1"/>
        <v>9782918523.6700001</v>
      </c>
      <c r="R7" s="26">
        <f t="shared" si="1"/>
        <v>9335927508.0200005</v>
      </c>
      <c r="S7" s="26">
        <f t="shared" si="1"/>
        <v>9335927508.0200005</v>
      </c>
      <c r="T7" s="24">
        <f t="shared" ref="T7:T43" si="3">+N7-Q7</f>
        <v>49468468476.330002</v>
      </c>
      <c r="U7" s="25">
        <f t="shared" ref="U7:U43" si="4">+Q7/N7</f>
        <v>0.16510868384684396</v>
      </c>
      <c r="V7" s="25">
        <f t="shared" ref="V7:V43" si="5">+R7/N7</f>
        <v>0.15756470828303143</v>
      </c>
      <c r="W7" s="25">
        <f t="shared" ref="W7:W43" si="6">+S7/N7</f>
        <v>0.15756470828303143</v>
      </c>
    </row>
    <row r="8" spans="1:23" ht="35.1" customHeight="1" thickTop="1" thickBot="1">
      <c r="A8" s="16" t="s">
        <v>19</v>
      </c>
      <c r="B8" s="16" t="s">
        <v>20</v>
      </c>
      <c r="C8" s="16" t="s">
        <v>20</v>
      </c>
      <c r="D8" s="16" t="s">
        <v>20</v>
      </c>
      <c r="E8" s="16"/>
      <c r="F8" s="16" t="s">
        <v>21</v>
      </c>
      <c r="G8" s="16" t="s">
        <v>22</v>
      </c>
      <c r="H8" s="21" t="s">
        <v>23</v>
      </c>
      <c r="I8" s="20">
        <v>35035806000</v>
      </c>
      <c r="J8" s="20">
        <v>0</v>
      </c>
      <c r="K8" s="20">
        <v>0</v>
      </c>
      <c r="L8" s="20">
        <v>35035806000</v>
      </c>
      <c r="M8" s="20">
        <v>0</v>
      </c>
      <c r="N8" s="17">
        <f t="shared" si="2"/>
        <v>35035806000</v>
      </c>
      <c r="O8" s="20">
        <v>35035806000</v>
      </c>
      <c r="P8" s="20">
        <v>0</v>
      </c>
      <c r="Q8" s="20">
        <v>5516214319</v>
      </c>
      <c r="R8" s="20">
        <v>5516214319</v>
      </c>
      <c r="S8" s="20">
        <v>5516214319</v>
      </c>
      <c r="T8" s="18">
        <f t="shared" si="3"/>
        <v>29519591681</v>
      </c>
      <c r="U8" s="19">
        <f t="shared" si="4"/>
        <v>0.15744505261274708</v>
      </c>
      <c r="V8" s="19">
        <f t="shared" si="5"/>
        <v>0.15744505261274708</v>
      </c>
      <c r="W8" s="19">
        <f t="shared" si="6"/>
        <v>0.15744505261274708</v>
      </c>
    </row>
    <row r="9" spans="1:23" ht="35.1" customHeight="1" thickTop="1" thickBot="1">
      <c r="A9" s="16" t="s">
        <v>19</v>
      </c>
      <c r="B9" s="16" t="s">
        <v>20</v>
      </c>
      <c r="C9" s="16" t="s">
        <v>20</v>
      </c>
      <c r="D9" s="16" t="s">
        <v>24</v>
      </c>
      <c r="E9" s="16"/>
      <c r="F9" s="16" t="s">
        <v>21</v>
      </c>
      <c r="G9" s="16" t="s">
        <v>22</v>
      </c>
      <c r="H9" s="21" t="s">
        <v>25</v>
      </c>
      <c r="I9" s="20">
        <v>11132464000</v>
      </c>
      <c r="J9" s="20">
        <v>0</v>
      </c>
      <c r="K9" s="20">
        <v>0</v>
      </c>
      <c r="L9" s="20">
        <v>11132464000</v>
      </c>
      <c r="M9" s="20">
        <v>0</v>
      </c>
      <c r="N9" s="17">
        <f t="shared" si="2"/>
        <v>11132464000</v>
      </c>
      <c r="O9" s="20">
        <v>11132464000</v>
      </c>
      <c r="P9" s="20">
        <v>0</v>
      </c>
      <c r="Q9" s="20">
        <v>2689256083.6700001</v>
      </c>
      <c r="R9" s="20">
        <v>2242265068.02</v>
      </c>
      <c r="S9" s="20">
        <v>2242265068.02</v>
      </c>
      <c r="T9" s="18">
        <f t="shared" si="3"/>
        <v>8443207916.3299999</v>
      </c>
      <c r="U9" s="19">
        <f t="shared" si="4"/>
        <v>0.24156881025350724</v>
      </c>
      <c r="V9" s="19">
        <f t="shared" si="5"/>
        <v>0.20141678140796143</v>
      </c>
      <c r="W9" s="19">
        <f t="shared" si="6"/>
        <v>0.20141678140796143</v>
      </c>
    </row>
    <row r="10" spans="1:23" ht="35.1" customHeight="1" thickTop="1" thickBot="1">
      <c r="A10" s="16" t="s">
        <v>19</v>
      </c>
      <c r="B10" s="16" t="s">
        <v>20</v>
      </c>
      <c r="C10" s="16" t="s">
        <v>20</v>
      </c>
      <c r="D10" s="16" t="s">
        <v>26</v>
      </c>
      <c r="E10" s="16"/>
      <c r="F10" s="16" t="s">
        <v>21</v>
      </c>
      <c r="G10" s="16" t="s">
        <v>22</v>
      </c>
      <c r="H10" s="21" t="s">
        <v>27</v>
      </c>
      <c r="I10" s="20">
        <v>13083117000</v>
      </c>
      <c r="J10" s="20">
        <v>0</v>
      </c>
      <c r="K10" s="20">
        <v>0</v>
      </c>
      <c r="L10" s="20">
        <v>13083117000</v>
      </c>
      <c r="M10" s="20">
        <v>0</v>
      </c>
      <c r="N10" s="17">
        <f t="shared" si="2"/>
        <v>13083117000</v>
      </c>
      <c r="O10" s="20">
        <v>13003117000</v>
      </c>
      <c r="P10" s="20">
        <v>80000000</v>
      </c>
      <c r="Q10" s="20">
        <v>1577448121</v>
      </c>
      <c r="R10" s="20">
        <v>1577448121</v>
      </c>
      <c r="S10" s="20">
        <v>1577448121</v>
      </c>
      <c r="T10" s="18">
        <f t="shared" si="3"/>
        <v>11505668879</v>
      </c>
      <c r="U10" s="19">
        <f t="shared" si="4"/>
        <v>0.12057127678365943</v>
      </c>
      <c r="V10" s="19">
        <f t="shared" si="5"/>
        <v>0.12057127678365943</v>
      </c>
      <c r="W10" s="19">
        <f t="shared" si="6"/>
        <v>0.12057127678365943</v>
      </c>
    </row>
    <row r="11" spans="1:23" ht="35.1" customHeight="1" thickTop="1" thickBot="1">
      <c r="A11" s="22" t="s">
        <v>19</v>
      </c>
      <c r="B11" s="22" t="s">
        <v>24</v>
      </c>
      <c r="C11" s="22"/>
      <c r="D11" s="22"/>
      <c r="E11" s="22"/>
      <c r="F11" s="22"/>
      <c r="G11" s="22"/>
      <c r="H11" s="2" t="s">
        <v>94</v>
      </c>
      <c r="I11" s="26">
        <f>+I12</f>
        <v>22407835000</v>
      </c>
      <c r="J11" s="26">
        <f t="shared" ref="J11:S11" si="7">+J12</f>
        <v>0</v>
      </c>
      <c r="K11" s="26">
        <f t="shared" si="7"/>
        <v>0</v>
      </c>
      <c r="L11" s="26">
        <f t="shared" si="7"/>
        <v>22407835000</v>
      </c>
      <c r="M11" s="26">
        <f t="shared" si="7"/>
        <v>0</v>
      </c>
      <c r="N11" s="23">
        <f t="shared" si="2"/>
        <v>22407835000</v>
      </c>
      <c r="O11" s="26">
        <f t="shared" si="7"/>
        <v>21534346681.490002</v>
      </c>
      <c r="P11" s="26">
        <f t="shared" si="7"/>
        <v>873488318.50999999</v>
      </c>
      <c r="Q11" s="26">
        <f t="shared" si="7"/>
        <v>16567742196.59</v>
      </c>
      <c r="R11" s="26">
        <f t="shared" si="7"/>
        <v>5406164112.8000002</v>
      </c>
      <c r="S11" s="26">
        <f t="shared" si="7"/>
        <v>5406164112.8000002</v>
      </c>
      <c r="T11" s="24">
        <f t="shared" si="3"/>
        <v>5840092803.4099998</v>
      </c>
      <c r="U11" s="25">
        <f t="shared" si="4"/>
        <v>0.73937273264418446</v>
      </c>
      <c r="V11" s="25">
        <f t="shared" si="5"/>
        <v>0.24126222425325786</v>
      </c>
      <c r="W11" s="25">
        <f t="shared" si="6"/>
        <v>0.24126222425325786</v>
      </c>
    </row>
    <row r="12" spans="1:23" ht="35.1" customHeight="1" thickTop="1" thickBot="1">
      <c r="A12" s="16" t="s">
        <v>19</v>
      </c>
      <c r="B12" s="16" t="s">
        <v>24</v>
      </c>
      <c r="C12" s="16"/>
      <c r="D12" s="16"/>
      <c r="E12" s="16"/>
      <c r="F12" s="16" t="s">
        <v>21</v>
      </c>
      <c r="G12" s="16" t="s">
        <v>22</v>
      </c>
      <c r="H12" s="21" t="s">
        <v>28</v>
      </c>
      <c r="I12" s="20">
        <v>22407835000</v>
      </c>
      <c r="J12" s="20">
        <v>0</v>
      </c>
      <c r="K12" s="20">
        <v>0</v>
      </c>
      <c r="L12" s="20">
        <v>22407835000</v>
      </c>
      <c r="M12" s="20">
        <v>0</v>
      </c>
      <c r="N12" s="17">
        <f t="shared" si="2"/>
        <v>22407835000</v>
      </c>
      <c r="O12" s="20">
        <v>21534346681.490002</v>
      </c>
      <c r="P12" s="20">
        <v>873488318.50999999</v>
      </c>
      <c r="Q12" s="20">
        <v>16567742196.59</v>
      </c>
      <c r="R12" s="20">
        <v>5406164112.8000002</v>
      </c>
      <c r="S12" s="20">
        <v>5406164112.8000002</v>
      </c>
      <c r="T12" s="18">
        <f t="shared" si="3"/>
        <v>5840092803.4099998</v>
      </c>
      <c r="U12" s="19">
        <f t="shared" si="4"/>
        <v>0.73937273264418446</v>
      </c>
      <c r="V12" s="19">
        <f t="shared" si="5"/>
        <v>0.24126222425325786</v>
      </c>
      <c r="W12" s="19">
        <f t="shared" si="6"/>
        <v>0.24126222425325786</v>
      </c>
    </row>
    <row r="13" spans="1:23" ht="35.1" customHeight="1" thickTop="1" thickBot="1">
      <c r="A13" s="22" t="s">
        <v>19</v>
      </c>
      <c r="B13" s="22" t="s">
        <v>26</v>
      </c>
      <c r="C13" s="22"/>
      <c r="D13" s="22"/>
      <c r="E13" s="22"/>
      <c r="F13" s="22"/>
      <c r="G13" s="22"/>
      <c r="H13" s="2" t="s">
        <v>95</v>
      </c>
      <c r="I13" s="26">
        <f>SUM(I14:I26)</f>
        <v>612608883000</v>
      </c>
      <c r="J13" s="26">
        <f t="shared" ref="J13:S13" si="8">SUM(J14:J26)</f>
        <v>55500000000</v>
      </c>
      <c r="K13" s="26">
        <f t="shared" si="8"/>
        <v>0</v>
      </c>
      <c r="L13" s="26">
        <f t="shared" si="8"/>
        <v>668108883000</v>
      </c>
      <c r="M13" s="26">
        <f t="shared" si="8"/>
        <v>50000000000</v>
      </c>
      <c r="N13" s="23">
        <f t="shared" si="2"/>
        <v>618108883000</v>
      </c>
      <c r="O13" s="26">
        <f t="shared" si="8"/>
        <v>544994173687.01001</v>
      </c>
      <c r="P13" s="26">
        <f t="shared" si="8"/>
        <v>73114709312.990005</v>
      </c>
      <c r="Q13" s="26">
        <f t="shared" si="8"/>
        <v>524423931211.63</v>
      </c>
      <c r="R13" s="26">
        <f t="shared" si="8"/>
        <v>77510681114.73999</v>
      </c>
      <c r="S13" s="26">
        <f t="shared" si="8"/>
        <v>77510681114.73999</v>
      </c>
      <c r="T13" s="24">
        <f t="shared" si="3"/>
        <v>93684951788.369995</v>
      </c>
      <c r="U13" s="25">
        <f t="shared" si="4"/>
        <v>0.84843293088805194</v>
      </c>
      <c r="V13" s="25">
        <f t="shared" si="5"/>
        <v>0.12539972041582839</v>
      </c>
      <c r="W13" s="25">
        <f t="shared" si="6"/>
        <v>0.12539972041582839</v>
      </c>
    </row>
    <row r="14" spans="1:23" ht="68.25" customHeight="1" thickTop="1" thickBot="1">
      <c r="A14" s="16" t="s">
        <v>19</v>
      </c>
      <c r="B14" s="16" t="s">
        <v>26</v>
      </c>
      <c r="C14" s="16" t="s">
        <v>20</v>
      </c>
      <c r="D14" s="16" t="s">
        <v>20</v>
      </c>
      <c r="E14" s="16" t="s">
        <v>29</v>
      </c>
      <c r="F14" s="16" t="s">
        <v>21</v>
      </c>
      <c r="G14" s="16" t="s">
        <v>22</v>
      </c>
      <c r="H14" s="21" t="s">
        <v>30</v>
      </c>
      <c r="I14" s="20">
        <v>176201053000</v>
      </c>
      <c r="J14" s="20">
        <v>0</v>
      </c>
      <c r="K14" s="20">
        <v>0</v>
      </c>
      <c r="L14" s="20">
        <v>176201053000</v>
      </c>
      <c r="M14" s="20">
        <v>0</v>
      </c>
      <c r="N14" s="17">
        <f t="shared" si="2"/>
        <v>176201053000</v>
      </c>
      <c r="O14" s="20">
        <v>176201053000</v>
      </c>
      <c r="P14" s="20">
        <v>0</v>
      </c>
      <c r="Q14" s="20">
        <v>176201053000</v>
      </c>
      <c r="R14" s="20">
        <v>16620105300</v>
      </c>
      <c r="S14" s="20">
        <v>16620105300</v>
      </c>
      <c r="T14" s="18">
        <f t="shared" si="3"/>
        <v>0</v>
      </c>
      <c r="U14" s="19">
        <f t="shared" si="4"/>
        <v>1</v>
      </c>
      <c r="V14" s="19">
        <f t="shared" si="5"/>
        <v>9.4324665017751053E-2</v>
      </c>
      <c r="W14" s="19">
        <f t="shared" si="6"/>
        <v>9.4324665017751053E-2</v>
      </c>
    </row>
    <row r="15" spans="1:23" ht="35.1" customHeight="1" thickTop="1" thickBot="1">
      <c r="A15" s="16" t="s">
        <v>19</v>
      </c>
      <c r="B15" s="16" t="s">
        <v>26</v>
      </c>
      <c r="C15" s="16" t="s">
        <v>20</v>
      </c>
      <c r="D15" s="16" t="s">
        <v>20</v>
      </c>
      <c r="E15" s="16" t="s">
        <v>31</v>
      </c>
      <c r="F15" s="16" t="s">
        <v>21</v>
      </c>
      <c r="G15" s="16" t="s">
        <v>22</v>
      </c>
      <c r="H15" s="21" t="s">
        <v>32</v>
      </c>
      <c r="I15" s="20">
        <v>205948519000</v>
      </c>
      <c r="J15" s="20">
        <v>0</v>
      </c>
      <c r="K15" s="20">
        <v>0</v>
      </c>
      <c r="L15" s="20">
        <v>205948519000</v>
      </c>
      <c r="M15" s="20">
        <v>0</v>
      </c>
      <c r="N15" s="17">
        <f t="shared" si="2"/>
        <v>205948519000</v>
      </c>
      <c r="O15" s="20">
        <v>205948519000</v>
      </c>
      <c r="P15" s="20">
        <v>0</v>
      </c>
      <c r="Q15" s="20">
        <v>205948519000</v>
      </c>
      <c r="R15" s="20">
        <v>0</v>
      </c>
      <c r="S15" s="20">
        <v>0</v>
      </c>
      <c r="T15" s="18">
        <f t="shared" si="3"/>
        <v>0</v>
      </c>
      <c r="U15" s="19">
        <f t="shared" si="4"/>
        <v>1</v>
      </c>
      <c r="V15" s="19">
        <f t="shared" si="5"/>
        <v>0</v>
      </c>
      <c r="W15" s="19">
        <f t="shared" si="6"/>
        <v>0</v>
      </c>
    </row>
    <row r="16" spans="1:23" ht="35.1" customHeight="1" thickTop="1" thickBot="1">
      <c r="A16" s="16" t="s">
        <v>19</v>
      </c>
      <c r="B16" s="16" t="s">
        <v>26</v>
      </c>
      <c r="C16" s="16" t="s">
        <v>24</v>
      </c>
      <c r="D16" s="16" t="s">
        <v>24</v>
      </c>
      <c r="E16" s="16"/>
      <c r="F16" s="16" t="s">
        <v>21</v>
      </c>
      <c r="G16" s="16" t="s">
        <v>22</v>
      </c>
      <c r="H16" s="21" t="s">
        <v>33</v>
      </c>
      <c r="I16" s="20">
        <v>17595467000</v>
      </c>
      <c r="J16" s="20">
        <v>0</v>
      </c>
      <c r="K16" s="20">
        <v>0</v>
      </c>
      <c r="L16" s="20">
        <v>17595467000</v>
      </c>
      <c r="M16" s="20">
        <v>0</v>
      </c>
      <c r="N16" s="17">
        <f t="shared" si="2"/>
        <v>17595467000</v>
      </c>
      <c r="O16" s="20">
        <v>16585864204.76</v>
      </c>
      <c r="P16" s="20">
        <v>1009602795.24</v>
      </c>
      <c r="Q16" s="20">
        <v>13311232175.389999</v>
      </c>
      <c r="R16" s="20">
        <v>12102610423.5</v>
      </c>
      <c r="S16" s="20">
        <v>12102610423.5</v>
      </c>
      <c r="T16" s="18">
        <f t="shared" si="3"/>
        <v>4284234824.6100006</v>
      </c>
      <c r="U16" s="19">
        <f t="shared" si="4"/>
        <v>0.75651485552443698</v>
      </c>
      <c r="V16" s="19">
        <f t="shared" si="5"/>
        <v>0.68782547365750513</v>
      </c>
      <c r="W16" s="19">
        <f t="shared" si="6"/>
        <v>0.68782547365750513</v>
      </c>
    </row>
    <row r="17" spans="1:23" ht="35.1" customHeight="1" thickTop="1" thickBot="1">
      <c r="A17" s="16" t="s">
        <v>19</v>
      </c>
      <c r="B17" s="16" t="s">
        <v>26</v>
      </c>
      <c r="C17" s="16" t="s">
        <v>26</v>
      </c>
      <c r="D17" s="16" t="s">
        <v>20</v>
      </c>
      <c r="E17" s="16" t="s">
        <v>34</v>
      </c>
      <c r="F17" s="16" t="s">
        <v>21</v>
      </c>
      <c r="G17" s="16" t="s">
        <v>22</v>
      </c>
      <c r="H17" s="21" t="s">
        <v>35</v>
      </c>
      <c r="I17" s="20">
        <v>50000000000</v>
      </c>
      <c r="J17" s="20">
        <v>0</v>
      </c>
      <c r="K17" s="20">
        <v>0</v>
      </c>
      <c r="L17" s="20">
        <v>50000000000</v>
      </c>
      <c r="M17" s="20">
        <v>50000000000</v>
      </c>
      <c r="N17" s="17">
        <f t="shared" si="2"/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18">
        <f t="shared" si="3"/>
        <v>0</v>
      </c>
      <c r="U17" s="19">
        <v>0</v>
      </c>
      <c r="V17" s="19">
        <v>0</v>
      </c>
      <c r="W17" s="19">
        <v>0</v>
      </c>
    </row>
    <row r="18" spans="1:23" ht="35.1" customHeight="1" thickTop="1" thickBot="1">
      <c r="A18" s="16" t="s">
        <v>19</v>
      </c>
      <c r="B18" s="16" t="s">
        <v>26</v>
      </c>
      <c r="C18" s="16" t="s">
        <v>26</v>
      </c>
      <c r="D18" s="16" t="s">
        <v>36</v>
      </c>
      <c r="E18" s="16" t="s">
        <v>37</v>
      </c>
      <c r="F18" s="16" t="s">
        <v>21</v>
      </c>
      <c r="G18" s="16" t="s">
        <v>22</v>
      </c>
      <c r="H18" s="21" t="s">
        <v>38</v>
      </c>
      <c r="I18" s="20">
        <v>72219023000</v>
      </c>
      <c r="J18" s="20">
        <v>17000000000</v>
      </c>
      <c r="K18" s="20">
        <v>0</v>
      </c>
      <c r="L18" s="20">
        <v>89219023000</v>
      </c>
      <c r="M18" s="20">
        <v>0</v>
      </c>
      <c r="N18" s="17">
        <f t="shared" si="2"/>
        <v>89219023000</v>
      </c>
      <c r="O18" s="20">
        <v>89219023000</v>
      </c>
      <c r="P18" s="20">
        <v>0</v>
      </c>
      <c r="Q18" s="20">
        <v>72219023000</v>
      </c>
      <c r="R18" s="20">
        <v>37400000000</v>
      </c>
      <c r="S18" s="20">
        <v>37400000000</v>
      </c>
      <c r="T18" s="18">
        <f t="shared" si="3"/>
        <v>17000000000</v>
      </c>
      <c r="U18" s="19">
        <f t="shared" si="4"/>
        <v>0.80945767585910466</v>
      </c>
      <c r="V18" s="19">
        <f t="shared" si="5"/>
        <v>0.41919311310996982</v>
      </c>
      <c r="W18" s="19">
        <f t="shared" si="6"/>
        <v>0.41919311310996982</v>
      </c>
    </row>
    <row r="19" spans="1:23" ht="35.1" customHeight="1" thickTop="1" thickBot="1">
      <c r="A19" s="16" t="s">
        <v>19</v>
      </c>
      <c r="B19" s="16" t="s">
        <v>26</v>
      </c>
      <c r="C19" s="16" t="s">
        <v>26</v>
      </c>
      <c r="D19" s="16" t="s">
        <v>36</v>
      </c>
      <c r="E19" s="16" t="s">
        <v>39</v>
      </c>
      <c r="F19" s="16" t="s">
        <v>21</v>
      </c>
      <c r="G19" s="16" t="s">
        <v>22</v>
      </c>
      <c r="H19" s="21" t="s">
        <v>40</v>
      </c>
      <c r="I19" s="20">
        <v>9680393000</v>
      </c>
      <c r="J19" s="20">
        <v>0</v>
      </c>
      <c r="K19" s="20">
        <v>0</v>
      </c>
      <c r="L19" s="20">
        <v>9680393000</v>
      </c>
      <c r="M19" s="20">
        <v>0</v>
      </c>
      <c r="N19" s="17">
        <f t="shared" si="2"/>
        <v>9680393000</v>
      </c>
      <c r="O19" s="20">
        <v>9680393000</v>
      </c>
      <c r="P19" s="20">
        <v>0</v>
      </c>
      <c r="Q19" s="20">
        <v>9680393000</v>
      </c>
      <c r="R19" s="20">
        <v>0</v>
      </c>
      <c r="S19" s="20">
        <v>0</v>
      </c>
      <c r="T19" s="18">
        <f t="shared" si="3"/>
        <v>0</v>
      </c>
      <c r="U19" s="19">
        <f t="shared" si="4"/>
        <v>1</v>
      </c>
      <c r="V19" s="19">
        <f t="shared" si="5"/>
        <v>0</v>
      </c>
      <c r="W19" s="19">
        <f t="shared" si="6"/>
        <v>0</v>
      </c>
    </row>
    <row r="20" spans="1:23" ht="35.1" customHeight="1" thickTop="1" thickBot="1">
      <c r="A20" s="16" t="s">
        <v>19</v>
      </c>
      <c r="B20" s="16" t="s">
        <v>26</v>
      </c>
      <c r="C20" s="16" t="s">
        <v>26</v>
      </c>
      <c r="D20" s="16" t="s">
        <v>36</v>
      </c>
      <c r="E20" s="16" t="s">
        <v>41</v>
      </c>
      <c r="F20" s="16" t="s">
        <v>21</v>
      </c>
      <c r="G20" s="16" t="s">
        <v>22</v>
      </c>
      <c r="H20" s="21" t="s">
        <v>42</v>
      </c>
      <c r="I20" s="20">
        <v>0</v>
      </c>
      <c r="J20" s="20">
        <v>38500000000</v>
      </c>
      <c r="K20" s="20">
        <v>0</v>
      </c>
      <c r="L20" s="20">
        <v>38500000000</v>
      </c>
      <c r="M20" s="20">
        <v>0</v>
      </c>
      <c r="N20" s="17">
        <f t="shared" si="2"/>
        <v>38500000000</v>
      </c>
      <c r="O20" s="20">
        <v>0</v>
      </c>
      <c r="P20" s="20">
        <v>38500000000</v>
      </c>
      <c r="Q20" s="20">
        <v>0</v>
      </c>
      <c r="R20" s="20">
        <v>0</v>
      </c>
      <c r="S20" s="20">
        <v>0</v>
      </c>
      <c r="T20" s="18">
        <f t="shared" si="3"/>
        <v>38500000000</v>
      </c>
      <c r="U20" s="19">
        <f t="shared" si="4"/>
        <v>0</v>
      </c>
      <c r="V20" s="19">
        <f t="shared" si="5"/>
        <v>0</v>
      </c>
      <c r="W20" s="19">
        <f t="shared" si="6"/>
        <v>0</v>
      </c>
    </row>
    <row r="21" spans="1:23" ht="35.1" customHeight="1" thickTop="1" thickBot="1">
      <c r="A21" s="16" t="s">
        <v>19</v>
      </c>
      <c r="B21" s="16" t="s">
        <v>26</v>
      </c>
      <c r="C21" s="16" t="s">
        <v>36</v>
      </c>
      <c r="D21" s="16" t="s">
        <v>24</v>
      </c>
      <c r="E21" s="16" t="s">
        <v>31</v>
      </c>
      <c r="F21" s="16" t="s">
        <v>21</v>
      </c>
      <c r="G21" s="16" t="s">
        <v>22</v>
      </c>
      <c r="H21" s="21" t="s">
        <v>43</v>
      </c>
      <c r="I21" s="20">
        <v>662022000</v>
      </c>
      <c r="J21" s="20">
        <v>0</v>
      </c>
      <c r="K21" s="20">
        <v>0</v>
      </c>
      <c r="L21" s="20">
        <v>662022000</v>
      </c>
      <c r="M21" s="20">
        <v>0</v>
      </c>
      <c r="N21" s="17">
        <f t="shared" si="2"/>
        <v>662022000</v>
      </c>
      <c r="O21" s="20">
        <v>28867475.699999999</v>
      </c>
      <c r="P21" s="20">
        <v>633154524.29999995</v>
      </c>
      <c r="Q21" s="20">
        <v>28867475.699999999</v>
      </c>
      <c r="R21" s="20">
        <v>28664622.699999999</v>
      </c>
      <c r="S21" s="20">
        <v>28664622.699999999</v>
      </c>
      <c r="T21" s="18">
        <f t="shared" si="3"/>
        <v>633154524.29999995</v>
      </c>
      <c r="U21" s="19">
        <f t="shared" si="4"/>
        <v>4.3605009652247208E-2</v>
      </c>
      <c r="V21" s="19">
        <f t="shared" si="5"/>
        <v>4.3298595363900294E-2</v>
      </c>
      <c r="W21" s="19">
        <f t="shared" si="6"/>
        <v>4.3298595363900294E-2</v>
      </c>
    </row>
    <row r="22" spans="1:23" ht="35.1" customHeight="1" thickTop="1" thickBot="1">
      <c r="A22" s="16" t="s">
        <v>19</v>
      </c>
      <c r="B22" s="16" t="s">
        <v>26</v>
      </c>
      <c r="C22" s="16" t="s">
        <v>36</v>
      </c>
      <c r="D22" s="16" t="s">
        <v>24</v>
      </c>
      <c r="E22" s="16" t="s">
        <v>44</v>
      </c>
      <c r="F22" s="16" t="s">
        <v>21</v>
      </c>
      <c r="G22" s="16" t="s">
        <v>22</v>
      </c>
      <c r="H22" s="21" t="s">
        <v>45</v>
      </c>
      <c r="I22" s="20">
        <v>5475411000</v>
      </c>
      <c r="J22" s="20">
        <v>0</v>
      </c>
      <c r="K22" s="20">
        <v>0</v>
      </c>
      <c r="L22" s="20">
        <v>5475411000</v>
      </c>
      <c r="M22" s="20">
        <v>0</v>
      </c>
      <c r="N22" s="17">
        <f t="shared" si="2"/>
        <v>5475411000</v>
      </c>
      <c r="O22" s="20">
        <v>0</v>
      </c>
      <c r="P22" s="20">
        <v>5475411000</v>
      </c>
      <c r="Q22" s="20">
        <v>0</v>
      </c>
      <c r="R22" s="20">
        <v>0</v>
      </c>
      <c r="S22" s="20">
        <v>0</v>
      </c>
      <c r="T22" s="18">
        <f t="shared" si="3"/>
        <v>5475411000</v>
      </c>
      <c r="U22" s="19">
        <f t="shared" si="4"/>
        <v>0</v>
      </c>
      <c r="V22" s="19">
        <f t="shared" si="5"/>
        <v>0</v>
      </c>
      <c r="W22" s="19">
        <f t="shared" si="6"/>
        <v>0</v>
      </c>
    </row>
    <row r="23" spans="1:23" ht="35.1" customHeight="1" thickTop="1" thickBot="1">
      <c r="A23" s="16" t="s">
        <v>19</v>
      </c>
      <c r="B23" s="16" t="s">
        <v>26</v>
      </c>
      <c r="C23" s="16" t="s">
        <v>36</v>
      </c>
      <c r="D23" s="16" t="s">
        <v>24</v>
      </c>
      <c r="E23" s="16" t="s">
        <v>46</v>
      </c>
      <c r="F23" s="16" t="s">
        <v>21</v>
      </c>
      <c r="G23" s="16" t="s">
        <v>22</v>
      </c>
      <c r="H23" s="21" t="s">
        <v>47</v>
      </c>
      <c r="I23" s="20">
        <v>288793000</v>
      </c>
      <c r="J23" s="20">
        <v>0</v>
      </c>
      <c r="K23" s="20">
        <v>0</v>
      </c>
      <c r="L23" s="20">
        <v>288793000</v>
      </c>
      <c r="M23" s="20">
        <v>0</v>
      </c>
      <c r="N23" s="17">
        <f t="shared" si="2"/>
        <v>288793000</v>
      </c>
      <c r="O23" s="20">
        <v>288793000</v>
      </c>
      <c r="P23" s="20">
        <v>0</v>
      </c>
      <c r="Q23" s="20">
        <v>81311662</v>
      </c>
      <c r="R23" s="20">
        <v>81311662</v>
      </c>
      <c r="S23" s="20">
        <v>81311662</v>
      </c>
      <c r="T23" s="18">
        <f t="shared" si="3"/>
        <v>207481338</v>
      </c>
      <c r="U23" s="19">
        <f t="shared" si="4"/>
        <v>0.28155690061739724</v>
      </c>
      <c r="V23" s="19">
        <f t="shared" si="5"/>
        <v>0.28155690061739724</v>
      </c>
      <c r="W23" s="19">
        <f t="shared" si="6"/>
        <v>0.28155690061739724</v>
      </c>
    </row>
    <row r="24" spans="1:23" ht="35.1" customHeight="1" thickTop="1" thickBot="1">
      <c r="A24" s="16" t="s">
        <v>19</v>
      </c>
      <c r="B24" s="16" t="s">
        <v>26</v>
      </c>
      <c r="C24" s="16" t="s">
        <v>36</v>
      </c>
      <c r="D24" s="16" t="s">
        <v>24</v>
      </c>
      <c r="E24" s="16" t="s">
        <v>48</v>
      </c>
      <c r="F24" s="16" t="s">
        <v>21</v>
      </c>
      <c r="G24" s="16" t="s">
        <v>22</v>
      </c>
      <c r="H24" s="21" t="s">
        <v>49</v>
      </c>
      <c r="I24" s="20">
        <v>5039000</v>
      </c>
      <c r="J24" s="20">
        <v>0</v>
      </c>
      <c r="K24" s="20">
        <v>0</v>
      </c>
      <c r="L24" s="20">
        <v>5039000</v>
      </c>
      <c r="M24" s="20">
        <v>0</v>
      </c>
      <c r="N24" s="17">
        <f t="shared" si="2"/>
        <v>5039000</v>
      </c>
      <c r="O24" s="20">
        <v>1248000</v>
      </c>
      <c r="P24" s="20">
        <v>3791000</v>
      </c>
      <c r="Q24" s="20">
        <v>1248000</v>
      </c>
      <c r="R24" s="20">
        <v>1248000</v>
      </c>
      <c r="S24" s="20">
        <v>1248000</v>
      </c>
      <c r="T24" s="18">
        <f t="shared" si="3"/>
        <v>3791000</v>
      </c>
      <c r="U24" s="19">
        <f t="shared" si="4"/>
        <v>0.247668188132566</v>
      </c>
      <c r="V24" s="19">
        <f t="shared" si="5"/>
        <v>0.247668188132566</v>
      </c>
      <c r="W24" s="19">
        <f t="shared" si="6"/>
        <v>0.247668188132566</v>
      </c>
    </row>
    <row r="25" spans="1:23" ht="35.1" customHeight="1" thickTop="1" thickBot="1">
      <c r="A25" s="16" t="s">
        <v>19</v>
      </c>
      <c r="B25" s="16" t="s">
        <v>26</v>
      </c>
      <c r="C25" s="16" t="s">
        <v>36</v>
      </c>
      <c r="D25" s="16" t="s">
        <v>24</v>
      </c>
      <c r="E25" s="16" t="s">
        <v>50</v>
      </c>
      <c r="F25" s="16" t="s">
        <v>21</v>
      </c>
      <c r="G25" s="16" t="s">
        <v>22</v>
      </c>
      <c r="H25" s="21" t="s">
        <v>51</v>
      </c>
      <c r="I25" s="20">
        <v>33497820000</v>
      </c>
      <c r="J25" s="20">
        <v>0</v>
      </c>
      <c r="K25" s="20">
        <v>0</v>
      </c>
      <c r="L25" s="20">
        <v>33497820000</v>
      </c>
      <c r="M25" s="20">
        <v>0</v>
      </c>
      <c r="N25" s="17">
        <f t="shared" si="2"/>
        <v>33497820000</v>
      </c>
      <c r="O25" s="20">
        <v>6005070006.5500002</v>
      </c>
      <c r="P25" s="20">
        <v>27492749993.450001</v>
      </c>
      <c r="Q25" s="20">
        <v>5916940898.54</v>
      </c>
      <c r="R25" s="20">
        <v>5916940868.54</v>
      </c>
      <c r="S25" s="20">
        <v>5916940868.54</v>
      </c>
      <c r="T25" s="18">
        <f t="shared" si="3"/>
        <v>27580879101.459999</v>
      </c>
      <c r="U25" s="19">
        <f t="shared" si="4"/>
        <v>0.17663659600953135</v>
      </c>
      <c r="V25" s="19">
        <f t="shared" si="5"/>
        <v>0.17663659511395069</v>
      </c>
      <c r="W25" s="19">
        <f t="shared" si="6"/>
        <v>0.17663659511395069</v>
      </c>
    </row>
    <row r="26" spans="1:23" ht="35.1" customHeight="1" thickTop="1" thickBot="1">
      <c r="A26" s="16" t="s">
        <v>19</v>
      </c>
      <c r="B26" s="16" t="s">
        <v>26</v>
      </c>
      <c r="C26" s="16" t="s">
        <v>52</v>
      </c>
      <c r="D26" s="16" t="s">
        <v>53</v>
      </c>
      <c r="E26" s="16" t="s">
        <v>29</v>
      </c>
      <c r="F26" s="16" t="s">
        <v>21</v>
      </c>
      <c r="G26" s="16" t="s">
        <v>22</v>
      </c>
      <c r="H26" s="21" t="s">
        <v>54</v>
      </c>
      <c r="I26" s="20">
        <v>41035343000</v>
      </c>
      <c r="J26" s="20">
        <v>0</v>
      </c>
      <c r="K26" s="20">
        <v>0</v>
      </c>
      <c r="L26" s="20">
        <v>41035343000</v>
      </c>
      <c r="M26" s="20">
        <v>0</v>
      </c>
      <c r="N26" s="17">
        <f t="shared" si="2"/>
        <v>41035343000</v>
      </c>
      <c r="O26" s="20">
        <v>41035343000</v>
      </c>
      <c r="P26" s="20">
        <v>0</v>
      </c>
      <c r="Q26" s="20">
        <v>41035343000</v>
      </c>
      <c r="R26" s="20">
        <v>5359800238</v>
      </c>
      <c r="S26" s="20">
        <v>5359800238</v>
      </c>
      <c r="T26" s="18">
        <f t="shared" si="3"/>
        <v>0</v>
      </c>
      <c r="U26" s="19">
        <f t="shared" si="4"/>
        <v>1</v>
      </c>
      <c r="V26" s="19">
        <f t="shared" si="5"/>
        <v>0.13061424241049965</v>
      </c>
      <c r="W26" s="19">
        <f t="shared" si="6"/>
        <v>0.13061424241049965</v>
      </c>
    </row>
    <row r="27" spans="1:23" ht="35.1" customHeight="1" thickTop="1" thickBot="1">
      <c r="A27" s="22" t="s">
        <v>19</v>
      </c>
      <c r="B27" s="22" t="s">
        <v>55</v>
      </c>
      <c r="C27" s="22"/>
      <c r="D27" s="22"/>
      <c r="E27" s="22"/>
      <c r="F27" s="22"/>
      <c r="G27" s="22"/>
      <c r="H27" s="2" t="s">
        <v>96</v>
      </c>
      <c r="I27" s="26">
        <f>SUM(I28:I29)</f>
        <v>16443374000</v>
      </c>
      <c r="J27" s="26">
        <f t="shared" ref="J27:S27" si="9">SUM(J28:J29)</f>
        <v>0</v>
      </c>
      <c r="K27" s="26">
        <f t="shared" si="9"/>
        <v>0</v>
      </c>
      <c r="L27" s="26">
        <f t="shared" si="9"/>
        <v>16443374000</v>
      </c>
      <c r="M27" s="26">
        <f t="shared" si="9"/>
        <v>0</v>
      </c>
      <c r="N27" s="23">
        <f t="shared" si="2"/>
        <v>16443374000</v>
      </c>
      <c r="O27" s="26">
        <f t="shared" si="9"/>
        <v>14348357000</v>
      </c>
      <c r="P27" s="26">
        <f t="shared" si="9"/>
        <v>2095017000</v>
      </c>
      <c r="Q27" s="26">
        <f t="shared" si="9"/>
        <v>14341512819</v>
      </c>
      <c r="R27" s="26">
        <f t="shared" si="9"/>
        <v>14341512819</v>
      </c>
      <c r="S27" s="26">
        <f t="shared" si="9"/>
        <v>14341512819</v>
      </c>
      <c r="T27" s="24">
        <f t="shared" si="3"/>
        <v>2101861181</v>
      </c>
      <c r="U27" s="25">
        <f t="shared" si="4"/>
        <v>0.87217579670692891</v>
      </c>
      <c r="V27" s="25">
        <f t="shared" si="5"/>
        <v>0.87217579670692891</v>
      </c>
      <c r="W27" s="25">
        <f t="shared" si="6"/>
        <v>0.87217579670692891</v>
      </c>
    </row>
    <row r="28" spans="1:23" ht="35.1" customHeight="1" thickTop="1" thickBot="1">
      <c r="A28" s="16" t="s">
        <v>19</v>
      </c>
      <c r="B28" s="16" t="s">
        <v>55</v>
      </c>
      <c r="C28" s="16" t="s">
        <v>20</v>
      </c>
      <c r="D28" s="16"/>
      <c r="E28" s="16"/>
      <c r="F28" s="16" t="s">
        <v>21</v>
      </c>
      <c r="G28" s="16" t="s">
        <v>22</v>
      </c>
      <c r="H28" s="21" t="s">
        <v>56</v>
      </c>
      <c r="I28" s="20">
        <v>14348357000</v>
      </c>
      <c r="J28" s="20">
        <v>0</v>
      </c>
      <c r="K28" s="20">
        <v>0</v>
      </c>
      <c r="L28" s="20">
        <v>14348357000</v>
      </c>
      <c r="M28" s="20">
        <v>0</v>
      </c>
      <c r="N28" s="17">
        <f t="shared" si="2"/>
        <v>14348357000</v>
      </c>
      <c r="O28" s="20">
        <v>14348357000</v>
      </c>
      <c r="P28" s="20">
        <v>0</v>
      </c>
      <c r="Q28" s="20">
        <v>14341512819</v>
      </c>
      <c r="R28" s="20">
        <v>14341512819</v>
      </c>
      <c r="S28" s="20">
        <v>14341512819</v>
      </c>
      <c r="T28" s="18">
        <f t="shared" si="3"/>
        <v>6844181</v>
      </c>
      <c r="U28" s="19">
        <f t="shared" si="4"/>
        <v>0.99952299897472585</v>
      </c>
      <c r="V28" s="19">
        <f t="shared" si="5"/>
        <v>0.99952299897472585</v>
      </c>
      <c r="W28" s="19">
        <f t="shared" si="6"/>
        <v>0.99952299897472585</v>
      </c>
    </row>
    <row r="29" spans="1:23" ht="35.1" customHeight="1" thickTop="1" thickBot="1">
      <c r="A29" s="16" t="s">
        <v>19</v>
      </c>
      <c r="B29" s="16" t="s">
        <v>55</v>
      </c>
      <c r="C29" s="16" t="s">
        <v>36</v>
      </c>
      <c r="D29" s="16" t="s">
        <v>20</v>
      </c>
      <c r="E29" s="16"/>
      <c r="F29" s="16" t="s">
        <v>52</v>
      </c>
      <c r="G29" s="16" t="s">
        <v>57</v>
      </c>
      <c r="H29" s="21" t="s">
        <v>58</v>
      </c>
      <c r="I29" s="20">
        <v>2095017000</v>
      </c>
      <c r="J29" s="20">
        <v>0</v>
      </c>
      <c r="K29" s="20">
        <v>0</v>
      </c>
      <c r="L29" s="20">
        <v>2095017000</v>
      </c>
      <c r="M29" s="20">
        <v>0</v>
      </c>
      <c r="N29" s="17">
        <f t="shared" si="2"/>
        <v>2095017000</v>
      </c>
      <c r="O29" s="20">
        <v>0</v>
      </c>
      <c r="P29" s="20">
        <v>2095017000</v>
      </c>
      <c r="Q29" s="20">
        <v>0</v>
      </c>
      <c r="R29" s="20">
        <v>0</v>
      </c>
      <c r="S29" s="20">
        <v>0</v>
      </c>
      <c r="T29" s="18">
        <f t="shared" si="3"/>
        <v>2095017000</v>
      </c>
      <c r="U29" s="19">
        <f t="shared" si="4"/>
        <v>0</v>
      </c>
      <c r="V29" s="19">
        <f t="shared" si="5"/>
        <v>0</v>
      </c>
      <c r="W29" s="19">
        <f t="shared" si="6"/>
        <v>0</v>
      </c>
    </row>
    <row r="30" spans="1:23" ht="35.1" customHeight="1" thickTop="1" thickBot="1">
      <c r="A30" s="22" t="s">
        <v>59</v>
      </c>
      <c r="B30" s="22"/>
      <c r="C30" s="22"/>
      <c r="D30" s="22"/>
      <c r="E30" s="22"/>
      <c r="F30" s="22"/>
      <c r="G30" s="22"/>
      <c r="H30" s="2" t="s">
        <v>97</v>
      </c>
      <c r="I30" s="26">
        <f>SUM(I31:I42)</f>
        <v>204390636350</v>
      </c>
      <c r="J30" s="26">
        <f t="shared" ref="J30:S30" si="10">SUM(J31:J42)</f>
        <v>0</v>
      </c>
      <c r="K30" s="26">
        <f t="shared" si="10"/>
        <v>0</v>
      </c>
      <c r="L30" s="26">
        <f t="shared" si="10"/>
        <v>204390636350</v>
      </c>
      <c r="M30" s="26">
        <f t="shared" si="10"/>
        <v>0</v>
      </c>
      <c r="N30" s="23">
        <f t="shared" si="2"/>
        <v>204390636350</v>
      </c>
      <c r="O30" s="26">
        <f t="shared" si="10"/>
        <v>153168721854.91</v>
      </c>
      <c r="P30" s="26">
        <f t="shared" si="10"/>
        <v>51221914495.090004</v>
      </c>
      <c r="Q30" s="26">
        <f t="shared" si="10"/>
        <v>44227261731.310005</v>
      </c>
      <c r="R30" s="26">
        <f t="shared" si="10"/>
        <v>1652273311.4399998</v>
      </c>
      <c r="S30" s="26">
        <f t="shared" si="10"/>
        <v>1652273311.4399998</v>
      </c>
      <c r="T30" s="24">
        <f t="shared" si="3"/>
        <v>160163374618.69</v>
      </c>
      <c r="U30" s="25">
        <f t="shared" si="4"/>
        <v>0.2163859485988141</v>
      </c>
      <c r="V30" s="25">
        <f t="shared" si="5"/>
        <v>8.0838992477651229E-3</v>
      </c>
      <c r="W30" s="25">
        <f t="shared" si="6"/>
        <v>8.0838992477651229E-3</v>
      </c>
    </row>
    <row r="31" spans="1:23" ht="70.5" customHeight="1" thickTop="1" thickBot="1">
      <c r="A31" s="16" t="s">
        <v>59</v>
      </c>
      <c r="B31" s="16" t="s">
        <v>60</v>
      </c>
      <c r="C31" s="16" t="s">
        <v>61</v>
      </c>
      <c r="D31" s="16" t="s">
        <v>62</v>
      </c>
      <c r="E31" s="16" t="s">
        <v>63</v>
      </c>
      <c r="F31" s="16" t="s">
        <v>21</v>
      </c>
      <c r="G31" s="16" t="s">
        <v>22</v>
      </c>
      <c r="H31" s="21" t="s">
        <v>64</v>
      </c>
      <c r="I31" s="20">
        <v>2879089992</v>
      </c>
      <c r="J31" s="20">
        <v>0</v>
      </c>
      <c r="K31" s="20">
        <v>0</v>
      </c>
      <c r="L31" s="20">
        <v>2879089992</v>
      </c>
      <c r="M31" s="20">
        <v>0</v>
      </c>
      <c r="N31" s="17">
        <f t="shared" si="2"/>
        <v>2879089992</v>
      </c>
      <c r="O31" s="20">
        <v>2530191180.02</v>
      </c>
      <c r="P31" s="20">
        <v>348898811.98000002</v>
      </c>
      <c r="Q31" s="20">
        <v>1846440879.8199999</v>
      </c>
      <c r="R31" s="20">
        <v>319987731</v>
      </c>
      <c r="S31" s="20">
        <v>319987731</v>
      </c>
      <c r="T31" s="18">
        <f t="shared" si="3"/>
        <v>1032649112.1800001</v>
      </c>
      <c r="U31" s="19">
        <f t="shared" si="4"/>
        <v>0.64132794909176982</v>
      </c>
      <c r="V31" s="19">
        <f t="shared" si="5"/>
        <v>0.11114196912536105</v>
      </c>
      <c r="W31" s="19">
        <f t="shared" si="6"/>
        <v>0.11114196912536105</v>
      </c>
    </row>
    <row r="32" spans="1:23" ht="71.25" customHeight="1" thickTop="1" thickBot="1">
      <c r="A32" s="16" t="s">
        <v>59</v>
      </c>
      <c r="B32" s="16" t="s">
        <v>60</v>
      </c>
      <c r="C32" s="16" t="s">
        <v>61</v>
      </c>
      <c r="D32" s="16" t="s">
        <v>62</v>
      </c>
      <c r="E32" s="16" t="s">
        <v>63</v>
      </c>
      <c r="F32" s="16" t="s">
        <v>65</v>
      </c>
      <c r="G32" s="16" t="s">
        <v>22</v>
      </c>
      <c r="H32" s="21" t="s">
        <v>64</v>
      </c>
      <c r="I32" s="20">
        <v>21150651769</v>
      </c>
      <c r="J32" s="20">
        <v>0</v>
      </c>
      <c r="K32" s="20">
        <v>0</v>
      </c>
      <c r="L32" s="20">
        <v>21150651769</v>
      </c>
      <c r="M32" s="20">
        <v>0</v>
      </c>
      <c r="N32" s="17">
        <f t="shared" si="2"/>
        <v>21150651769</v>
      </c>
      <c r="O32" s="20">
        <v>21150651769</v>
      </c>
      <c r="P32" s="20">
        <v>0</v>
      </c>
      <c r="Q32" s="20">
        <v>0</v>
      </c>
      <c r="R32" s="20">
        <v>0</v>
      </c>
      <c r="S32" s="20">
        <v>0</v>
      </c>
      <c r="T32" s="18">
        <f t="shared" si="3"/>
        <v>21150651769</v>
      </c>
      <c r="U32" s="19">
        <f t="shared" si="4"/>
        <v>0</v>
      </c>
      <c r="V32" s="19">
        <f t="shared" si="5"/>
        <v>0</v>
      </c>
      <c r="W32" s="19">
        <f t="shared" si="6"/>
        <v>0</v>
      </c>
    </row>
    <row r="33" spans="1:23" ht="89.25" customHeight="1" thickTop="1" thickBot="1">
      <c r="A33" s="16" t="s">
        <v>59</v>
      </c>
      <c r="B33" s="16" t="s">
        <v>66</v>
      </c>
      <c r="C33" s="16" t="s">
        <v>61</v>
      </c>
      <c r="D33" s="16" t="s">
        <v>67</v>
      </c>
      <c r="E33" s="16" t="s">
        <v>68</v>
      </c>
      <c r="F33" s="16" t="s">
        <v>21</v>
      </c>
      <c r="G33" s="16" t="s">
        <v>22</v>
      </c>
      <c r="H33" s="21" t="s">
        <v>69</v>
      </c>
      <c r="I33" s="20">
        <v>19570000000</v>
      </c>
      <c r="J33" s="20">
        <v>0</v>
      </c>
      <c r="K33" s="20">
        <v>0</v>
      </c>
      <c r="L33" s="20">
        <v>19570000000</v>
      </c>
      <c r="M33" s="20">
        <v>0</v>
      </c>
      <c r="N33" s="17">
        <f t="shared" si="2"/>
        <v>19570000000</v>
      </c>
      <c r="O33" s="20">
        <v>19299123490</v>
      </c>
      <c r="P33" s="20">
        <v>270876510</v>
      </c>
      <c r="Q33" s="20">
        <v>546560250</v>
      </c>
      <c r="R33" s="20">
        <v>125755500</v>
      </c>
      <c r="S33" s="20">
        <v>125755500</v>
      </c>
      <c r="T33" s="18">
        <f t="shared" si="3"/>
        <v>19023439750</v>
      </c>
      <c r="U33" s="19">
        <f t="shared" si="4"/>
        <v>2.7928474706182933E-2</v>
      </c>
      <c r="V33" s="19">
        <f t="shared" si="5"/>
        <v>6.4259325498211544E-3</v>
      </c>
      <c r="W33" s="19">
        <f t="shared" si="6"/>
        <v>6.4259325498211544E-3</v>
      </c>
    </row>
    <row r="34" spans="1:23" ht="82.5" customHeight="1" thickTop="1" thickBot="1">
      <c r="A34" s="16" t="s">
        <v>59</v>
      </c>
      <c r="B34" s="16" t="s">
        <v>66</v>
      </c>
      <c r="C34" s="16" t="s">
        <v>61</v>
      </c>
      <c r="D34" s="16" t="s">
        <v>70</v>
      </c>
      <c r="E34" s="16" t="s">
        <v>71</v>
      </c>
      <c r="F34" s="16" t="s">
        <v>21</v>
      </c>
      <c r="G34" s="16" t="s">
        <v>22</v>
      </c>
      <c r="H34" s="21" t="s">
        <v>72</v>
      </c>
      <c r="I34" s="20">
        <v>16568950074</v>
      </c>
      <c r="J34" s="20">
        <v>0</v>
      </c>
      <c r="K34" s="20">
        <v>0</v>
      </c>
      <c r="L34" s="20">
        <v>16568950074</v>
      </c>
      <c r="M34" s="20">
        <v>0</v>
      </c>
      <c r="N34" s="17">
        <f t="shared" si="2"/>
        <v>16568950074</v>
      </c>
      <c r="O34" s="20">
        <v>11982781646</v>
      </c>
      <c r="P34" s="20">
        <v>4586168428</v>
      </c>
      <c r="Q34" s="20">
        <v>1546295200</v>
      </c>
      <c r="R34" s="20">
        <v>100130633</v>
      </c>
      <c r="S34" s="20">
        <v>100130633</v>
      </c>
      <c r="T34" s="18">
        <f t="shared" si="3"/>
        <v>15022654874</v>
      </c>
      <c r="U34" s="19">
        <f t="shared" si="4"/>
        <v>9.3324875329695564E-2</v>
      </c>
      <c r="V34" s="19">
        <f t="shared" si="5"/>
        <v>6.043269643085292E-3</v>
      </c>
      <c r="W34" s="19">
        <f t="shared" si="6"/>
        <v>6.043269643085292E-3</v>
      </c>
    </row>
    <row r="35" spans="1:23" ht="80.25" customHeight="1" thickTop="1" thickBot="1">
      <c r="A35" s="16" t="s">
        <v>59</v>
      </c>
      <c r="B35" s="16" t="s">
        <v>66</v>
      </c>
      <c r="C35" s="16" t="s">
        <v>61</v>
      </c>
      <c r="D35" s="16" t="s">
        <v>73</v>
      </c>
      <c r="E35" s="16" t="s">
        <v>71</v>
      </c>
      <c r="F35" s="16" t="s">
        <v>21</v>
      </c>
      <c r="G35" s="16" t="s">
        <v>22</v>
      </c>
      <c r="H35" s="21" t="s">
        <v>72</v>
      </c>
      <c r="I35" s="20">
        <v>4005703159</v>
      </c>
      <c r="J35" s="20">
        <v>0</v>
      </c>
      <c r="K35" s="20">
        <v>0</v>
      </c>
      <c r="L35" s="20">
        <v>4005703159</v>
      </c>
      <c r="M35" s="20">
        <v>0</v>
      </c>
      <c r="N35" s="17">
        <f t="shared" si="2"/>
        <v>4005703159</v>
      </c>
      <c r="O35" s="20">
        <v>1660714105.5</v>
      </c>
      <c r="P35" s="20">
        <v>2344989053.5</v>
      </c>
      <c r="Q35" s="20">
        <v>893570114.29999995</v>
      </c>
      <c r="R35" s="20">
        <v>205862820.5</v>
      </c>
      <c r="S35" s="20">
        <v>205862820.5</v>
      </c>
      <c r="T35" s="18">
        <f t="shared" si="3"/>
        <v>3112133044.6999998</v>
      </c>
      <c r="U35" s="19">
        <f t="shared" si="4"/>
        <v>0.22307447128036179</v>
      </c>
      <c r="V35" s="19">
        <f t="shared" si="5"/>
        <v>5.1392430324615573E-2</v>
      </c>
      <c r="W35" s="19">
        <f t="shared" si="6"/>
        <v>5.1392430324615573E-2</v>
      </c>
    </row>
    <row r="36" spans="1:23" ht="60.75" customHeight="1" thickTop="1" thickBot="1">
      <c r="A36" s="16" t="s">
        <v>59</v>
      </c>
      <c r="B36" s="16" t="s">
        <v>66</v>
      </c>
      <c r="C36" s="16" t="s">
        <v>61</v>
      </c>
      <c r="D36" s="16" t="s">
        <v>74</v>
      </c>
      <c r="E36" s="16" t="s">
        <v>75</v>
      </c>
      <c r="F36" s="16" t="s">
        <v>21</v>
      </c>
      <c r="G36" s="16" t="s">
        <v>22</v>
      </c>
      <c r="H36" s="21" t="s">
        <v>76</v>
      </c>
      <c r="I36" s="20">
        <v>69511933550</v>
      </c>
      <c r="J36" s="20">
        <v>0</v>
      </c>
      <c r="K36" s="20">
        <v>0</v>
      </c>
      <c r="L36" s="20">
        <v>69511933550</v>
      </c>
      <c r="M36" s="20">
        <v>0</v>
      </c>
      <c r="N36" s="17">
        <f t="shared" si="2"/>
        <v>69511933550</v>
      </c>
      <c r="O36" s="20">
        <v>48107856233</v>
      </c>
      <c r="P36" s="20">
        <v>21404077317</v>
      </c>
      <c r="Q36" s="20">
        <v>29347584367</v>
      </c>
      <c r="R36" s="20">
        <v>176067820</v>
      </c>
      <c r="S36" s="20">
        <v>176067820</v>
      </c>
      <c r="T36" s="18">
        <f t="shared" si="3"/>
        <v>40164349183</v>
      </c>
      <c r="U36" s="19">
        <f t="shared" si="4"/>
        <v>0.42219490766848333</v>
      </c>
      <c r="V36" s="19">
        <f t="shared" si="5"/>
        <v>2.5329150119720702E-3</v>
      </c>
      <c r="W36" s="19">
        <f t="shared" si="6"/>
        <v>2.5329150119720702E-3</v>
      </c>
    </row>
    <row r="37" spans="1:23" ht="85.5" customHeight="1" thickTop="1" thickBot="1">
      <c r="A37" s="16" t="s">
        <v>59</v>
      </c>
      <c r="B37" s="16" t="s">
        <v>66</v>
      </c>
      <c r="C37" s="16" t="s">
        <v>61</v>
      </c>
      <c r="D37" s="16" t="s">
        <v>77</v>
      </c>
      <c r="E37" s="16" t="s">
        <v>78</v>
      </c>
      <c r="F37" s="16" t="s">
        <v>21</v>
      </c>
      <c r="G37" s="16" t="s">
        <v>22</v>
      </c>
      <c r="H37" s="21" t="s">
        <v>79</v>
      </c>
      <c r="I37" s="20">
        <v>59646395164</v>
      </c>
      <c r="J37" s="20">
        <v>0</v>
      </c>
      <c r="K37" s="20">
        <v>0</v>
      </c>
      <c r="L37" s="20">
        <v>59646395164</v>
      </c>
      <c r="M37" s="20">
        <v>0</v>
      </c>
      <c r="N37" s="17">
        <f t="shared" si="2"/>
        <v>59646395164</v>
      </c>
      <c r="O37" s="20">
        <v>40311531355.599998</v>
      </c>
      <c r="P37" s="20">
        <v>19334863808.400002</v>
      </c>
      <c r="Q37" s="20">
        <v>4537584571.6000004</v>
      </c>
      <c r="R37" s="20">
        <v>336408152.58999997</v>
      </c>
      <c r="S37" s="20">
        <v>336408152.58999997</v>
      </c>
      <c r="T37" s="18">
        <f t="shared" si="3"/>
        <v>55108810592.400002</v>
      </c>
      <c r="U37" s="19">
        <f t="shared" si="4"/>
        <v>7.6074749515435788E-2</v>
      </c>
      <c r="V37" s="19">
        <f t="shared" si="5"/>
        <v>5.6400416431711111E-3</v>
      </c>
      <c r="W37" s="19">
        <f t="shared" si="6"/>
        <v>5.6400416431711111E-3</v>
      </c>
    </row>
    <row r="38" spans="1:23" ht="67.5" customHeight="1" thickTop="1" thickBot="1">
      <c r="A38" s="16" t="s">
        <v>59</v>
      </c>
      <c r="B38" s="16" t="s">
        <v>66</v>
      </c>
      <c r="C38" s="16" t="s">
        <v>61</v>
      </c>
      <c r="D38" s="16" t="s">
        <v>80</v>
      </c>
      <c r="E38" s="16" t="s">
        <v>81</v>
      </c>
      <c r="F38" s="16" t="s">
        <v>21</v>
      </c>
      <c r="G38" s="16" t="s">
        <v>22</v>
      </c>
      <c r="H38" s="21" t="s">
        <v>82</v>
      </c>
      <c r="I38" s="20">
        <v>2733955712</v>
      </c>
      <c r="J38" s="20">
        <v>0</v>
      </c>
      <c r="K38" s="20">
        <v>0</v>
      </c>
      <c r="L38" s="20">
        <v>2733955712</v>
      </c>
      <c r="M38" s="20">
        <v>0</v>
      </c>
      <c r="N38" s="17">
        <f t="shared" si="2"/>
        <v>2733955712</v>
      </c>
      <c r="O38" s="20">
        <v>2482691325.3499999</v>
      </c>
      <c r="P38" s="20">
        <v>251264386.65000001</v>
      </c>
      <c r="Q38" s="20">
        <v>1676871794.1500001</v>
      </c>
      <c r="R38" s="20">
        <v>206604454.34999999</v>
      </c>
      <c r="S38" s="20">
        <v>206604454.34999999</v>
      </c>
      <c r="T38" s="18">
        <f t="shared" si="3"/>
        <v>1057083917.8499999</v>
      </c>
      <c r="U38" s="19">
        <f t="shared" si="4"/>
        <v>0.61335002128593374</v>
      </c>
      <c r="V38" s="19">
        <f t="shared" si="5"/>
        <v>7.5569788289972128E-2</v>
      </c>
      <c r="W38" s="19">
        <f t="shared" si="6"/>
        <v>7.5569788289972128E-2</v>
      </c>
    </row>
    <row r="39" spans="1:23" ht="87.75" customHeight="1" thickTop="1" thickBot="1">
      <c r="A39" s="16" t="s">
        <v>59</v>
      </c>
      <c r="B39" s="16" t="s">
        <v>83</v>
      </c>
      <c r="C39" s="16" t="s">
        <v>61</v>
      </c>
      <c r="D39" s="16" t="s">
        <v>84</v>
      </c>
      <c r="E39" s="16" t="s">
        <v>71</v>
      </c>
      <c r="F39" s="16" t="s">
        <v>21</v>
      </c>
      <c r="G39" s="16" t="s">
        <v>22</v>
      </c>
      <c r="H39" s="21" t="s">
        <v>72</v>
      </c>
      <c r="I39" s="20">
        <v>152422406</v>
      </c>
      <c r="J39" s="20">
        <v>0</v>
      </c>
      <c r="K39" s="20">
        <v>0</v>
      </c>
      <c r="L39" s="20">
        <v>152422406</v>
      </c>
      <c r="M39" s="20">
        <v>0</v>
      </c>
      <c r="N39" s="17">
        <f t="shared" si="2"/>
        <v>152422406</v>
      </c>
      <c r="O39" s="20">
        <v>128387531</v>
      </c>
      <c r="P39" s="20">
        <v>24034875</v>
      </c>
      <c r="Q39" s="20">
        <v>78414000</v>
      </c>
      <c r="R39" s="20">
        <v>22046000</v>
      </c>
      <c r="S39" s="20">
        <v>22046000</v>
      </c>
      <c r="T39" s="18">
        <f t="shared" si="3"/>
        <v>74008406</v>
      </c>
      <c r="U39" s="19">
        <f t="shared" si="4"/>
        <v>0.51445192382017646</v>
      </c>
      <c r="V39" s="19">
        <f t="shared" si="5"/>
        <v>0.14463752789730927</v>
      </c>
      <c r="W39" s="19">
        <f t="shared" si="6"/>
        <v>0.14463752789730927</v>
      </c>
    </row>
    <row r="40" spans="1:23" ht="57" customHeight="1" thickTop="1" thickBot="1">
      <c r="A40" s="16" t="s">
        <v>59</v>
      </c>
      <c r="B40" s="16" t="s">
        <v>85</v>
      </c>
      <c r="C40" s="16" t="s">
        <v>61</v>
      </c>
      <c r="D40" s="16" t="s">
        <v>86</v>
      </c>
      <c r="E40" s="16" t="s">
        <v>87</v>
      </c>
      <c r="F40" s="16" t="s">
        <v>21</v>
      </c>
      <c r="G40" s="16" t="s">
        <v>22</v>
      </c>
      <c r="H40" s="21" t="s">
        <v>88</v>
      </c>
      <c r="I40" s="20">
        <v>4911388626</v>
      </c>
      <c r="J40" s="20">
        <v>0</v>
      </c>
      <c r="K40" s="20">
        <v>0</v>
      </c>
      <c r="L40" s="20">
        <v>4911388626</v>
      </c>
      <c r="M40" s="20">
        <v>0</v>
      </c>
      <c r="N40" s="17">
        <f t="shared" si="2"/>
        <v>4911388626</v>
      </c>
      <c r="O40" s="20">
        <v>3174426205.4400001</v>
      </c>
      <c r="P40" s="20">
        <v>1736962420.5599999</v>
      </c>
      <c r="Q40" s="20">
        <v>2311527554.4400001</v>
      </c>
      <c r="R40" s="20">
        <v>37226400</v>
      </c>
      <c r="S40" s="20">
        <v>37226400</v>
      </c>
      <c r="T40" s="18">
        <f t="shared" si="3"/>
        <v>2599861071.5599999</v>
      </c>
      <c r="U40" s="19">
        <f t="shared" si="4"/>
        <v>0.47064643636693554</v>
      </c>
      <c r="V40" s="19">
        <f t="shared" si="5"/>
        <v>7.579607893973243E-3</v>
      </c>
      <c r="W40" s="19">
        <f t="shared" si="6"/>
        <v>7.579607893973243E-3</v>
      </c>
    </row>
    <row r="41" spans="1:23" ht="61.5" customHeight="1" thickTop="1" thickBot="1">
      <c r="A41" s="16" t="s">
        <v>59</v>
      </c>
      <c r="B41" s="16" t="s">
        <v>85</v>
      </c>
      <c r="C41" s="16" t="s">
        <v>61</v>
      </c>
      <c r="D41" s="16" t="s">
        <v>84</v>
      </c>
      <c r="E41" s="16" t="s">
        <v>89</v>
      </c>
      <c r="F41" s="16" t="s">
        <v>21</v>
      </c>
      <c r="G41" s="16" t="s">
        <v>22</v>
      </c>
      <c r="H41" s="21" t="s">
        <v>90</v>
      </c>
      <c r="I41" s="20">
        <v>2879089884</v>
      </c>
      <c r="J41" s="20">
        <v>0</v>
      </c>
      <c r="K41" s="20">
        <v>0</v>
      </c>
      <c r="L41" s="20">
        <v>2879089884</v>
      </c>
      <c r="M41" s="20">
        <v>0</v>
      </c>
      <c r="N41" s="17">
        <f t="shared" si="2"/>
        <v>2879089884</v>
      </c>
      <c r="O41" s="20">
        <v>1959311000</v>
      </c>
      <c r="P41" s="20">
        <v>919778884</v>
      </c>
      <c r="Q41" s="20">
        <v>1442413000</v>
      </c>
      <c r="R41" s="20">
        <v>122183800</v>
      </c>
      <c r="S41" s="20">
        <v>122183800</v>
      </c>
      <c r="T41" s="18">
        <f t="shared" si="3"/>
        <v>1436676884</v>
      </c>
      <c r="U41" s="19">
        <f t="shared" si="4"/>
        <v>0.50099616827384885</v>
      </c>
      <c r="V41" s="19">
        <f t="shared" si="5"/>
        <v>4.2438341601981053E-2</v>
      </c>
      <c r="W41" s="19">
        <f t="shared" si="6"/>
        <v>4.2438341601981053E-2</v>
      </c>
    </row>
    <row r="42" spans="1:23" ht="67.5" customHeight="1" thickTop="1" thickBot="1">
      <c r="A42" s="16" t="s">
        <v>59</v>
      </c>
      <c r="B42" s="16" t="s">
        <v>85</v>
      </c>
      <c r="C42" s="16" t="s">
        <v>61</v>
      </c>
      <c r="D42" s="16" t="s">
        <v>91</v>
      </c>
      <c r="E42" s="16" t="s">
        <v>89</v>
      </c>
      <c r="F42" s="16" t="s">
        <v>21</v>
      </c>
      <c r="G42" s="16" t="s">
        <v>22</v>
      </c>
      <c r="H42" s="21" t="s">
        <v>90</v>
      </c>
      <c r="I42" s="20">
        <v>381056014</v>
      </c>
      <c r="J42" s="20">
        <v>0</v>
      </c>
      <c r="K42" s="20">
        <v>0</v>
      </c>
      <c r="L42" s="20">
        <v>381056014</v>
      </c>
      <c r="M42" s="20">
        <v>0</v>
      </c>
      <c r="N42" s="17">
        <f t="shared" si="2"/>
        <v>381056014</v>
      </c>
      <c r="O42" s="20">
        <v>381056014</v>
      </c>
      <c r="P42" s="20">
        <v>0</v>
      </c>
      <c r="Q42" s="20">
        <v>0</v>
      </c>
      <c r="R42" s="20">
        <v>0</v>
      </c>
      <c r="S42" s="20">
        <v>0</v>
      </c>
      <c r="T42" s="18">
        <f t="shared" si="3"/>
        <v>381056014</v>
      </c>
      <c r="U42" s="19">
        <f t="shared" si="4"/>
        <v>0</v>
      </c>
      <c r="V42" s="19">
        <f t="shared" si="5"/>
        <v>0</v>
      </c>
      <c r="W42" s="19">
        <f t="shared" si="6"/>
        <v>0</v>
      </c>
    </row>
    <row r="43" spans="1:23" ht="33" customHeight="1" thickTop="1" thickBot="1">
      <c r="A43" s="16"/>
      <c r="B43" s="16"/>
      <c r="C43" s="16"/>
      <c r="D43" s="16"/>
      <c r="E43" s="16"/>
      <c r="F43" s="16"/>
      <c r="G43" s="16"/>
      <c r="H43" s="21" t="s">
        <v>98</v>
      </c>
      <c r="I43" s="20">
        <f>+I6+I30</f>
        <v>915102115350</v>
      </c>
      <c r="J43" s="20">
        <f t="shared" ref="J43:S43" si="11">+J6+J30</f>
        <v>55500000000</v>
      </c>
      <c r="K43" s="20">
        <f t="shared" si="11"/>
        <v>0</v>
      </c>
      <c r="L43" s="20">
        <f t="shared" si="11"/>
        <v>970602115350</v>
      </c>
      <c r="M43" s="20">
        <f t="shared" si="11"/>
        <v>50000000000</v>
      </c>
      <c r="N43" s="17">
        <f t="shared" si="2"/>
        <v>920602115350</v>
      </c>
      <c r="O43" s="20">
        <f t="shared" si="11"/>
        <v>793216986223.41003</v>
      </c>
      <c r="P43" s="20">
        <f t="shared" si="11"/>
        <v>127385129126.59</v>
      </c>
      <c r="Q43" s="20">
        <f t="shared" si="11"/>
        <v>609343366482.20007</v>
      </c>
      <c r="R43" s="20">
        <f t="shared" si="11"/>
        <v>108246558866</v>
      </c>
      <c r="S43" s="20">
        <f t="shared" si="11"/>
        <v>108246558866</v>
      </c>
      <c r="T43" s="18">
        <f t="shared" si="3"/>
        <v>311258748867.79993</v>
      </c>
      <c r="U43" s="19">
        <f t="shared" si="4"/>
        <v>0.66189655261712743</v>
      </c>
      <c r="V43" s="19">
        <f t="shared" si="5"/>
        <v>0.1175823486184867</v>
      </c>
      <c r="W43" s="19">
        <f t="shared" si="6"/>
        <v>0.1175823486184867</v>
      </c>
    </row>
    <row r="44" spans="1:23" ht="15.75" thickTop="1">
      <c r="A44" s="4" t="s">
        <v>101</v>
      </c>
      <c r="B44" s="4"/>
      <c r="C44" s="4"/>
      <c r="D44" s="4"/>
      <c r="E44" s="4"/>
      <c r="F44" s="5"/>
      <c r="G44" s="5"/>
      <c r="H44" s="6"/>
      <c r="I44" s="6"/>
      <c r="J44" s="6"/>
      <c r="K44" s="7"/>
      <c r="L44" s="7"/>
      <c r="M44" s="8"/>
      <c r="N44" s="9"/>
      <c r="O44" s="10"/>
      <c r="P44" s="11"/>
      <c r="Q44" s="11"/>
      <c r="R44" s="11"/>
      <c r="S44" s="6"/>
      <c r="T44" s="12"/>
      <c r="U44" s="13"/>
      <c r="V44" s="13"/>
      <c r="W44" s="13"/>
    </row>
    <row r="45" spans="1:23">
      <c r="A45" s="4" t="s">
        <v>102</v>
      </c>
      <c r="B45" s="4"/>
      <c r="C45" s="4"/>
      <c r="D45" s="4"/>
      <c r="E45" s="4"/>
      <c r="F45" s="4"/>
      <c r="G45" s="4"/>
      <c r="H45" s="6"/>
      <c r="I45" s="6"/>
      <c r="J45" s="6"/>
      <c r="K45" s="7"/>
      <c r="L45" s="7"/>
      <c r="M45" s="8"/>
      <c r="N45" s="9"/>
      <c r="O45" s="10"/>
      <c r="S45" s="6"/>
      <c r="T45" s="12"/>
      <c r="U45" s="13"/>
      <c r="V45" s="13"/>
      <c r="W45" s="13"/>
    </row>
    <row r="46" spans="1:23">
      <c r="A46" s="4" t="s">
        <v>103</v>
      </c>
      <c r="B46" s="4"/>
      <c r="C46" s="4"/>
      <c r="D46" s="4"/>
      <c r="E46" s="4"/>
      <c r="F46" s="4"/>
      <c r="G46" s="4"/>
      <c r="H46" s="6"/>
      <c r="I46" s="6"/>
      <c r="J46" s="6"/>
      <c r="K46" s="7"/>
      <c r="L46" s="7"/>
      <c r="M46" s="8"/>
      <c r="N46" s="9"/>
      <c r="O46" s="10"/>
      <c r="S46" s="6"/>
      <c r="T46" s="12"/>
      <c r="U46" s="13"/>
      <c r="V46" s="13"/>
      <c r="W46" s="13"/>
    </row>
    <row r="47" spans="1:23" ht="17.25" customHeight="1">
      <c r="A47" s="4" t="s">
        <v>104</v>
      </c>
      <c r="B47" s="4"/>
      <c r="C47" s="4"/>
      <c r="D47" s="4"/>
      <c r="E47" s="4"/>
      <c r="F47" s="4"/>
      <c r="G47" s="4"/>
      <c r="H47" s="6"/>
      <c r="I47" s="6"/>
      <c r="J47" s="6"/>
      <c r="K47" s="7"/>
      <c r="L47" s="7"/>
      <c r="M47" s="8"/>
      <c r="N47" s="9"/>
      <c r="O47" s="10"/>
      <c r="S47" s="6"/>
      <c r="T47" s="12"/>
      <c r="U47" s="13"/>
      <c r="V47" s="13"/>
      <c r="W47" s="13"/>
    </row>
    <row r="77" spans="21:23">
      <c r="U77" s="3"/>
      <c r="V77" s="3"/>
      <c r="W77" s="3"/>
    </row>
    <row r="78" spans="21:23">
      <c r="U78" s="3"/>
      <c r="V78" s="3"/>
      <c r="W78" s="3"/>
    </row>
    <row r="79" spans="21:23">
      <c r="U79" s="3"/>
      <c r="V79" s="3"/>
      <c r="W79" s="3"/>
    </row>
    <row r="80" spans="21:23">
      <c r="U80" s="3"/>
      <c r="V80" s="3"/>
      <c r="W80" s="3"/>
    </row>
    <row r="81" spans="21:23">
      <c r="U81" s="3"/>
      <c r="V81" s="3"/>
      <c r="W81" s="3"/>
    </row>
    <row r="82" spans="21:23">
      <c r="U82" s="3"/>
      <c r="V82" s="3"/>
      <c r="W82" s="3"/>
    </row>
    <row r="83" spans="21:23">
      <c r="U83" s="3"/>
      <c r="V83" s="3"/>
      <c r="W83" s="3"/>
    </row>
    <row r="84" spans="21:23">
      <c r="U84" s="3"/>
      <c r="V84" s="3"/>
      <c r="W84" s="3"/>
    </row>
    <row r="85" spans="21:23">
      <c r="U85" s="3"/>
      <c r="V85" s="3"/>
      <c r="W85" s="3"/>
    </row>
    <row r="86" spans="21:23">
      <c r="U86" s="3"/>
      <c r="V86" s="3"/>
      <c r="W86" s="3"/>
    </row>
    <row r="87" spans="21:23">
      <c r="U87" s="3"/>
      <c r="V87" s="3"/>
      <c r="W87" s="3"/>
    </row>
    <row r="88" spans="21:23">
      <c r="U88" s="3"/>
      <c r="V88" s="3"/>
      <c r="W88" s="3"/>
    </row>
    <row r="89" spans="21:23">
      <c r="U89" s="3"/>
      <c r="V89" s="3"/>
      <c r="W89" s="3"/>
    </row>
  </sheetData>
  <mergeCells count="4">
    <mergeCell ref="A1:W1"/>
    <mergeCell ref="A2:W2"/>
    <mergeCell ref="A3:W3"/>
    <mergeCell ref="S4:W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2024-04-03T14:18:16Z</cp:lastPrinted>
  <dcterms:created xsi:type="dcterms:W3CDTF">2024-04-01T12:38:56Z</dcterms:created>
  <dcterms:modified xsi:type="dcterms:W3CDTF">2024-04-03T14:23:50Z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