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4\PAGINA WEB\PAGINA WEB MARZO\PDF-PAGINA WEB\"/>
    </mc:Choice>
  </mc:AlternateContent>
  <bookViews>
    <workbookView xWindow="0" yWindow="0" windowWidth="28800" windowHeight="12435"/>
  </bookViews>
  <sheets>
    <sheet name="DIRECCIÓN DE COMERCIO EXTERIOR " sheetId="1" r:id="rId1"/>
  </sheets>
  <calcPr calcId="152511"/>
</workbook>
</file>

<file path=xl/calcChain.xml><?xml version="1.0" encoding="utf-8"?>
<calcChain xmlns="http://schemas.openxmlformats.org/spreadsheetml/2006/main">
  <c r="N20" i="1" l="1"/>
  <c r="T20" i="1" s="1"/>
  <c r="N18" i="1"/>
  <c r="T18" i="1" s="1"/>
  <c r="N16" i="1"/>
  <c r="V16" i="1" s="1"/>
  <c r="N15" i="1"/>
  <c r="N13" i="1"/>
  <c r="W13" i="1" s="1"/>
  <c r="N11" i="1"/>
  <c r="N10" i="1"/>
  <c r="T10" i="1" s="1"/>
  <c r="N9" i="1"/>
  <c r="T9" i="1" s="1"/>
  <c r="N8" i="1"/>
  <c r="V8" i="1" s="1"/>
  <c r="S19" i="1"/>
  <c r="R19" i="1"/>
  <c r="Q19" i="1"/>
  <c r="P19" i="1"/>
  <c r="O19" i="1"/>
  <c r="M19" i="1"/>
  <c r="L19" i="1"/>
  <c r="K19" i="1"/>
  <c r="J19" i="1"/>
  <c r="I19" i="1"/>
  <c r="S17" i="1"/>
  <c r="R17" i="1"/>
  <c r="Q17" i="1"/>
  <c r="P17" i="1"/>
  <c r="O17" i="1"/>
  <c r="M17" i="1"/>
  <c r="L17" i="1"/>
  <c r="K17" i="1"/>
  <c r="J17" i="1"/>
  <c r="I17" i="1"/>
  <c r="S14" i="1"/>
  <c r="R14" i="1"/>
  <c r="Q14" i="1"/>
  <c r="P14" i="1"/>
  <c r="O14" i="1"/>
  <c r="M14" i="1"/>
  <c r="L14" i="1"/>
  <c r="K14" i="1"/>
  <c r="J14" i="1"/>
  <c r="I14" i="1"/>
  <c r="S12" i="1"/>
  <c r="R12" i="1"/>
  <c r="Q12" i="1"/>
  <c r="P12" i="1"/>
  <c r="O12" i="1"/>
  <c r="M12" i="1"/>
  <c r="L12" i="1"/>
  <c r="K12" i="1"/>
  <c r="J12" i="1"/>
  <c r="I12" i="1"/>
  <c r="S7" i="1"/>
  <c r="R7" i="1"/>
  <c r="Q7" i="1"/>
  <c r="P7" i="1"/>
  <c r="O7" i="1"/>
  <c r="M7" i="1"/>
  <c r="L7" i="1"/>
  <c r="K7" i="1"/>
  <c r="J7" i="1"/>
  <c r="I7" i="1"/>
  <c r="N12" i="1" l="1"/>
  <c r="T12" i="1" s="1"/>
  <c r="I6" i="1"/>
  <c r="I21" i="1" s="1"/>
  <c r="U9" i="1"/>
  <c r="N19" i="1"/>
  <c r="T19" i="1" s="1"/>
  <c r="W16" i="1"/>
  <c r="N17" i="1"/>
  <c r="T17" i="1" s="1"/>
  <c r="W8" i="1"/>
  <c r="Q6" i="1"/>
  <c r="Q21" i="1" s="1"/>
  <c r="N14" i="1"/>
  <c r="V14" i="1" s="1"/>
  <c r="T13" i="1"/>
  <c r="V9" i="1"/>
  <c r="U20" i="1"/>
  <c r="T11" i="1"/>
  <c r="K6" i="1"/>
  <c r="K21" i="1" s="1"/>
  <c r="W9" i="1"/>
  <c r="V20" i="1"/>
  <c r="L6" i="1"/>
  <c r="J6" i="1"/>
  <c r="J21" i="1" s="1"/>
  <c r="S6" i="1"/>
  <c r="N7" i="1"/>
  <c r="T7" i="1" s="1"/>
  <c r="T15" i="1"/>
  <c r="U10" i="1"/>
  <c r="U18" i="1"/>
  <c r="W20" i="1"/>
  <c r="T8" i="1"/>
  <c r="T16" i="1"/>
  <c r="V10" i="1"/>
  <c r="U13" i="1"/>
  <c r="V18" i="1"/>
  <c r="U8" i="1"/>
  <c r="W10" i="1"/>
  <c r="V13" i="1"/>
  <c r="U16" i="1"/>
  <c r="W18" i="1"/>
  <c r="M6" i="1"/>
  <c r="M21" i="1" s="1"/>
  <c r="O6" i="1"/>
  <c r="O21" i="1" s="1"/>
  <c r="P6" i="1"/>
  <c r="P21" i="1" s="1"/>
  <c r="R6" i="1"/>
  <c r="W19" i="1" l="1"/>
  <c r="U19" i="1"/>
  <c r="V12" i="1"/>
  <c r="W12" i="1"/>
  <c r="U12" i="1"/>
  <c r="V19" i="1"/>
  <c r="V17" i="1"/>
  <c r="T14" i="1"/>
  <c r="W17" i="1"/>
  <c r="U14" i="1"/>
  <c r="U17" i="1"/>
  <c r="W14" i="1"/>
  <c r="V7" i="1"/>
  <c r="R21" i="1"/>
  <c r="L21" i="1"/>
  <c r="N21" i="1" s="1"/>
  <c r="N6" i="1"/>
  <c r="S21" i="1"/>
  <c r="U7" i="1"/>
  <c r="W7" i="1"/>
  <c r="W21" i="1" l="1"/>
  <c r="V21" i="1"/>
  <c r="T6" i="1"/>
  <c r="U6" i="1"/>
  <c r="T21" i="1"/>
  <c r="U21" i="1"/>
  <c r="W6" i="1"/>
  <c r="V6" i="1"/>
</calcChain>
</file>

<file path=xl/sharedStrings.xml><?xml version="1.0" encoding="utf-8"?>
<sst xmlns="http://schemas.openxmlformats.org/spreadsheetml/2006/main" count="127" uniqueCount="62">
  <si>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</si>
  <si>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</si>
  <si>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</si>
  <si>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</si>
  <si>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</si>
  <si>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</si>
  <si>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</si>
  <si>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</si>
  <si>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</si>
  <si>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</si>
  <si>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</si>
  <si>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</si>
  <si>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</si>
  <si>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</si>
  <si>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</si>
  <si>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</si>
  <si>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</si>
  <si>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</si>
  <si>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</si>
  <si>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</si>
  <si>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</si>
  <si>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</si>
  <si>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</si>
  <si>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</si>
  <si>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</si>
  <si>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</si>
  <si>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</si>
  <si>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999</t>
  </si>
  <si>
    <t>OTRAS TRANSFERENCIAS - DISTRIBUCIÓN PREVIO CONCEPTO DGPPN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</si>
  <si>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</si>
  <si>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</si>
  <si>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</si>
  <si>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</si>
  <si>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</si>
  <si>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</si>
  <si>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</si>
  <si>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</si>
  <si>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</si>
  <si>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</si>
  <si>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</si>
  <si>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</si>
  <si>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40401B</t>
  </si>
  <si>
    <t>4. TRANSFORMACIÓN PRODUCTIVA, INTERNACIONALIZACIÓN Y ACCIÓN CLÍMATICA / B. TRANSFORMACIÓN PARA LA DIVERSIFICACIÓN PRODUCTIVA Y EXPORTADORA</t>
  </si>
  <si>
    <t>GASTOS DE FUNCIONAMIENTO</t>
  </si>
  <si>
    <t>GASTOS DE PERSONAL</t>
  </si>
  <si>
    <t xml:space="preserve">ADQUISICION DE BIENES Y SERVICIOS </t>
  </si>
  <si>
    <t>TRANSFERENCIAS CORRIENTES</t>
  </si>
  <si>
    <t>GASTOS POR TRIBUTOS, MULTAS, SANCIONES E INTERESES DE MORA</t>
  </si>
  <si>
    <t xml:space="preserve">GASTOS DE INVERSION </t>
  </si>
  <si>
    <t>TOTAL PRESUPUESTO A+C</t>
  </si>
  <si>
    <t xml:space="preserve">APR. VIGENTE DESPUES DE BLOQUEOS </t>
  </si>
  <si>
    <t>APR. SIN COMPROMETER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</si>
  <si>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</si>
  <si>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</si>
  <si>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2295 del 29 de diciembre de 2023.  Por el cual se liquida el Presupuesto General de la Nación para la vigencia fiscal de 2024, se detallan las apropiaciones y se clasifican y definen los gastos. </t>
    </r>
  </si>
  <si>
    <t>MINISTERIO DE COMERCIO, INDUSTRIA Y TURISMO</t>
  </si>
  <si>
    <t>EJECUCION PRESUPUESTAL ACUMULADA CON CORTE AL 31 DE MARZO DE 2024</t>
  </si>
  <si>
    <t>COMP/ APR</t>
  </si>
  <si>
    <t>OBLIG/ APR</t>
  </si>
  <si>
    <t>PAGO/ APR</t>
  </si>
  <si>
    <t>UNIDAD EJECUTORA 3501-02 DIRECCIÓN DE COMERCIO EXTERIOR</t>
  </si>
  <si>
    <t>FECHA DE GENERACIÓN: ABRIL 01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</si>
</sst>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7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Arial"/>
      <family val="2"/>
    </font>
    <font>
      <sz val="11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Calibri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sz val="9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10" fontId="1" fillId="0" borderId="0" xfId="0" applyNumberFormat="1" applyFont="1" applyFill="1" applyBorder="1"/>
    <xf numFmtId="0" fontId="6" fillId="0" borderId="0" xfId="0" applyFont="1" applyFill="1" applyBorder="1"/>
    <xf numFmtId="0" fontId="8" fillId="0" borderId="0" xfId="0" applyFont="1" applyFill="1" applyBorder="1"/>
    <xf numFmtId="164" fontId="9" fillId="0" borderId="0" xfId="0" applyNumberFormat="1" applyFont="1" applyFill="1" applyBorder="1" applyAlignment="1">
      <alignment horizontal="right" vertical="center" wrapText="1" readingOrder="1"/>
    </xf>
    <xf numFmtId="164" fontId="10" fillId="0" borderId="0" xfId="0" applyNumberFormat="1" applyFont="1" applyFill="1" applyBorder="1" applyAlignment="1">
      <alignment horizontal="right" vertical="center" wrapText="1" readingOrder="1"/>
    </xf>
    <xf numFmtId="7" fontId="11" fillId="0" borderId="0" xfId="0" applyNumberFormat="1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10" fontId="5" fillId="0" borderId="0" xfId="0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right" vertical="center" wrapText="1" readingOrder="1"/>
    </xf>
    <xf numFmtId="0" fontId="15" fillId="3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 readingOrder="1"/>
    </xf>
    <xf numFmtId="0" fontId="9" fillId="0" borderId="1" xfId="0" applyNumberFormat="1" applyFont="1" applyFill="1" applyBorder="1" applyAlignment="1">
      <alignment horizontal="left" vertical="center" wrapText="1" readingOrder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14" fillId="3" borderId="1" xfId="0" applyNumberFormat="1" applyFont="1" applyFill="1" applyBorder="1" applyAlignment="1">
      <alignment horizontal="center" vertical="center" wrapText="1" readingOrder="1"/>
    </xf>
    <xf numFmtId="164" fontId="4" fillId="2" borderId="1" xfId="0" applyNumberFormat="1" applyFont="1" applyFill="1" applyBorder="1" applyAlignment="1">
      <alignment vertical="center" wrapText="1" readingOrder="1"/>
    </xf>
    <xf numFmtId="7" fontId="4" fillId="2" borderId="1" xfId="0" applyNumberFormat="1" applyFont="1" applyFill="1" applyBorder="1" applyAlignment="1">
      <alignment vertical="center" wrapText="1" readingOrder="1"/>
    </xf>
    <xf numFmtId="7" fontId="7" fillId="2" borderId="1" xfId="0" applyNumberFormat="1" applyFont="1" applyFill="1" applyBorder="1" applyAlignment="1">
      <alignment vertical="center" wrapText="1"/>
    </xf>
    <xf numFmtId="10" fontId="7" fillId="2" borderId="1" xfId="0" applyNumberFormat="1" applyFont="1" applyFill="1" applyBorder="1" applyAlignment="1">
      <alignment vertical="center" wrapText="1"/>
    </xf>
    <xf numFmtId="164" fontId="9" fillId="0" borderId="1" xfId="0" applyNumberFormat="1" applyFont="1" applyFill="1" applyBorder="1" applyAlignment="1">
      <alignment vertical="center" wrapText="1" readingOrder="1"/>
    </xf>
    <xf numFmtId="7" fontId="9" fillId="0" borderId="1" xfId="0" applyNumberFormat="1" applyFont="1" applyFill="1" applyBorder="1" applyAlignment="1">
      <alignment vertical="center" wrapText="1" readingOrder="1"/>
    </xf>
    <xf numFmtId="7" fontId="6" fillId="0" borderId="1" xfId="0" applyNumberFormat="1" applyFont="1" applyFill="1" applyBorder="1" applyAlignment="1">
      <alignment vertical="center" wrapText="1"/>
    </xf>
    <xf numFmtId="10" fontId="6" fillId="0" borderId="1" xfId="0" applyNumberFormat="1" applyFont="1" applyFill="1" applyBorder="1" applyAlignment="1">
      <alignment vertical="center" wrapText="1"/>
    </xf>
    <xf numFmtId="0" fontId="12" fillId="0" borderId="0" xfId="0" applyNumberFormat="1" applyFont="1" applyFill="1" applyBorder="1" applyAlignment="1">
      <alignment horizontal="center" vertical="center" wrapText="1" readingOrder="1"/>
    </xf>
    <xf numFmtId="0" fontId="13" fillId="0" borderId="0" xfId="0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 readingOrder="1"/>
    </xf>
    <xf numFmtId="0" fontId="16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2</xdr:row>
      <xdr:rowOff>133350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95450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5</xdr:col>
      <xdr:colOff>190501</xdr:colOff>
      <xdr:row>2</xdr:row>
      <xdr:rowOff>133350</xdr:rowOff>
    </xdr:to>
    <xdr:pic>
      <xdr:nvPicPr>
        <xdr:cNvPr id="4" name="Imagen 3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695450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19</xdr:col>
      <xdr:colOff>666750</xdr:colOff>
      <xdr:row>0</xdr:row>
      <xdr:rowOff>0</xdr:rowOff>
    </xdr:from>
    <xdr:to>
      <xdr:col>22</xdr:col>
      <xdr:colOff>476250</xdr:colOff>
      <xdr:row>2</xdr:row>
      <xdr:rowOff>171450</xdr:rowOff>
    </xdr:to>
    <xdr:pic>
      <xdr:nvPicPr>
        <xdr:cNvPr id="5" name="Imagen 4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07450" y="0"/>
          <a:ext cx="22479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showGridLines="0" tabSelected="1" topLeftCell="A11" workbookViewId="0">
      <selection activeCell="H33" sqref="H33"/>
    </sheetView>
  </sheetViews>
  <sheetFormatPr baseColWidth="10" defaultRowHeight="15"/>
  <cols>
    <col min="1" max="1" width="4.5703125" customWidth="1"/>
    <col min="2" max="2" width="4.42578125" customWidth="1"/>
    <col min="3" max="3" width="4" customWidth="1"/>
    <col min="4" max="4" width="3.7109375" customWidth="1"/>
    <col min="5" max="5" width="5.85546875" customWidth="1"/>
    <col min="6" max="6" width="4.42578125" customWidth="1"/>
    <col min="7" max="7" width="4.7109375" customWidth="1"/>
    <col min="8" max="8" width="24.85546875" customWidth="1"/>
    <col min="9" max="9" width="15.5703125" customWidth="1"/>
    <col min="10" max="10" width="15" customWidth="1"/>
    <col min="11" max="11" width="13.42578125" customWidth="1"/>
    <col min="12" max="12" width="15.140625" customWidth="1"/>
    <col min="13" max="13" width="15" customWidth="1"/>
    <col min="14" max="14" width="17.42578125" customWidth="1"/>
    <col min="15" max="15" width="16" customWidth="1"/>
    <col min="16" max="16" width="14.5703125" customWidth="1"/>
    <col min="17" max="17" width="15.7109375" customWidth="1"/>
    <col min="18" max="18" width="14.5703125" customWidth="1"/>
    <col min="19" max="19" width="14.42578125" customWidth="1"/>
    <col min="20" max="20" width="16.140625" customWidth="1"/>
    <col min="21" max="21" width="7.7109375" customWidth="1"/>
    <col min="22" max="22" width="7.5703125" customWidth="1"/>
    <col min="23" max="23" width="8.42578125" customWidth="1"/>
  </cols>
  <sheetData>
    <row r="1" spans="1:23">
      <c r="A1" s="25" t="s">
        <v>55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</row>
    <row r="2" spans="1:23">
      <c r="A2" s="25" t="s">
        <v>56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7"/>
      <c r="T2" s="27"/>
      <c r="U2" s="27"/>
      <c r="V2" s="27"/>
      <c r="W2" s="27"/>
    </row>
    <row r="3" spans="1:23">
      <c r="A3" s="25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4" spans="1:23" ht="15.75" thickBot="1">
      <c r="A4" s="1" t="s">
        <v>0</v>
      </c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1" t="s">
        <v>0</v>
      </c>
      <c r="I4" s="1" t="s">
        <v>0</v>
      </c>
      <c r="J4" s="1" t="s">
        <v>0</v>
      </c>
      <c r="K4" s="1" t="s">
        <v>0</v>
      </c>
      <c r="L4" s="1" t="s">
        <v>0</v>
      </c>
      <c r="M4" s="1" t="s">
        <v>0</v>
      </c>
      <c r="N4" s="1"/>
      <c r="O4" s="1" t="s">
        <v>0</v>
      </c>
      <c r="P4" s="1" t="s">
        <v>0</v>
      </c>
      <c r="Q4" s="1" t="s">
        <v>0</v>
      </c>
      <c r="R4" s="1" t="s">
        <v>0</v>
      </c>
      <c r="S4" s="28" t="s">
        <v>61</v>
      </c>
      <c r="T4" s="29"/>
      <c r="U4" s="29"/>
      <c r="V4" s="29"/>
      <c r="W4" s="29"/>
    </row>
    <row r="5" spans="1:23" ht="39.75" customHeight="1" thickTop="1" thickBot="1">
      <c r="A5" s="16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11</v>
      </c>
      <c r="L5" s="16" t="s">
        <v>12</v>
      </c>
      <c r="M5" s="16" t="s">
        <v>13</v>
      </c>
      <c r="N5" s="16" t="s">
        <v>50</v>
      </c>
      <c r="O5" s="16" t="s">
        <v>14</v>
      </c>
      <c r="P5" s="16" t="s">
        <v>15</v>
      </c>
      <c r="Q5" s="16" t="s">
        <v>16</v>
      </c>
      <c r="R5" s="16" t="s">
        <v>17</v>
      </c>
      <c r="S5" s="16" t="s">
        <v>18</v>
      </c>
      <c r="T5" s="12" t="s">
        <v>51</v>
      </c>
      <c r="U5" s="12" t="s">
        <v>57</v>
      </c>
      <c r="V5" s="12" t="s">
        <v>58</v>
      </c>
      <c r="W5" s="12" t="s">
        <v>59</v>
      </c>
    </row>
    <row r="6" spans="1:23" ht="35.1" customHeight="1" thickTop="1" thickBot="1">
      <c r="A6" s="15" t="s">
        <v>19</v>
      </c>
      <c r="B6" s="15"/>
      <c r="C6" s="15"/>
      <c r="D6" s="15"/>
      <c r="E6" s="15"/>
      <c r="F6" s="15"/>
      <c r="G6" s="15"/>
      <c r="H6" s="2" t="s">
        <v>43</v>
      </c>
      <c r="I6" s="17">
        <f>+I7+I12+I14+I17</f>
        <v>24683451000</v>
      </c>
      <c r="J6" s="17">
        <f t="shared" ref="J6:S6" si="0">+J7+J12+J14+J17</f>
        <v>0</v>
      </c>
      <c r="K6" s="17">
        <f t="shared" si="0"/>
        <v>0</v>
      </c>
      <c r="L6" s="17">
        <f t="shared" si="0"/>
        <v>24683451000</v>
      </c>
      <c r="M6" s="17">
        <f t="shared" si="0"/>
        <v>5127027000</v>
      </c>
      <c r="N6" s="18">
        <f t="shared" ref="N6:N21" si="1">+L6-M6</f>
        <v>19556424000</v>
      </c>
      <c r="O6" s="17">
        <f t="shared" si="0"/>
        <v>19446354800.200001</v>
      </c>
      <c r="P6" s="17">
        <f t="shared" si="0"/>
        <v>110069199.8</v>
      </c>
      <c r="Q6" s="17">
        <f t="shared" si="0"/>
        <v>5008380048.5900002</v>
      </c>
      <c r="R6" s="17">
        <f t="shared" si="0"/>
        <v>3581101915.6399999</v>
      </c>
      <c r="S6" s="17">
        <f t="shared" si="0"/>
        <v>3581101915.6399999</v>
      </c>
      <c r="T6" s="19">
        <f t="shared" ref="T6:T21" si="2">+N6-Q6</f>
        <v>14548043951.41</v>
      </c>
      <c r="U6" s="20">
        <f t="shared" ref="U6:U21" si="3">+Q6/N6</f>
        <v>0.25609897027135431</v>
      </c>
      <c r="V6" s="20">
        <f t="shared" ref="V6:V21" si="4">+R6/N6</f>
        <v>0.18311639774429109</v>
      </c>
      <c r="W6" s="20">
        <f t="shared" ref="W6:W21" si="5">+S6/N6</f>
        <v>0.18311639774429109</v>
      </c>
    </row>
    <row r="7" spans="1:23" ht="35.1" customHeight="1" thickTop="1" thickBot="1">
      <c r="A7" s="15" t="s">
        <v>19</v>
      </c>
      <c r="B7" s="15" t="s">
        <v>20</v>
      </c>
      <c r="C7" s="15"/>
      <c r="D7" s="15"/>
      <c r="E7" s="15"/>
      <c r="F7" s="15"/>
      <c r="G7" s="15"/>
      <c r="H7" s="2" t="s">
        <v>44</v>
      </c>
      <c r="I7" s="17">
        <f>SUM(I8:I11)</f>
        <v>18402889000</v>
      </c>
      <c r="J7" s="17">
        <f t="shared" ref="J7:S7" si="6">SUM(J8:J11)</f>
        <v>0</v>
      </c>
      <c r="K7" s="17">
        <f t="shared" si="6"/>
        <v>0</v>
      </c>
      <c r="L7" s="17">
        <f t="shared" si="6"/>
        <v>18402889000</v>
      </c>
      <c r="M7" s="17">
        <f t="shared" si="6"/>
        <v>1127027000</v>
      </c>
      <c r="N7" s="18">
        <f t="shared" si="1"/>
        <v>17275862000</v>
      </c>
      <c r="O7" s="17">
        <f t="shared" si="6"/>
        <v>17275862000</v>
      </c>
      <c r="P7" s="17">
        <f t="shared" si="6"/>
        <v>0</v>
      </c>
      <c r="Q7" s="17">
        <f t="shared" si="6"/>
        <v>3155343514.8299999</v>
      </c>
      <c r="R7" s="17">
        <f t="shared" si="6"/>
        <v>3155343514.8299999</v>
      </c>
      <c r="S7" s="17">
        <f t="shared" si="6"/>
        <v>3155343514.8299999</v>
      </c>
      <c r="T7" s="19">
        <f t="shared" si="2"/>
        <v>14120518485.17</v>
      </c>
      <c r="U7" s="20">
        <f t="shared" si="3"/>
        <v>0.18264463532007838</v>
      </c>
      <c r="V7" s="20">
        <f t="shared" si="4"/>
        <v>0.18264463532007838</v>
      </c>
      <c r="W7" s="20">
        <f t="shared" si="5"/>
        <v>0.18264463532007838</v>
      </c>
    </row>
    <row r="8" spans="1:23" ht="35.1" customHeight="1" thickTop="1" thickBot="1">
      <c r="A8" s="13" t="s">
        <v>19</v>
      </c>
      <c r="B8" s="13" t="s">
        <v>20</v>
      </c>
      <c r="C8" s="13" t="s">
        <v>20</v>
      </c>
      <c r="D8" s="13" t="s">
        <v>20</v>
      </c>
      <c r="E8" s="13"/>
      <c r="F8" s="13" t="s">
        <v>39</v>
      </c>
      <c r="G8" s="13" t="s">
        <v>34</v>
      </c>
      <c r="H8" s="14" t="s">
        <v>21</v>
      </c>
      <c r="I8" s="21">
        <v>11805764000</v>
      </c>
      <c r="J8" s="21">
        <v>0</v>
      </c>
      <c r="K8" s="21">
        <v>0</v>
      </c>
      <c r="L8" s="21">
        <v>11805764000</v>
      </c>
      <c r="M8" s="21">
        <v>0</v>
      </c>
      <c r="N8" s="22">
        <f t="shared" si="1"/>
        <v>11805764000</v>
      </c>
      <c r="O8" s="21">
        <v>11805764000</v>
      </c>
      <c r="P8" s="21">
        <v>0</v>
      </c>
      <c r="Q8" s="21">
        <v>2048716906</v>
      </c>
      <c r="R8" s="21">
        <v>2048716906</v>
      </c>
      <c r="S8" s="21">
        <v>2048716906</v>
      </c>
      <c r="T8" s="23">
        <f t="shared" si="2"/>
        <v>9757047094</v>
      </c>
      <c r="U8" s="24">
        <f t="shared" si="3"/>
        <v>0.17353530919303486</v>
      </c>
      <c r="V8" s="24">
        <f t="shared" si="4"/>
        <v>0.17353530919303486</v>
      </c>
      <c r="W8" s="24">
        <f t="shared" si="5"/>
        <v>0.17353530919303486</v>
      </c>
    </row>
    <row r="9" spans="1:23" ht="35.1" customHeight="1" thickTop="1" thickBot="1">
      <c r="A9" s="13" t="s">
        <v>19</v>
      </c>
      <c r="B9" s="13" t="s">
        <v>20</v>
      </c>
      <c r="C9" s="13" t="s">
        <v>20</v>
      </c>
      <c r="D9" s="13" t="s">
        <v>22</v>
      </c>
      <c r="E9" s="13"/>
      <c r="F9" s="13" t="s">
        <v>39</v>
      </c>
      <c r="G9" s="13" t="s">
        <v>34</v>
      </c>
      <c r="H9" s="14" t="s">
        <v>23</v>
      </c>
      <c r="I9" s="21">
        <v>4072511000</v>
      </c>
      <c r="J9" s="21">
        <v>0</v>
      </c>
      <c r="K9" s="21">
        <v>0</v>
      </c>
      <c r="L9" s="21">
        <v>4072511000</v>
      </c>
      <c r="M9" s="21">
        <v>0</v>
      </c>
      <c r="N9" s="22">
        <f t="shared" si="1"/>
        <v>4072511000</v>
      </c>
      <c r="O9" s="21">
        <v>4072511000</v>
      </c>
      <c r="P9" s="21">
        <v>0</v>
      </c>
      <c r="Q9" s="21">
        <v>867168702.83000004</v>
      </c>
      <c r="R9" s="21">
        <v>867168702.83000004</v>
      </c>
      <c r="S9" s="21">
        <v>867168702.83000004</v>
      </c>
      <c r="T9" s="23">
        <f t="shared" si="2"/>
        <v>3205342297.1700001</v>
      </c>
      <c r="U9" s="24">
        <f t="shared" si="3"/>
        <v>0.21293219412544251</v>
      </c>
      <c r="V9" s="24">
        <f t="shared" si="4"/>
        <v>0.21293219412544251</v>
      </c>
      <c r="W9" s="24">
        <f t="shared" si="5"/>
        <v>0.21293219412544251</v>
      </c>
    </row>
    <row r="10" spans="1:23" ht="35.1" customHeight="1" thickTop="1" thickBot="1">
      <c r="A10" s="13" t="s">
        <v>19</v>
      </c>
      <c r="B10" s="13" t="s">
        <v>20</v>
      </c>
      <c r="C10" s="13" t="s">
        <v>20</v>
      </c>
      <c r="D10" s="13" t="s">
        <v>24</v>
      </c>
      <c r="E10" s="13"/>
      <c r="F10" s="13" t="s">
        <v>39</v>
      </c>
      <c r="G10" s="13" t="s">
        <v>34</v>
      </c>
      <c r="H10" s="14" t="s">
        <v>25</v>
      </c>
      <c r="I10" s="21">
        <v>1397587000</v>
      </c>
      <c r="J10" s="21">
        <v>0</v>
      </c>
      <c r="K10" s="21">
        <v>0</v>
      </c>
      <c r="L10" s="21">
        <v>1397587000</v>
      </c>
      <c r="M10" s="21">
        <v>0</v>
      </c>
      <c r="N10" s="22">
        <f t="shared" si="1"/>
        <v>1397587000</v>
      </c>
      <c r="O10" s="21">
        <v>1397587000</v>
      </c>
      <c r="P10" s="21">
        <v>0</v>
      </c>
      <c r="Q10" s="21">
        <v>239457906</v>
      </c>
      <c r="R10" s="21">
        <v>239457906</v>
      </c>
      <c r="S10" s="21">
        <v>239457906</v>
      </c>
      <c r="T10" s="23">
        <f t="shared" si="2"/>
        <v>1158129094</v>
      </c>
      <c r="U10" s="24">
        <f t="shared" si="3"/>
        <v>0.17133667242182418</v>
      </c>
      <c r="V10" s="24">
        <f t="shared" si="4"/>
        <v>0.17133667242182418</v>
      </c>
      <c r="W10" s="24">
        <f t="shared" si="5"/>
        <v>0.17133667242182418</v>
      </c>
    </row>
    <row r="11" spans="1:23" ht="35.1" customHeight="1" thickTop="1" thickBot="1">
      <c r="A11" s="13" t="s">
        <v>19</v>
      </c>
      <c r="B11" s="13" t="s">
        <v>20</v>
      </c>
      <c r="C11" s="13" t="s">
        <v>20</v>
      </c>
      <c r="D11" s="13" t="s">
        <v>29</v>
      </c>
      <c r="E11" s="13"/>
      <c r="F11" s="13" t="s">
        <v>39</v>
      </c>
      <c r="G11" s="13" t="s">
        <v>34</v>
      </c>
      <c r="H11" s="14" t="s">
        <v>40</v>
      </c>
      <c r="I11" s="21">
        <v>1127027000</v>
      </c>
      <c r="J11" s="21">
        <v>0</v>
      </c>
      <c r="K11" s="21">
        <v>0</v>
      </c>
      <c r="L11" s="21">
        <v>1127027000</v>
      </c>
      <c r="M11" s="21">
        <v>1127027000</v>
      </c>
      <c r="N11" s="22">
        <f t="shared" si="1"/>
        <v>0</v>
      </c>
      <c r="O11" s="21">
        <v>0</v>
      </c>
      <c r="P11" s="21">
        <v>0</v>
      </c>
      <c r="Q11" s="21">
        <v>0</v>
      </c>
      <c r="R11" s="21">
        <v>0</v>
      </c>
      <c r="S11" s="21">
        <v>0</v>
      </c>
      <c r="T11" s="23">
        <f t="shared" si="2"/>
        <v>0</v>
      </c>
      <c r="U11" s="24">
        <v>0</v>
      </c>
      <c r="V11" s="24">
        <v>0</v>
      </c>
      <c r="W11" s="24">
        <v>0</v>
      </c>
    </row>
    <row r="12" spans="1:23" ht="35.1" customHeight="1" thickTop="1" thickBot="1">
      <c r="A12" s="15" t="s">
        <v>19</v>
      </c>
      <c r="B12" s="15" t="s">
        <v>22</v>
      </c>
      <c r="C12" s="15"/>
      <c r="D12" s="15"/>
      <c r="E12" s="15"/>
      <c r="F12" s="15"/>
      <c r="G12" s="15"/>
      <c r="H12" s="2" t="s">
        <v>45</v>
      </c>
      <c r="I12" s="17">
        <f>+I13</f>
        <v>2210820000</v>
      </c>
      <c r="J12" s="17">
        <f t="shared" ref="J12:S12" si="7">+J13</f>
        <v>0</v>
      </c>
      <c r="K12" s="17">
        <f t="shared" si="7"/>
        <v>0</v>
      </c>
      <c r="L12" s="17">
        <f t="shared" si="7"/>
        <v>2210820000</v>
      </c>
      <c r="M12" s="17">
        <f t="shared" si="7"/>
        <v>0</v>
      </c>
      <c r="N12" s="18">
        <f t="shared" si="1"/>
        <v>2210820000</v>
      </c>
      <c r="O12" s="17">
        <f t="shared" si="7"/>
        <v>2105392800.2</v>
      </c>
      <c r="P12" s="17">
        <f t="shared" si="7"/>
        <v>105427199.8</v>
      </c>
      <c r="Q12" s="17">
        <f t="shared" si="7"/>
        <v>1836494287.76</v>
      </c>
      <c r="R12" s="17">
        <f t="shared" si="7"/>
        <v>409216154.81</v>
      </c>
      <c r="S12" s="17">
        <f t="shared" si="7"/>
        <v>409216154.81</v>
      </c>
      <c r="T12" s="19">
        <f t="shared" si="2"/>
        <v>374325712.24000001</v>
      </c>
      <c r="U12" s="20">
        <f t="shared" si="3"/>
        <v>0.83068467254683787</v>
      </c>
      <c r="V12" s="20">
        <f t="shared" si="4"/>
        <v>0.18509700238373092</v>
      </c>
      <c r="W12" s="20">
        <f t="shared" si="5"/>
        <v>0.18509700238373092</v>
      </c>
    </row>
    <row r="13" spans="1:23" ht="35.1" customHeight="1" thickTop="1" thickBot="1">
      <c r="A13" s="13" t="s">
        <v>19</v>
      </c>
      <c r="B13" s="13" t="s">
        <v>22</v>
      </c>
      <c r="C13" s="13"/>
      <c r="D13" s="13"/>
      <c r="E13" s="13"/>
      <c r="F13" s="13" t="s">
        <v>39</v>
      </c>
      <c r="G13" s="13" t="s">
        <v>34</v>
      </c>
      <c r="H13" s="14" t="s">
        <v>26</v>
      </c>
      <c r="I13" s="21">
        <v>2210820000</v>
      </c>
      <c r="J13" s="21">
        <v>0</v>
      </c>
      <c r="K13" s="21">
        <v>0</v>
      </c>
      <c r="L13" s="21">
        <v>2210820000</v>
      </c>
      <c r="M13" s="21">
        <v>0</v>
      </c>
      <c r="N13" s="22">
        <f t="shared" si="1"/>
        <v>2210820000</v>
      </c>
      <c r="O13" s="21">
        <v>2105392800.2</v>
      </c>
      <c r="P13" s="21">
        <v>105427199.8</v>
      </c>
      <c r="Q13" s="21">
        <v>1836494287.76</v>
      </c>
      <c r="R13" s="21">
        <v>409216154.81</v>
      </c>
      <c r="S13" s="21">
        <v>409216154.81</v>
      </c>
      <c r="T13" s="23">
        <f t="shared" si="2"/>
        <v>374325712.24000001</v>
      </c>
      <c r="U13" s="24">
        <f t="shared" si="3"/>
        <v>0.83068467254683787</v>
      </c>
      <c r="V13" s="24">
        <f t="shared" si="4"/>
        <v>0.18509700238373092</v>
      </c>
      <c r="W13" s="24">
        <f t="shared" si="5"/>
        <v>0.18509700238373092</v>
      </c>
    </row>
    <row r="14" spans="1:23" ht="35.1" customHeight="1" thickTop="1" thickBot="1">
      <c r="A14" s="15" t="s">
        <v>19</v>
      </c>
      <c r="B14" s="15" t="s">
        <v>24</v>
      </c>
      <c r="C14" s="15"/>
      <c r="D14" s="15"/>
      <c r="E14" s="15"/>
      <c r="F14" s="15"/>
      <c r="G14" s="15"/>
      <c r="H14" s="2" t="s">
        <v>46</v>
      </c>
      <c r="I14" s="17">
        <f>+I15+I16</f>
        <v>4065100000</v>
      </c>
      <c r="J14" s="17">
        <f t="shared" ref="J14:S14" si="8">+J15+J16</f>
        <v>0</v>
      </c>
      <c r="K14" s="17">
        <f t="shared" si="8"/>
        <v>0</v>
      </c>
      <c r="L14" s="17">
        <f t="shared" si="8"/>
        <v>4065100000</v>
      </c>
      <c r="M14" s="17">
        <f t="shared" si="8"/>
        <v>4000000000</v>
      </c>
      <c r="N14" s="18">
        <f t="shared" si="1"/>
        <v>65100000</v>
      </c>
      <c r="O14" s="17">
        <f t="shared" si="8"/>
        <v>65100000</v>
      </c>
      <c r="P14" s="17">
        <f t="shared" si="8"/>
        <v>0</v>
      </c>
      <c r="Q14" s="17">
        <f t="shared" si="8"/>
        <v>16542246</v>
      </c>
      <c r="R14" s="17">
        <f t="shared" si="8"/>
        <v>16542246</v>
      </c>
      <c r="S14" s="17">
        <f t="shared" si="8"/>
        <v>16542246</v>
      </c>
      <c r="T14" s="19">
        <f t="shared" si="2"/>
        <v>48557754</v>
      </c>
      <c r="U14" s="20">
        <f t="shared" si="3"/>
        <v>0.25410516129032257</v>
      </c>
      <c r="V14" s="20">
        <f t="shared" si="4"/>
        <v>0.25410516129032257</v>
      </c>
      <c r="W14" s="20">
        <f t="shared" si="5"/>
        <v>0.25410516129032257</v>
      </c>
    </row>
    <row r="15" spans="1:23" ht="35.1" customHeight="1" thickTop="1" thickBot="1">
      <c r="A15" s="13" t="s">
        <v>19</v>
      </c>
      <c r="B15" s="13" t="s">
        <v>24</v>
      </c>
      <c r="C15" s="13" t="s">
        <v>24</v>
      </c>
      <c r="D15" s="13" t="s">
        <v>20</v>
      </c>
      <c r="E15" s="13" t="s">
        <v>27</v>
      </c>
      <c r="F15" s="13" t="s">
        <v>39</v>
      </c>
      <c r="G15" s="13" t="s">
        <v>34</v>
      </c>
      <c r="H15" s="14" t="s">
        <v>28</v>
      </c>
      <c r="I15" s="21">
        <v>4000000000</v>
      </c>
      <c r="J15" s="21">
        <v>0</v>
      </c>
      <c r="K15" s="21">
        <v>0</v>
      </c>
      <c r="L15" s="21">
        <v>4000000000</v>
      </c>
      <c r="M15" s="21">
        <v>4000000000</v>
      </c>
      <c r="N15" s="22">
        <f t="shared" si="1"/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3">
        <f t="shared" si="2"/>
        <v>0</v>
      </c>
      <c r="U15" s="24">
        <v>0</v>
      </c>
      <c r="V15" s="24">
        <v>0</v>
      </c>
      <c r="W15" s="24">
        <v>0</v>
      </c>
    </row>
    <row r="16" spans="1:23" ht="35.1" customHeight="1" thickTop="1" thickBot="1">
      <c r="A16" s="13" t="s">
        <v>19</v>
      </c>
      <c r="B16" s="13" t="s">
        <v>24</v>
      </c>
      <c r="C16" s="13" t="s">
        <v>29</v>
      </c>
      <c r="D16" s="13" t="s">
        <v>22</v>
      </c>
      <c r="E16" s="13" t="s">
        <v>30</v>
      </c>
      <c r="F16" s="13" t="s">
        <v>39</v>
      </c>
      <c r="G16" s="13" t="s">
        <v>34</v>
      </c>
      <c r="H16" s="14" t="s">
        <v>31</v>
      </c>
      <c r="I16" s="21">
        <v>65100000</v>
      </c>
      <c r="J16" s="21">
        <v>0</v>
      </c>
      <c r="K16" s="21">
        <v>0</v>
      </c>
      <c r="L16" s="21">
        <v>65100000</v>
      </c>
      <c r="M16" s="21">
        <v>0</v>
      </c>
      <c r="N16" s="22">
        <f t="shared" si="1"/>
        <v>65100000</v>
      </c>
      <c r="O16" s="21">
        <v>65100000</v>
      </c>
      <c r="P16" s="21">
        <v>0</v>
      </c>
      <c r="Q16" s="21">
        <v>16542246</v>
      </c>
      <c r="R16" s="21">
        <v>16542246</v>
      </c>
      <c r="S16" s="21">
        <v>16542246</v>
      </c>
      <c r="T16" s="23">
        <f t="shared" si="2"/>
        <v>48557754</v>
      </c>
      <c r="U16" s="24">
        <f t="shared" si="3"/>
        <v>0.25410516129032257</v>
      </c>
      <c r="V16" s="24">
        <f t="shared" si="4"/>
        <v>0.25410516129032257</v>
      </c>
      <c r="W16" s="24">
        <f t="shared" si="5"/>
        <v>0.25410516129032257</v>
      </c>
    </row>
    <row r="17" spans="1:23" ht="35.1" customHeight="1" thickTop="1" thickBot="1">
      <c r="A17" s="15" t="s">
        <v>19</v>
      </c>
      <c r="B17" s="15" t="s">
        <v>32</v>
      </c>
      <c r="C17" s="15"/>
      <c r="D17" s="15"/>
      <c r="E17" s="15"/>
      <c r="F17" s="15"/>
      <c r="G17" s="15"/>
      <c r="H17" s="2" t="s">
        <v>47</v>
      </c>
      <c r="I17" s="17">
        <f>+I18</f>
        <v>4642000</v>
      </c>
      <c r="J17" s="17">
        <f t="shared" ref="J17:S17" si="9">+J18</f>
        <v>0</v>
      </c>
      <c r="K17" s="17">
        <f t="shared" si="9"/>
        <v>0</v>
      </c>
      <c r="L17" s="17">
        <f t="shared" si="9"/>
        <v>4642000</v>
      </c>
      <c r="M17" s="17">
        <f t="shared" si="9"/>
        <v>0</v>
      </c>
      <c r="N17" s="18">
        <f t="shared" si="1"/>
        <v>4642000</v>
      </c>
      <c r="O17" s="17">
        <f t="shared" si="9"/>
        <v>0</v>
      </c>
      <c r="P17" s="17">
        <f t="shared" si="9"/>
        <v>4642000</v>
      </c>
      <c r="Q17" s="17">
        <f t="shared" si="9"/>
        <v>0</v>
      </c>
      <c r="R17" s="17">
        <f t="shared" si="9"/>
        <v>0</v>
      </c>
      <c r="S17" s="17">
        <f t="shared" si="9"/>
        <v>0</v>
      </c>
      <c r="T17" s="19">
        <f t="shared" si="2"/>
        <v>4642000</v>
      </c>
      <c r="U17" s="20">
        <f t="shared" si="3"/>
        <v>0</v>
      </c>
      <c r="V17" s="20">
        <f t="shared" si="4"/>
        <v>0</v>
      </c>
      <c r="W17" s="20">
        <f t="shared" si="5"/>
        <v>0</v>
      </c>
    </row>
    <row r="18" spans="1:23" ht="35.1" customHeight="1" thickTop="1" thickBot="1">
      <c r="A18" s="13" t="s">
        <v>19</v>
      </c>
      <c r="B18" s="13" t="s">
        <v>32</v>
      </c>
      <c r="C18" s="13" t="s">
        <v>20</v>
      </c>
      <c r="D18" s="13"/>
      <c r="E18" s="13"/>
      <c r="F18" s="13" t="s">
        <v>39</v>
      </c>
      <c r="G18" s="13" t="s">
        <v>34</v>
      </c>
      <c r="H18" s="14" t="s">
        <v>33</v>
      </c>
      <c r="I18" s="21">
        <v>4642000</v>
      </c>
      <c r="J18" s="21">
        <v>0</v>
      </c>
      <c r="K18" s="21">
        <v>0</v>
      </c>
      <c r="L18" s="21">
        <v>4642000</v>
      </c>
      <c r="M18" s="21">
        <v>0</v>
      </c>
      <c r="N18" s="22">
        <f t="shared" si="1"/>
        <v>4642000</v>
      </c>
      <c r="O18" s="21">
        <v>0</v>
      </c>
      <c r="P18" s="21">
        <v>4642000</v>
      </c>
      <c r="Q18" s="21">
        <v>0</v>
      </c>
      <c r="R18" s="21">
        <v>0</v>
      </c>
      <c r="S18" s="21">
        <v>0</v>
      </c>
      <c r="T18" s="23">
        <f t="shared" si="2"/>
        <v>4642000</v>
      </c>
      <c r="U18" s="24">
        <f t="shared" si="3"/>
        <v>0</v>
      </c>
      <c r="V18" s="24">
        <f t="shared" si="4"/>
        <v>0</v>
      </c>
      <c r="W18" s="24">
        <f t="shared" si="5"/>
        <v>0</v>
      </c>
    </row>
    <row r="19" spans="1:23" ht="35.1" customHeight="1" thickTop="1" thickBot="1">
      <c r="A19" s="15" t="s">
        <v>35</v>
      </c>
      <c r="B19" s="15"/>
      <c r="C19" s="15"/>
      <c r="D19" s="15"/>
      <c r="E19" s="15"/>
      <c r="F19" s="15"/>
      <c r="G19" s="15"/>
      <c r="H19" s="2" t="s">
        <v>48</v>
      </c>
      <c r="I19" s="17">
        <f>+I20</f>
        <v>9755650000</v>
      </c>
      <c r="J19" s="17">
        <f t="shared" ref="J19:S19" si="10">+J20</f>
        <v>0</v>
      </c>
      <c r="K19" s="17">
        <f t="shared" si="10"/>
        <v>0</v>
      </c>
      <c r="L19" s="17">
        <f t="shared" si="10"/>
        <v>9755650000</v>
      </c>
      <c r="M19" s="17">
        <f t="shared" si="10"/>
        <v>0</v>
      </c>
      <c r="N19" s="18">
        <f t="shared" si="1"/>
        <v>9755650000</v>
      </c>
      <c r="O19" s="17">
        <f t="shared" si="10"/>
        <v>9563908886.9899998</v>
      </c>
      <c r="P19" s="17">
        <f t="shared" si="10"/>
        <v>191741113.00999999</v>
      </c>
      <c r="Q19" s="17">
        <f t="shared" si="10"/>
        <v>8339969530.29</v>
      </c>
      <c r="R19" s="17">
        <f t="shared" si="10"/>
        <v>1468428563.7</v>
      </c>
      <c r="S19" s="17">
        <f t="shared" si="10"/>
        <v>1464393693.7</v>
      </c>
      <c r="T19" s="19">
        <f t="shared" si="2"/>
        <v>1415680469.71</v>
      </c>
      <c r="U19" s="20">
        <f t="shared" si="3"/>
        <v>0.85488609475432187</v>
      </c>
      <c r="V19" s="20">
        <f t="shared" si="4"/>
        <v>0.15052083292246032</v>
      </c>
      <c r="W19" s="20">
        <f t="shared" si="5"/>
        <v>0.15010723977387463</v>
      </c>
    </row>
    <row r="20" spans="1:23" ht="66" customHeight="1" thickTop="1" thickBot="1">
      <c r="A20" s="13" t="s">
        <v>35</v>
      </c>
      <c r="B20" s="13" t="s">
        <v>36</v>
      </c>
      <c r="C20" s="13" t="s">
        <v>37</v>
      </c>
      <c r="D20" s="13" t="s">
        <v>38</v>
      </c>
      <c r="E20" s="13" t="s">
        <v>41</v>
      </c>
      <c r="F20" s="13" t="s">
        <v>39</v>
      </c>
      <c r="G20" s="13" t="s">
        <v>34</v>
      </c>
      <c r="H20" s="14" t="s">
        <v>42</v>
      </c>
      <c r="I20" s="21">
        <v>9755650000</v>
      </c>
      <c r="J20" s="21">
        <v>0</v>
      </c>
      <c r="K20" s="21">
        <v>0</v>
      </c>
      <c r="L20" s="21">
        <v>9755650000</v>
      </c>
      <c r="M20" s="21">
        <v>0</v>
      </c>
      <c r="N20" s="22">
        <f t="shared" si="1"/>
        <v>9755650000</v>
      </c>
      <c r="O20" s="21">
        <v>9563908886.9899998</v>
      </c>
      <c r="P20" s="21">
        <v>191741113.00999999</v>
      </c>
      <c r="Q20" s="21">
        <v>8339969530.29</v>
      </c>
      <c r="R20" s="21">
        <v>1468428563.7</v>
      </c>
      <c r="S20" s="21">
        <v>1464393693.7</v>
      </c>
      <c r="T20" s="23">
        <f t="shared" si="2"/>
        <v>1415680469.71</v>
      </c>
      <c r="U20" s="24">
        <f t="shared" si="3"/>
        <v>0.85488609475432187</v>
      </c>
      <c r="V20" s="24">
        <f t="shared" si="4"/>
        <v>0.15052083292246032</v>
      </c>
      <c r="W20" s="24">
        <f t="shared" si="5"/>
        <v>0.15010723977387463</v>
      </c>
    </row>
    <row r="21" spans="1:23" ht="35.1" customHeight="1" thickTop="1" thickBot="1">
      <c r="A21" s="15"/>
      <c r="B21" s="15"/>
      <c r="C21" s="15"/>
      <c r="D21" s="15"/>
      <c r="E21" s="15"/>
      <c r="F21" s="15"/>
      <c r="G21" s="15"/>
      <c r="H21" s="2" t="s">
        <v>49</v>
      </c>
      <c r="I21" s="17">
        <f>+I6+I19</f>
        <v>34439101000</v>
      </c>
      <c r="J21" s="17">
        <f t="shared" ref="J21:S21" si="11">+J6+J19</f>
        <v>0</v>
      </c>
      <c r="K21" s="17">
        <f t="shared" si="11"/>
        <v>0</v>
      </c>
      <c r="L21" s="17">
        <f t="shared" si="11"/>
        <v>34439101000</v>
      </c>
      <c r="M21" s="17">
        <f t="shared" si="11"/>
        <v>5127027000</v>
      </c>
      <c r="N21" s="18">
        <f t="shared" si="1"/>
        <v>29312074000</v>
      </c>
      <c r="O21" s="17">
        <f t="shared" si="11"/>
        <v>29010263687.190002</v>
      </c>
      <c r="P21" s="17">
        <f t="shared" si="11"/>
        <v>301810312.81</v>
      </c>
      <c r="Q21" s="17">
        <f t="shared" si="11"/>
        <v>13348349578.880001</v>
      </c>
      <c r="R21" s="17">
        <f t="shared" si="11"/>
        <v>5049530479.3400002</v>
      </c>
      <c r="S21" s="17">
        <f t="shared" si="11"/>
        <v>5045495609.3400002</v>
      </c>
      <c r="T21" s="19">
        <f t="shared" si="2"/>
        <v>15963724421.119999</v>
      </c>
      <c r="U21" s="20">
        <f t="shared" si="3"/>
        <v>0.45538741403559507</v>
      </c>
      <c r="V21" s="20">
        <f t="shared" si="4"/>
        <v>0.17226793570935992</v>
      </c>
      <c r="W21" s="20">
        <f t="shared" si="5"/>
        <v>0.17213028355960072</v>
      </c>
    </row>
    <row r="22" spans="1:23" ht="15.75" thickTop="1">
      <c r="A22" s="4" t="s">
        <v>52</v>
      </c>
      <c r="B22" s="4"/>
      <c r="C22" s="4"/>
      <c r="D22" s="4"/>
      <c r="E22" s="4"/>
      <c r="F22" s="5"/>
      <c r="G22" s="5"/>
      <c r="H22" s="6"/>
      <c r="I22" s="6"/>
      <c r="J22" s="6"/>
      <c r="K22" s="7"/>
      <c r="L22" s="7"/>
      <c r="M22" s="8"/>
      <c r="N22" s="9"/>
      <c r="O22" s="10"/>
      <c r="P22" s="11"/>
      <c r="Q22" s="11"/>
      <c r="R22" s="11"/>
      <c r="S22" s="11"/>
      <c r="U22" s="3"/>
      <c r="V22" s="3"/>
      <c r="W22" s="3"/>
    </row>
    <row r="23" spans="1:23">
      <c r="A23" s="4" t="s">
        <v>53</v>
      </c>
      <c r="B23" s="4"/>
      <c r="C23" s="4"/>
      <c r="D23" s="4"/>
      <c r="E23" s="4"/>
      <c r="F23" s="4"/>
      <c r="G23" s="4"/>
      <c r="H23" s="6"/>
      <c r="I23" s="6"/>
      <c r="J23" s="6"/>
      <c r="K23" s="7"/>
      <c r="L23" s="7"/>
      <c r="M23" s="8"/>
      <c r="N23" s="9"/>
      <c r="O23" s="10"/>
      <c r="U23" s="3"/>
      <c r="V23" s="3"/>
      <c r="W23" s="3"/>
    </row>
    <row r="24" spans="1:23">
      <c r="A24" s="4" t="s">
        <v>54</v>
      </c>
      <c r="B24" s="4"/>
      <c r="C24" s="4"/>
      <c r="D24" s="4"/>
      <c r="E24" s="4"/>
      <c r="F24" s="4"/>
      <c r="G24" s="4"/>
      <c r="H24" s="6"/>
      <c r="I24" s="6"/>
      <c r="J24" s="6"/>
      <c r="K24" s="7"/>
      <c r="L24" s="7"/>
      <c r="M24" s="8"/>
      <c r="N24" s="9"/>
      <c r="O24" s="10"/>
      <c r="U24" s="3"/>
      <c r="V24" s="3"/>
      <c r="W24" s="3"/>
    </row>
    <row r="25" spans="1:23">
      <c r="A25" s="4"/>
      <c r="B25" s="4"/>
      <c r="C25" s="4"/>
      <c r="D25" s="4"/>
      <c r="E25" s="4"/>
      <c r="F25" s="4"/>
      <c r="G25" s="4"/>
      <c r="H25" s="6"/>
      <c r="I25" s="6"/>
      <c r="J25" s="6"/>
      <c r="K25" s="7"/>
      <c r="L25" s="7"/>
      <c r="M25" s="8"/>
      <c r="N25" s="9"/>
      <c r="O25" s="10"/>
      <c r="U25" s="3"/>
      <c r="V25" s="3"/>
      <c r="W25" s="3"/>
    </row>
    <row r="26" spans="1:23">
      <c r="U26" s="3"/>
      <c r="V26" s="3"/>
      <c r="W26" s="3"/>
    </row>
    <row r="27" spans="1:23">
      <c r="U27" s="3"/>
      <c r="V27" s="3"/>
      <c r="W27" s="3"/>
    </row>
    <row r="28" spans="1:23">
      <c r="U28" s="3"/>
      <c r="V28" s="3"/>
      <c r="W28" s="3"/>
    </row>
    <row r="29" spans="1:23">
      <c r="U29" s="3"/>
      <c r="V29" s="3"/>
      <c r="W29" s="3"/>
    </row>
    <row r="30" spans="1:23">
      <c r="U30" s="3"/>
      <c r="V30" s="3"/>
      <c r="W30" s="3"/>
    </row>
    <row r="31" spans="1:23">
      <c r="U31" s="3"/>
      <c r="V31" s="3"/>
      <c r="W31" s="3"/>
    </row>
    <row r="32" spans="1:23">
      <c r="U32" s="3"/>
      <c r="V32" s="3"/>
      <c r="W32" s="3"/>
    </row>
    <row r="33" spans="21:23">
      <c r="U33" s="3"/>
      <c r="V33" s="3"/>
      <c r="W33" s="3"/>
    </row>
    <row r="34" spans="21:23">
      <c r="U34" s="3"/>
      <c r="V34" s="3"/>
      <c r="W34" s="3"/>
    </row>
    <row r="35" spans="21:23">
      <c r="U35" s="3"/>
      <c r="V35" s="3"/>
      <c r="W35" s="3"/>
    </row>
    <row r="36" spans="21:23">
      <c r="U36" s="3"/>
      <c r="V36" s="3"/>
      <c r="W36" s="3"/>
    </row>
    <row r="37" spans="21:23">
      <c r="U37" s="3"/>
      <c r="V37" s="3"/>
      <c r="W37" s="3"/>
    </row>
    <row r="38" spans="21:23">
      <c r="U38" s="3"/>
      <c r="V38" s="3"/>
      <c r="W38" s="3"/>
    </row>
    <row r="39" spans="21:23">
      <c r="U39" s="3"/>
      <c r="V39" s="3"/>
      <c r="W39" s="3"/>
    </row>
    <row r="40" spans="21:23">
      <c r="U40" s="3"/>
      <c r="V40" s="3"/>
      <c r="W40" s="3"/>
    </row>
    <row r="41" spans="21:23">
      <c r="U41" s="3"/>
      <c r="V41" s="3"/>
      <c r="W41" s="3"/>
    </row>
    <row r="42" spans="21:23">
      <c r="U42" s="3"/>
      <c r="V42" s="3"/>
      <c r="W42" s="3"/>
    </row>
    <row r="43" spans="21:23">
      <c r="U43" s="3"/>
      <c r="V43" s="3"/>
      <c r="W43" s="3"/>
    </row>
    <row r="44" spans="21:23">
      <c r="U44" s="3"/>
      <c r="V44" s="3"/>
      <c r="W44" s="3"/>
    </row>
    <row r="45" spans="21:23">
      <c r="U45" s="3"/>
      <c r="V45" s="3"/>
      <c r="W45" s="3"/>
    </row>
    <row r="47" spans="21:23" ht="33.950000000000003" customHeight="1"/>
  </sheetData>
  <mergeCells count="4">
    <mergeCell ref="A1:W1"/>
    <mergeCell ref="A2:W2"/>
    <mergeCell ref="A3:W3"/>
    <mergeCell ref="S4:W4"/>
  </mergeCells>
  <printOptions horizontalCentered="1"/>
  <pageMargins left="0" right="0" top="0.78740157480314965" bottom="0.78740157480314965" header="0.78740157480314965" footer="0.78740157480314965"/>
  <pageSetup paperSize="14"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DIRECCIÓN DE COMERCIO EXTERIOR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2024-04-03T18:54:36Z</cp:lastPrinted>
  <dcterms:created xsi:type="dcterms:W3CDTF">2024-04-01T12:38:56Z</dcterms:created>
  <dcterms:modified xsi:type="dcterms:W3CDTF">2024-04-03T18:55:18Z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