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4\PAGINA WEB\PAGINA WEB JUNIO 30 DE 2024\PAGINA WEB JUNIO 30\"/>
    </mc:Choice>
  </mc:AlternateContent>
  <bookViews>
    <workbookView xWindow="0" yWindow="0" windowWidth="20490" windowHeight="7155"/>
  </bookViews>
  <sheets>
    <sheet name="GESTION GENERAL" sheetId="1" r:id="rId1"/>
  </sheets>
  <definedNames>
    <definedName name="_xlnm.Print_Titles" localSheetId="0">'GESTION GENERAL'!$5:$5</definedName>
  </definedNames>
  <calcPr calcId="152511"/>
</workbook>
</file>

<file path=xl/calcChain.xml><?xml version="1.0" encoding="utf-8"?>
<calcChain xmlns="http://schemas.openxmlformats.org/spreadsheetml/2006/main">
  <c r="N43" i="1" l="1"/>
  <c r="U43" i="1" s="1"/>
  <c r="N42" i="1"/>
  <c r="V42" i="1" s="1"/>
  <c r="N41" i="1"/>
  <c r="U41" i="1" s="1"/>
  <c r="N40" i="1"/>
  <c r="W40" i="1" s="1"/>
  <c r="N39" i="1"/>
  <c r="U39" i="1" s="1"/>
  <c r="N38" i="1"/>
  <c r="V38" i="1" s="1"/>
  <c r="N37" i="1"/>
  <c r="U37" i="1" s="1"/>
  <c r="N36" i="1"/>
  <c r="W36" i="1" s="1"/>
  <c r="N35" i="1"/>
  <c r="U35" i="1" s="1"/>
  <c r="N34" i="1"/>
  <c r="V34" i="1" s="1"/>
  <c r="N33" i="1"/>
  <c r="U33" i="1" s="1"/>
  <c r="N32" i="1"/>
  <c r="W32" i="1" s="1"/>
  <c r="N30" i="1"/>
  <c r="V30" i="1" s="1"/>
  <c r="N29" i="1"/>
  <c r="U29" i="1" s="1"/>
  <c r="N27" i="1"/>
  <c r="U27" i="1" s="1"/>
  <c r="N26" i="1"/>
  <c r="V26" i="1" s="1"/>
  <c r="N25" i="1"/>
  <c r="U25" i="1" s="1"/>
  <c r="N24" i="1"/>
  <c r="W24" i="1" s="1"/>
  <c r="N23" i="1"/>
  <c r="U23" i="1" s="1"/>
  <c r="N22" i="1"/>
  <c r="V22" i="1" s="1"/>
  <c r="N21" i="1"/>
  <c r="U21" i="1" s="1"/>
  <c r="N20" i="1"/>
  <c r="W20" i="1" s="1"/>
  <c r="N19" i="1"/>
  <c r="U19" i="1" s="1"/>
  <c r="N18" i="1"/>
  <c r="V18" i="1" s="1"/>
  <c r="N17" i="1"/>
  <c r="N16" i="1"/>
  <c r="W16" i="1" s="1"/>
  <c r="N15" i="1"/>
  <c r="W15" i="1" s="1"/>
  <c r="N14" i="1"/>
  <c r="V14" i="1" s="1"/>
  <c r="N12" i="1"/>
  <c r="W12" i="1" s="1"/>
  <c r="N10" i="1"/>
  <c r="V10" i="1" s="1"/>
  <c r="N9" i="1"/>
  <c r="U9" i="1" s="1"/>
  <c r="N8" i="1"/>
  <c r="W8" i="1" s="1"/>
  <c r="S31" i="1"/>
  <c r="R31" i="1"/>
  <c r="Q31" i="1"/>
  <c r="P31" i="1"/>
  <c r="O31" i="1"/>
  <c r="M31" i="1"/>
  <c r="L31" i="1"/>
  <c r="K31" i="1"/>
  <c r="J31" i="1"/>
  <c r="I31" i="1"/>
  <c r="S28" i="1"/>
  <c r="R28" i="1"/>
  <c r="Q28" i="1"/>
  <c r="P28" i="1"/>
  <c r="O28" i="1"/>
  <c r="M28" i="1"/>
  <c r="L28" i="1"/>
  <c r="K28" i="1"/>
  <c r="J28" i="1"/>
  <c r="I28" i="1"/>
  <c r="S13" i="1"/>
  <c r="R13" i="1"/>
  <c r="Q13" i="1"/>
  <c r="P13" i="1"/>
  <c r="O13" i="1"/>
  <c r="M13" i="1"/>
  <c r="L13" i="1"/>
  <c r="K13" i="1"/>
  <c r="J13" i="1"/>
  <c r="I13" i="1"/>
  <c r="S11" i="1"/>
  <c r="R11" i="1"/>
  <c r="Q11" i="1"/>
  <c r="P11" i="1"/>
  <c r="O11" i="1"/>
  <c r="M11" i="1"/>
  <c r="L11" i="1"/>
  <c r="K11" i="1"/>
  <c r="J11" i="1"/>
  <c r="I11" i="1"/>
  <c r="S7" i="1"/>
  <c r="R7" i="1"/>
  <c r="Q7" i="1"/>
  <c r="P7" i="1"/>
  <c r="O7" i="1"/>
  <c r="M7" i="1"/>
  <c r="L7" i="1"/>
  <c r="K7" i="1"/>
  <c r="J7" i="1"/>
  <c r="I7" i="1"/>
  <c r="N7" i="1" l="1"/>
  <c r="V7" i="1" s="1"/>
  <c r="N31" i="1"/>
  <c r="W31" i="1" s="1"/>
  <c r="W37" i="1"/>
  <c r="T10" i="1"/>
  <c r="V21" i="1"/>
  <c r="V29" i="1"/>
  <c r="T39" i="1"/>
  <c r="W29" i="1"/>
  <c r="V39" i="1"/>
  <c r="T30" i="1"/>
  <c r="W39" i="1"/>
  <c r="W30" i="1"/>
  <c r="N11" i="1"/>
  <c r="U11" i="1" s="1"/>
  <c r="W9" i="1"/>
  <c r="V37" i="1"/>
  <c r="U10" i="1"/>
  <c r="T38" i="1"/>
  <c r="W38" i="1"/>
  <c r="T14" i="1"/>
  <c r="U18" i="1"/>
  <c r="W18" i="1"/>
  <c r="T8" i="1"/>
  <c r="U34" i="1"/>
  <c r="N13" i="1"/>
  <c r="U13" i="1" s="1"/>
  <c r="V9" i="1"/>
  <c r="W21" i="1"/>
  <c r="W34" i="1"/>
  <c r="T22" i="1"/>
  <c r="N28" i="1"/>
  <c r="T28" i="1" s="1"/>
  <c r="W22" i="1"/>
  <c r="T15" i="1"/>
  <c r="V23" i="1"/>
  <c r="U15" i="1"/>
  <c r="W23" i="1"/>
  <c r="T24" i="1"/>
  <c r="V15" i="1"/>
  <c r="T40" i="1"/>
  <c r="V41" i="1"/>
  <c r="T16" i="1"/>
  <c r="W25" i="1"/>
  <c r="W41" i="1"/>
  <c r="W10" i="1"/>
  <c r="T26" i="1"/>
  <c r="V33" i="1"/>
  <c r="T42" i="1"/>
  <c r="V25" i="1"/>
  <c r="T32" i="1"/>
  <c r="T23" i="1"/>
  <c r="U26" i="1"/>
  <c r="W33" i="1"/>
  <c r="U42" i="1"/>
  <c r="W14" i="1"/>
  <c r="T18" i="1"/>
  <c r="W26" i="1"/>
  <c r="T34" i="1"/>
  <c r="W42" i="1"/>
  <c r="W43" i="1"/>
  <c r="T12" i="1"/>
  <c r="T20" i="1"/>
  <c r="T36" i="1"/>
  <c r="U8" i="1"/>
  <c r="U12" i="1"/>
  <c r="U14" i="1"/>
  <c r="U16" i="1"/>
  <c r="U20" i="1"/>
  <c r="U22" i="1"/>
  <c r="U24" i="1"/>
  <c r="U30" i="1"/>
  <c r="U32" i="1"/>
  <c r="U36" i="1"/>
  <c r="U38" i="1"/>
  <c r="U40" i="1"/>
  <c r="V8" i="1"/>
  <c r="V12" i="1"/>
  <c r="V16" i="1"/>
  <c r="V20" i="1"/>
  <c r="V24" i="1"/>
  <c r="V32" i="1"/>
  <c r="V36" i="1"/>
  <c r="V40" i="1"/>
  <c r="V19" i="1"/>
  <c r="W19" i="1"/>
  <c r="V27" i="1"/>
  <c r="V35" i="1"/>
  <c r="V43" i="1"/>
  <c r="W27" i="1"/>
  <c r="W35" i="1"/>
  <c r="I6" i="1"/>
  <c r="I44" i="1" s="1"/>
  <c r="T9" i="1"/>
  <c r="T17" i="1"/>
  <c r="T19" i="1"/>
  <c r="T21" i="1"/>
  <c r="T25" i="1"/>
  <c r="T27" i="1"/>
  <c r="T29" i="1"/>
  <c r="T33" i="1"/>
  <c r="T35" i="1"/>
  <c r="T37" i="1"/>
  <c r="T41" i="1"/>
  <c r="T43" i="1"/>
  <c r="O6" i="1"/>
  <c r="O44" i="1" s="1"/>
  <c r="R6" i="1"/>
  <c r="P6" i="1"/>
  <c r="P44" i="1" s="1"/>
  <c r="M6" i="1"/>
  <c r="M44" i="1" s="1"/>
  <c r="L6" i="1"/>
  <c r="J6" i="1"/>
  <c r="J44" i="1" s="1"/>
  <c r="S6" i="1"/>
  <c r="Q6" i="1"/>
  <c r="K6" i="1"/>
  <c r="K44" i="1" s="1"/>
  <c r="T7" i="1" l="1"/>
  <c r="V31" i="1"/>
  <c r="T31" i="1"/>
  <c r="U31" i="1"/>
  <c r="W7" i="1"/>
  <c r="U7" i="1"/>
  <c r="W13" i="1"/>
  <c r="V11" i="1"/>
  <c r="W11" i="1"/>
  <c r="T11" i="1"/>
  <c r="V13" i="1"/>
  <c r="T13" i="1"/>
  <c r="W28" i="1"/>
  <c r="U28" i="1"/>
  <c r="V28" i="1"/>
  <c r="R44" i="1"/>
  <c r="Q44" i="1"/>
  <c r="S44" i="1"/>
  <c r="L44" i="1"/>
  <c r="N44" i="1" s="1"/>
  <c r="N6" i="1"/>
  <c r="T6" i="1" s="1"/>
  <c r="W44" i="1" l="1"/>
  <c r="U6" i="1"/>
  <c r="U44" i="1"/>
  <c r="W6" i="1"/>
  <c r="T44" i="1"/>
  <c r="V6" i="1"/>
  <c r="V44" i="1"/>
</calcChain>
</file>

<file path=xl/sharedStrings.xml><?xml version="1.0" encoding="utf-8"?>
<sst xmlns="http://schemas.openxmlformats.org/spreadsheetml/2006/main" count="312" uniqueCount="118">
  <si>
    <t/>
  </si>
  <si>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</si>
  <si>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</si>
  <si>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</si>
  <si>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</si>
  <si>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</si>
  <si>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</si>
  <si>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</si>
  <si>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</si>
  <si>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</si>
  <si>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</si>
  <si>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</si>
  <si>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</si>
  <si>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</si>
  <si>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</si>
  <si>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</si>
  <si>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</si>
  <si>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</si>
  <si>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</si>
  <si>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</si>
  <si>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</si>
  <si>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</si>
  <si>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</si>
  <si>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</si>
  <si>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</si>
  <si>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</si>
  <si>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</si>
  <si>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</si>
  <si>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</si>
  <si>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</si>
  <si>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</si>
  <si>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</si>
  <si>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</si>
  <si>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</si>
  <si>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</si>
  <si>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</si>
  <si>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</si>
  <si>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028</t>
  </si>
  <si>
    <t>RECURSOS A BANCOLDEX</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</si>
  <si>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</si>
  <si>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</si>
  <si>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</si>
  <si>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</si>
  <si>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</si>
  <si>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</si>
  <si>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</si>
  <si>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</si>
  <si>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</si>
  <si>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</si>
  <si>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</si>
  <si>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</si>
  <si>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</si>
  <si>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</si>
  <si>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</si>
  <si>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</si>
  <si>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</si>
  <si>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</si>
  <si>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</si>
  <si>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</si>
  <si>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</si>
  <si>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</si>
  <si>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</si>
  <si>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</si>
  <si>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</si>
  <si>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</si>
  <si>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</si>
  <si>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</si>
  <si>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</si>
  <si>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</si>
  <si>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</si>
  <si>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</si>
  <si>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</si>
  <si>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</si>
  <si>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</si>
  <si>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</si>
  <si>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</si>
  <si>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</si>
  <si>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</si>
  <si>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</si>
  <si>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</si>
  <si>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</si>
  <si>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</si>
  <si>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</si>
  <si>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</si>
  <si>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</si>
  <si>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</si>
  <si>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</si>
  <si>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</si>
  <si>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</si>
  <si>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</si>
  <si>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</si>
  <si>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</si>
  <si>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</si>
  <si>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</si>
  <si>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</si>
  <si>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</si>
  <si>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</si>
  <si>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</si>
  <si>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</si>
  <si>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</si>
  <si>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</si>
  <si>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</si>
  <si>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</si>
  <si>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EJECUCION PRESUPUESTAL ACUMULADA CON CORTE AL 30 DE JUNIO DE 2024</t>
  </si>
  <si>
    <t>UNIDAD EJECUTORA 350101-000 GESTION GENERAL</t>
  </si>
  <si>
    <t>FECHA DE GENERACIÓN : JULIO 01 DE 2024</t>
  </si>
  <si>
    <t>COMP/ APR</t>
  </si>
  <si>
    <t>OBLIG/ APR</t>
  </si>
  <si>
    <t>PAGO/ APR</t>
  </si>
  <si>
    <r>
      <rPr>
        <b/>
        <sz val="7"/>
        <rFont val="Arial"/>
        <family val="2"/>
      </rPr>
      <t>Fuente de Información</t>
    </r>
    <r>
      <rPr>
        <sz val="7"/>
        <rFont val="Arial"/>
        <family val="2"/>
      </rPr>
      <t xml:space="preserve">: SIIF Nación </t>
    </r>
  </si>
  <si>
    <r>
      <rPr>
        <b/>
        <sz val="7"/>
        <rFont val="Arial"/>
        <family val="2"/>
      </rPr>
      <t>Nota 1</t>
    </r>
    <r>
      <rPr>
        <sz val="7"/>
        <rFont val="Arial"/>
        <family val="2"/>
      </rPr>
      <t>: Ley No. 2342 del 15 de diciembre de 2023. Por la cual se decreta el presupuesto de rentas y recursos de capital y ley de apropiaciones para la vigencia fiscal del 1o. de enero al 31 de diciembre de 2024</t>
    </r>
  </si>
  <si>
    <r>
      <rPr>
        <b/>
        <sz val="7"/>
        <rFont val="Arial"/>
        <family val="2"/>
      </rPr>
      <t>Nota 2</t>
    </r>
    <r>
      <rPr>
        <sz val="7"/>
        <rFont val="Arial"/>
        <family val="2"/>
      </rPr>
      <t xml:space="preserve">: Decreto No. 2295 del 29 de diciembre de 2023.  Por el cual se liquida el Presupuesto General de la Nación para la vigencia fiscal de 2024, se detallan las apropiaciones y se clasifican y definen los gastos. </t>
    </r>
  </si>
  <si>
    <r>
      <rPr>
        <b/>
        <sz val="7"/>
        <rFont val="Arial"/>
        <family val="2"/>
      </rPr>
      <t xml:space="preserve">Nota 3: </t>
    </r>
    <r>
      <rPr>
        <sz val="7"/>
        <rFont val="Arial"/>
        <family val="2"/>
      </rPr>
      <t>Resolución 0468 del 26 de febrero de 2024. Por la cual se efectúa una distribución en el Presupuesto de Gastos de Funcionamiento del Ministerio de Hacienda y Crédito Público para la vigencia fiscal de 2024.</t>
    </r>
  </si>
  <si>
    <r>
      <rPr>
        <b/>
        <sz val="7"/>
        <rFont val="Arial"/>
        <family val="2"/>
      </rPr>
      <t>Nota 4</t>
    </r>
    <r>
      <rPr>
        <sz val="7"/>
        <rFont val="Arial"/>
        <family val="2"/>
      </rPr>
      <t>:Resolución 0750 del 02 de abril de 2024. Por la cual se efectúa una distribución en el Presupuesto de Gastos de Funcionamiento del Ministerio de Hacienda y Crédito Publico para la vigencia fiscal 2024</t>
    </r>
  </si>
  <si>
    <r>
      <rPr>
        <b/>
        <sz val="7"/>
        <rFont val="Arial"/>
        <family val="2"/>
      </rPr>
      <t>Nota 5</t>
    </r>
    <r>
      <rPr>
        <sz val="7"/>
        <rFont val="Arial"/>
        <family val="2"/>
      </rPr>
      <t>: Resolución 0423 del 11 de abril de 2024. Por la cual se efectúa una modificación al anexo del Decreto de Liquidación en el Presupuesto de Gastos de Funcionamiento de la Sección 3501 Ministerio de Comercio, Industria y Turismo Unidad Ejecutora 3501-01 Gestión General en la vigencia fiscal 2024.</t>
    </r>
  </si>
  <si>
    <r>
      <rPr>
        <b/>
        <sz val="7"/>
        <rFont val="Arial"/>
        <family val="2"/>
      </rPr>
      <t>Nota 6</t>
    </r>
    <r>
      <rPr>
        <sz val="7"/>
        <rFont val="Arial"/>
        <family val="2"/>
      </rPr>
      <t>:Resolución 0631 del 21 de Mayo de 2024. Por la cual se efectúa una modificación al anexo del Decreto de Liquidaciónen el Presupuesto de Gastos de Funcionamiento de la Sección 3501 Ministerio de Comercio, Industria y Turismo, Unidad Ejecutora 3501-01 Gestión General en la vigencia fiscal 2024</t>
    </r>
  </si>
  <si>
    <r>
      <rPr>
        <b/>
        <sz val="7"/>
        <rFont val="Arial"/>
        <family val="2"/>
      </rPr>
      <t>Nota 8</t>
    </r>
    <r>
      <rPr>
        <sz val="7"/>
        <rFont val="Arial"/>
        <family val="2"/>
      </rPr>
      <t>: Decreto No.0766 del 20 de Junio de 2024. Por el cual se aplazan unas apropiaciones en el presupuesto General de la Nación de la Vigencia Fiscal 2024</t>
    </r>
  </si>
  <si>
    <r>
      <rPr>
        <b/>
        <sz val="7"/>
        <rFont val="Arial"/>
        <family val="2"/>
      </rPr>
      <t xml:space="preserve">Nota 7 : </t>
    </r>
    <r>
      <rPr>
        <sz val="7"/>
        <rFont val="Arial"/>
        <family val="2"/>
      </rPr>
      <t>Circular Externa 017 Junio de 2024 Aplazamiento del Presupuesto General de la Nación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</si>
</sst>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9"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3">
    <xf numFmtId="0" fontId="1" fillId="0" borderId="0" xfId="0" applyFont="1" applyFill="1" applyBorder="1"/>
    <xf numFmtId="0" fontId="2" fillId="2" borderId="1" xfId="0" applyNumberFormat="1" applyFont="1" applyFill="1" applyBorder="1" applyAlignment="1">
      <alignment horizontal="left" vertical="center" wrapText="1" readingOrder="1"/>
    </xf>
    <xf numFmtId="10" fontId="1" fillId="0" borderId="0" xfId="0" applyNumberFormat="1" applyFont="1" applyFill="1" applyBorder="1"/>
    <xf numFmtId="0" fontId="2" fillId="0" borderId="0" xfId="0" applyNumberFormat="1" applyFont="1" applyFill="1" applyBorder="1" applyAlignment="1">
      <alignment horizontal="center" vertical="center" wrapText="1" readingOrder="1"/>
    </xf>
    <xf numFmtId="0" fontId="4" fillId="0" borderId="0" xfId="0" applyFont="1" applyFill="1" applyBorder="1"/>
    <xf numFmtId="7" fontId="4" fillId="0" borderId="0" xfId="0" applyNumberFormat="1" applyFont="1" applyFill="1" applyBorder="1" applyAlignment="1">
      <alignment horizontal="right" vertical="center" wrapText="1"/>
    </xf>
    <xf numFmtId="10" fontId="4" fillId="0" borderId="0" xfId="0" applyNumberFormat="1" applyFont="1" applyFill="1" applyBorder="1" applyAlignment="1">
      <alignment horizontal="right" vertical="center" wrapText="1"/>
    </xf>
    <xf numFmtId="0" fontId="8" fillId="2" borderId="1" xfId="0" applyNumberFormat="1" applyFont="1" applyFill="1" applyBorder="1" applyAlignment="1">
      <alignment horizontal="left" vertical="center" wrapText="1" readingOrder="1"/>
    </xf>
    <xf numFmtId="10" fontId="9" fillId="0" borderId="0" xfId="0" applyNumberFormat="1" applyFont="1" applyFill="1" applyBorder="1"/>
    <xf numFmtId="0" fontId="9" fillId="0" borderId="0" xfId="0" applyFont="1" applyFill="1" applyBorder="1"/>
    <xf numFmtId="0" fontId="6" fillId="3" borderId="1" xfId="0" applyNumberFormat="1"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7" fontId="2" fillId="2"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7" fontId="3" fillId="0" borderId="1" xfId="0" applyNumberFormat="1" applyFont="1" applyFill="1" applyBorder="1" applyAlignment="1">
      <alignment horizontal="center" vertical="center" wrapText="1" readingOrder="1"/>
    </xf>
    <xf numFmtId="7" fontId="4" fillId="0" borderId="1" xfId="0" applyNumberFormat="1" applyFont="1" applyFill="1" applyBorder="1" applyAlignment="1">
      <alignment horizontal="right" vertical="center" wrapText="1"/>
    </xf>
    <xf numFmtId="10" fontId="4" fillId="0" borderId="1" xfId="0" applyNumberFormat="1" applyFont="1" applyFill="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xf>
    <xf numFmtId="10" fontId="5" fillId="2" borderId="1" xfId="0" applyNumberFormat="1" applyFont="1" applyFill="1" applyBorder="1" applyAlignment="1">
      <alignment horizontal="right" vertical="center" wrapText="1"/>
    </xf>
    <xf numFmtId="164" fontId="8" fillId="2" borderId="1" xfId="0" applyNumberFormat="1" applyFont="1" applyFill="1" applyBorder="1" applyAlignment="1">
      <alignment horizontal="right" vertical="center" wrapText="1" readingOrder="1"/>
    </xf>
    <xf numFmtId="7" fontId="8" fillId="2" borderId="1" xfId="0" applyNumberFormat="1" applyFont="1" applyFill="1" applyBorder="1" applyAlignment="1">
      <alignment horizontal="center" vertical="center" wrapText="1" readingOrder="1"/>
    </xf>
    <xf numFmtId="7" fontId="8" fillId="2" borderId="1" xfId="0" applyNumberFormat="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164" fontId="3" fillId="0" borderId="0" xfId="0" applyNumberFormat="1" applyFont="1" applyFill="1" applyBorder="1" applyAlignment="1">
      <alignment horizontal="right" vertical="center" wrapText="1" readingOrder="1"/>
    </xf>
    <xf numFmtId="7" fontId="4" fillId="0" borderId="0" xfId="0" applyNumberFormat="1" applyFont="1" applyFill="1" applyBorder="1" applyAlignment="1">
      <alignment horizontal="right" vertical="center"/>
    </xf>
    <xf numFmtId="0" fontId="4" fillId="0" borderId="0" xfId="0" applyFont="1" applyFill="1" applyBorder="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NumberFormat="1" applyFont="1" applyFill="1" applyBorder="1" applyAlignment="1">
      <alignment horizontal="center" vertical="center" wrapText="1" readingOrder="1"/>
    </xf>
    <xf numFmtId="0" fontId="13" fillId="2" borderId="1" xfId="0" applyNumberFormat="1" applyFont="1" applyFill="1" applyBorder="1" applyAlignment="1">
      <alignment horizontal="center" vertical="center" wrapText="1" readingOrder="1"/>
    </xf>
    <xf numFmtId="0" fontId="14" fillId="0" borderId="1" xfId="0" applyNumberFormat="1" applyFont="1" applyFill="1" applyBorder="1" applyAlignment="1">
      <alignment horizontal="center" vertical="center" wrapText="1" readingOrder="1"/>
    </xf>
    <xf numFmtId="0" fontId="15" fillId="2" borderId="1" xfId="0" applyNumberFormat="1" applyFont="1" applyFill="1" applyBorder="1" applyAlignment="1">
      <alignment horizontal="center" vertical="center" wrapText="1" readingOrder="1"/>
    </xf>
    <xf numFmtId="0" fontId="16" fillId="0" borderId="0" xfId="0" applyFont="1" applyFill="1" applyBorder="1"/>
    <xf numFmtId="164" fontId="14" fillId="0" borderId="0" xfId="0" applyNumberFormat="1" applyFont="1" applyFill="1" applyBorder="1" applyAlignment="1">
      <alignment horizontal="right" vertical="center" wrapText="1" readingOrder="1"/>
    </xf>
    <xf numFmtId="0" fontId="18" fillId="0" borderId="0" xfId="0" applyFont="1" applyFill="1" applyBorder="1"/>
    <xf numFmtId="0" fontId="10" fillId="0" borderId="0" xfId="0" applyNumberFormat="1" applyFont="1" applyFill="1" applyBorder="1" applyAlignment="1">
      <alignment horizontal="center" vertical="center" wrapText="1" readingOrder="1"/>
    </xf>
    <xf numFmtId="0" fontId="11" fillId="0" borderId="0" xfId="0" applyFont="1" applyFill="1" applyBorder="1" applyAlignment="1">
      <alignment horizontal="center" vertical="center" wrapText="1" readingOrder="1"/>
    </xf>
    <xf numFmtId="0" fontId="11" fillId="0" borderId="0" xfId="0" applyFont="1" applyFill="1" applyBorder="1" applyAlignment="1">
      <alignment horizontal="center" vertical="center" wrapText="1"/>
    </xf>
    <xf numFmtId="0" fontId="2" fillId="0" borderId="2" xfId="0" applyNumberFormat="1" applyFont="1" applyFill="1" applyBorder="1" applyAlignment="1">
      <alignment horizontal="right" vertical="center" wrapText="1" readingOrder="1"/>
    </xf>
    <xf numFmtId="0" fontId="1" fillId="0" borderId="2" xfId="0" applyFont="1" applyFill="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66675</xdr:colOff>
      <xdr:row>2</xdr:row>
      <xdr:rowOff>133350</xdr:rowOff>
    </xdr:to>
    <xdr:pic>
      <xdr:nvPicPr>
        <xdr:cNvPr id="2" name="Imagen 1" descr="cid:image001.png@01D98E73.A0D7069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95450" cy="514350"/>
        </a:xfrm>
        <a:prstGeom prst="rect">
          <a:avLst/>
        </a:prstGeom>
        <a:noFill/>
        <a:ln>
          <a:noFill/>
        </a:ln>
      </xdr:spPr>
    </xdr:pic>
    <xdr:clientData/>
  </xdr:twoCellAnchor>
  <xdr:twoCellAnchor>
    <xdr:from>
      <xdr:col>20</xdr:col>
      <xdr:colOff>114300</xdr:colOff>
      <xdr:row>0</xdr:row>
      <xdr:rowOff>76200</xdr:rowOff>
    </xdr:from>
    <xdr:to>
      <xdr:col>23</xdr:col>
      <xdr:colOff>95251</xdr:colOff>
      <xdr:row>3</xdr:row>
      <xdr:rowOff>9525</xdr:rowOff>
    </xdr:to>
    <xdr:pic>
      <xdr:nvPicPr>
        <xdr:cNvPr id="3" name="Imagen 2" descr="Logo Ministerio de Comercio, Industria y Turism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00" y="76200"/>
          <a:ext cx="2085976"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
  <sheetViews>
    <sheetView showGridLines="0" tabSelected="1" topLeftCell="B1" workbookViewId="0">
      <selection activeCell="A45" sqref="A45:W53"/>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2.7109375" customWidth="1"/>
    <col min="9" max="9" width="16.42578125" customWidth="1"/>
    <col min="10" max="10" width="15.28515625" customWidth="1"/>
    <col min="11" max="11" width="15.7109375" customWidth="1"/>
    <col min="12" max="12" width="17" customWidth="1"/>
    <col min="13" max="13" width="15.42578125" customWidth="1"/>
    <col min="14" max="14" width="16.7109375" customWidth="1"/>
    <col min="15" max="15" width="16" customWidth="1"/>
    <col min="16" max="16" width="15.28515625" customWidth="1"/>
    <col min="17" max="17" width="16" customWidth="1"/>
    <col min="18" max="19" width="15.7109375" customWidth="1"/>
    <col min="20" max="20" width="15.5703125" customWidth="1"/>
    <col min="21" max="21" width="7.28515625" customWidth="1"/>
    <col min="22" max="22" width="8" customWidth="1"/>
    <col min="23" max="23" width="6.85546875" customWidth="1"/>
  </cols>
  <sheetData>
    <row r="1" spans="1:23" x14ac:dyDescent="0.25">
      <c r="A1" s="38" t="s">
        <v>102</v>
      </c>
      <c r="B1" s="39"/>
      <c r="C1" s="39"/>
      <c r="D1" s="39"/>
      <c r="E1" s="39"/>
      <c r="F1" s="39"/>
      <c r="G1" s="39"/>
      <c r="H1" s="39"/>
      <c r="I1" s="39"/>
      <c r="J1" s="39"/>
      <c r="K1" s="39"/>
      <c r="L1" s="39"/>
      <c r="M1" s="39"/>
      <c r="N1" s="39"/>
      <c r="O1" s="39"/>
      <c r="P1" s="39"/>
      <c r="Q1" s="39"/>
      <c r="R1" s="39"/>
      <c r="S1" s="39"/>
      <c r="T1" s="39"/>
      <c r="U1" s="39"/>
      <c r="V1" s="39"/>
      <c r="W1" s="39"/>
    </row>
    <row r="2" spans="1:23" x14ac:dyDescent="0.25">
      <c r="A2" s="38" t="s">
        <v>103</v>
      </c>
      <c r="B2" s="40"/>
      <c r="C2" s="40"/>
      <c r="D2" s="40"/>
      <c r="E2" s="40"/>
      <c r="F2" s="40"/>
      <c r="G2" s="40"/>
      <c r="H2" s="40"/>
      <c r="I2" s="40"/>
      <c r="J2" s="40"/>
      <c r="K2" s="40"/>
      <c r="L2" s="40"/>
      <c r="M2" s="40"/>
      <c r="N2" s="40"/>
      <c r="O2" s="40"/>
      <c r="P2" s="40"/>
      <c r="Q2" s="40"/>
      <c r="R2" s="40"/>
      <c r="S2" s="40"/>
      <c r="T2" s="40"/>
      <c r="U2" s="40"/>
      <c r="V2" s="40"/>
      <c r="W2" s="40"/>
    </row>
    <row r="3" spans="1:23" x14ac:dyDescent="0.25">
      <c r="A3" s="38" t="s">
        <v>104</v>
      </c>
      <c r="B3" s="40"/>
      <c r="C3" s="40"/>
      <c r="D3" s="40"/>
      <c r="E3" s="40"/>
      <c r="F3" s="40"/>
      <c r="G3" s="40"/>
      <c r="H3" s="40"/>
      <c r="I3" s="40"/>
      <c r="J3" s="40"/>
      <c r="K3" s="40"/>
      <c r="L3" s="40"/>
      <c r="M3" s="40"/>
      <c r="N3" s="40"/>
      <c r="O3" s="40"/>
      <c r="P3" s="40"/>
      <c r="Q3" s="40"/>
      <c r="R3" s="40"/>
      <c r="S3" s="40"/>
      <c r="T3" s="40"/>
      <c r="U3" s="40"/>
      <c r="V3" s="40"/>
      <c r="W3" s="40"/>
    </row>
    <row r="4" spans="1:23" ht="15.75" thickBot="1" x14ac:dyDescent="0.3">
      <c r="A4" s="3" t="s">
        <v>0</v>
      </c>
      <c r="B4" s="3" t="s">
        <v>0</v>
      </c>
      <c r="C4" s="3" t="s">
        <v>0</v>
      </c>
      <c r="D4" s="3" t="s">
        <v>0</v>
      </c>
      <c r="E4" s="3" t="s">
        <v>0</v>
      </c>
      <c r="F4" s="3" t="s">
        <v>0</v>
      </c>
      <c r="G4" s="3" t="s">
        <v>0</v>
      </c>
      <c r="H4" s="3" t="s">
        <v>0</v>
      </c>
      <c r="I4" s="3" t="s">
        <v>0</v>
      </c>
      <c r="J4" s="3" t="s">
        <v>0</v>
      </c>
      <c r="K4" s="3" t="s">
        <v>0</v>
      </c>
      <c r="L4" s="3" t="s">
        <v>0</v>
      </c>
      <c r="M4" s="3" t="s">
        <v>0</v>
      </c>
      <c r="N4" s="3"/>
      <c r="O4" s="3" t="s">
        <v>0</v>
      </c>
      <c r="P4" s="3" t="s">
        <v>0</v>
      </c>
      <c r="Q4" s="3" t="s">
        <v>0</v>
      </c>
      <c r="R4" s="41" t="s">
        <v>105</v>
      </c>
      <c r="S4" s="42"/>
      <c r="T4" s="42"/>
      <c r="U4" s="42"/>
      <c r="V4" s="42"/>
      <c r="W4" s="42"/>
    </row>
    <row r="5" spans="1:23" ht="33" customHeight="1" thickTop="1" thickBot="1" x14ac:dyDescent="0.3">
      <c r="A5" s="31" t="s">
        <v>1</v>
      </c>
      <c r="B5" s="31" t="s">
        <v>2</v>
      </c>
      <c r="C5" s="31" t="s">
        <v>3</v>
      </c>
      <c r="D5" s="31" t="s">
        <v>4</v>
      </c>
      <c r="E5" s="31" t="s">
        <v>5</v>
      </c>
      <c r="F5" s="31" t="s">
        <v>6</v>
      </c>
      <c r="G5" s="31" t="s">
        <v>7</v>
      </c>
      <c r="H5" s="10" t="s">
        <v>8</v>
      </c>
      <c r="I5" s="10" t="s">
        <v>9</v>
      </c>
      <c r="J5" s="10" t="s">
        <v>10</v>
      </c>
      <c r="K5" s="10" t="s">
        <v>11</v>
      </c>
      <c r="L5" s="10" t="s">
        <v>12</v>
      </c>
      <c r="M5" s="10" t="s">
        <v>13</v>
      </c>
      <c r="N5" s="10" t="s">
        <v>101</v>
      </c>
      <c r="O5" s="10" t="s">
        <v>14</v>
      </c>
      <c r="P5" s="10" t="s">
        <v>15</v>
      </c>
      <c r="Q5" s="10" t="s">
        <v>16</v>
      </c>
      <c r="R5" s="10" t="s">
        <v>17</v>
      </c>
      <c r="S5" s="10" t="s">
        <v>18</v>
      </c>
      <c r="T5" s="11" t="s">
        <v>100</v>
      </c>
      <c r="U5" s="11" t="s">
        <v>106</v>
      </c>
      <c r="V5" s="11" t="s">
        <v>107</v>
      </c>
      <c r="W5" s="11" t="s">
        <v>108</v>
      </c>
    </row>
    <row r="6" spans="1:23" ht="33.75" customHeight="1" thickTop="1" thickBot="1" x14ac:dyDescent="0.3">
      <c r="A6" s="32" t="s">
        <v>19</v>
      </c>
      <c r="B6" s="32"/>
      <c r="C6" s="32"/>
      <c r="D6" s="32"/>
      <c r="E6" s="32"/>
      <c r="F6" s="32"/>
      <c r="G6" s="32"/>
      <c r="H6" s="1" t="s">
        <v>93</v>
      </c>
      <c r="I6" s="28">
        <f>+I7+I11+I13+I28</f>
        <v>710711479000</v>
      </c>
      <c r="J6" s="28">
        <f t="shared" ref="J6:S6" si="0">+J7+J11+J13+J28</f>
        <v>96118420000</v>
      </c>
      <c r="K6" s="28">
        <f t="shared" si="0"/>
        <v>40016000000</v>
      </c>
      <c r="L6" s="28">
        <f t="shared" si="0"/>
        <v>766813899000</v>
      </c>
      <c r="M6" s="28">
        <f t="shared" si="0"/>
        <v>44966165987</v>
      </c>
      <c r="N6" s="28">
        <f>+L6-M6</f>
        <v>721847733013</v>
      </c>
      <c r="O6" s="28">
        <f t="shared" si="0"/>
        <v>696192826856.58997</v>
      </c>
      <c r="P6" s="28">
        <f t="shared" si="0"/>
        <v>25654906156.410004</v>
      </c>
      <c r="Q6" s="28">
        <f t="shared" si="0"/>
        <v>656264824984.12988</v>
      </c>
      <c r="R6" s="28">
        <f t="shared" si="0"/>
        <v>234640332274.45999</v>
      </c>
      <c r="S6" s="28">
        <f t="shared" si="0"/>
        <v>233067021449.12997</v>
      </c>
      <c r="T6" s="29">
        <f>+N6-Q6</f>
        <v>65582908028.870117</v>
      </c>
      <c r="U6" s="30">
        <f>+Q6/N6</f>
        <v>0.90914578652879274</v>
      </c>
      <c r="V6" s="30">
        <f>+R6/N6</f>
        <v>0.32505516266577272</v>
      </c>
      <c r="W6" s="30">
        <f>+S6/N6</f>
        <v>0.32287560213884137</v>
      </c>
    </row>
    <row r="7" spans="1:23" ht="27" customHeight="1" thickTop="1" thickBot="1" x14ac:dyDescent="0.3">
      <c r="A7" s="32" t="s">
        <v>19</v>
      </c>
      <c r="B7" s="32" t="s">
        <v>20</v>
      </c>
      <c r="C7" s="32"/>
      <c r="D7" s="32"/>
      <c r="E7" s="32"/>
      <c r="F7" s="32"/>
      <c r="G7" s="32"/>
      <c r="H7" s="1" t="s">
        <v>94</v>
      </c>
      <c r="I7" s="18">
        <f>SUM(I8:I10)</f>
        <v>59251387000</v>
      </c>
      <c r="J7" s="18">
        <f t="shared" ref="J7:S7" si="1">SUM(J8:J10)</f>
        <v>0</v>
      </c>
      <c r="K7" s="18">
        <f t="shared" si="1"/>
        <v>0</v>
      </c>
      <c r="L7" s="18">
        <f t="shared" si="1"/>
        <v>59251387000</v>
      </c>
      <c r="M7" s="18">
        <f t="shared" si="1"/>
        <v>0</v>
      </c>
      <c r="N7" s="28">
        <f t="shared" ref="N7:N44" si="2">+L7-M7</f>
        <v>59251387000</v>
      </c>
      <c r="O7" s="18">
        <f t="shared" si="1"/>
        <v>59171387000</v>
      </c>
      <c r="P7" s="18">
        <f t="shared" si="1"/>
        <v>80000000</v>
      </c>
      <c r="Q7" s="18">
        <f t="shared" si="1"/>
        <v>22601890727.669998</v>
      </c>
      <c r="R7" s="18">
        <f t="shared" si="1"/>
        <v>22172774972.27</v>
      </c>
      <c r="S7" s="18">
        <f t="shared" si="1"/>
        <v>20958619325.27</v>
      </c>
      <c r="T7" s="29">
        <f t="shared" ref="T7:T44" si="3">+N7-Q7</f>
        <v>36649496272.330002</v>
      </c>
      <c r="U7" s="30">
        <f t="shared" ref="U7:U44" si="4">+Q7/N7</f>
        <v>0.38145758052330486</v>
      </c>
      <c r="V7" s="30">
        <f t="shared" ref="V7:V44" si="5">+R7/N7</f>
        <v>0.37421529005337884</v>
      </c>
      <c r="W7" s="30">
        <f t="shared" ref="W7:W44" si="6">+S7/N7</f>
        <v>0.3537236913166269</v>
      </c>
    </row>
    <row r="8" spans="1:23" ht="35.1" customHeight="1" thickTop="1" thickBot="1" x14ac:dyDescent="0.3">
      <c r="A8" s="33" t="s">
        <v>19</v>
      </c>
      <c r="B8" s="33" t="s">
        <v>20</v>
      </c>
      <c r="C8" s="33" t="s">
        <v>20</v>
      </c>
      <c r="D8" s="33" t="s">
        <v>20</v>
      </c>
      <c r="E8" s="33"/>
      <c r="F8" s="33" t="s">
        <v>21</v>
      </c>
      <c r="G8" s="33" t="s">
        <v>22</v>
      </c>
      <c r="H8" s="13" t="s">
        <v>23</v>
      </c>
      <c r="I8" s="14">
        <v>35035806000</v>
      </c>
      <c r="J8" s="14">
        <v>0</v>
      </c>
      <c r="K8" s="14">
        <v>0</v>
      </c>
      <c r="L8" s="14">
        <v>35035806000</v>
      </c>
      <c r="M8" s="14">
        <v>0</v>
      </c>
      <c r="N8" s="15">
        <f t="shared" si="2"/>
        <v>35035806000</v>
      </c>
      <c r="O8" s="14">
        <v>35035806000</v>
      </c>
      <c r="P8" s="14">
        <v>0</v>
      </c>
      <c r="Q8" s="14">
        <v>13229858391</v>
      </c>
      <c r="R8" s="14">
        <v>13216621004</v>
      </c>
      <c r="S8" s="14">
        <v>12238383830</v>
      </c>
      <c r="T8" s="16">
        <f t="shared" si="3"/>
        <v>21805947609</v>
      </c>
      <c r="U8" s="17">
        <f t="shared" si="4"/>
        <v>0.37760964856923801</v>
      </c>
      <c r="V8" s="17">
        <f t="shared" si="5"/>
        <v>0.3772318240373862</v>
      </c>
      <c r="W8" s="17">
        <f t="shared" si="6"/>
        <v>0.34931075454636323</v>
      </c>
    </row>
    <row r="9" spans="1:23" ht="35.1" customHeight="1" thickTop="1" thickBot="1" x14ac:dyDescent="0.3">
      <c r="A9" s="33" t="s">
        <v>19</v>
      </c>
      <c r="B9" s="33" t="s">
        <v>20</v>
      </c>
      <c r="C9" s="33" t="s">
        <v>20</v>
      </c>
      <c r="D9" s="33" t="s">
        <v>24</v>
      </c>
      <c r="E9" s="33"/>
      <c r="F9" s="33" t="s">
        <v>21</v>
      </c>
      <c r="G9" s="33" t="s">
        <v>22</v>
      </c>
      <c r="H9" s="13" t="s">
        <v>25</v>
      </c>
      <c r="I9" s="14">
        <v>11132464000</v>
      </c>
      <c r="J9" s="14">
        <v>0</v>
      </c>
      <c r="K9" s="14">
        <v>0</v>
      </c>
      <c r="L9" s="14">
        <v>11132464000</v>
      </c>
      <c r="M9" s="14">
        <v>0</v>
      </c>
      <c r="N9" s="15">
        <f t="shared" si="2"/>
        <v>11132464000</v>
      </c>
      <c r="O9" s="14">
        <v>11132464000</v>
      </c>
      <c r="P9" s="14">
        <v>0</v>
      </c>
      <c r="Q9" s="14">
        <v>5110374373.6700001</v>
      </c>
      <c r="R9" s="14">
        <v>4749681194.2700005</v>
      </c>
      <c r="S9" s="14">
        <v>4516185103.2700005</v>
      </c>
      <c r="T9" s="16">
        <f t="shared" si="3"/>
        <v>6022089626.3299999</v>
      </c>
      <c r="U9" s="17">
        <f t="shared" si="4"/>
        <v>0.45905150680657941</v>
      </c>
      <c r="V9" s="17">
        <f t="shared" si="5"/>
        <v>0.42665138591690038</v>
      </c>
      <c r="W9" s="17">
        <f t="shared" si="6"/>
        <v>0.40567704537557908</v>
      </c>
    </row>
    <row r="10" spans="1:23" ht="35.1" customHeight="1" thickTop="1" thickBot="1" x14ac:dyDescent="0.3">
      <c r="A10" s="33" t="s">
        <v>19</v>
      </c>
      <c r="B10" s="33" t="s">
        <v>20</v>
      </c>
      <c r="C10" s="33" t="s">
        <v>20</v>
      </c>
      <c r="D10" s="33" t="s">
        <v>26</v>
      </c>
      <c r="E10" s="33"/>
      <c r="F10" s="33" t="s">
        <v>21</v>
      </c>
      <c r="G10" s="33" t="s">
        <v>22</v>
      </c>
      <c r="H10" s="13" t="s">
        <v>27</v>
      </c>
      <c r="I10" s="14">
        <v>13083117000</v>
      </c>
      <c r="J10" s="14">
        <v>0</v>
      </c>
      <c r="K10" s="14">
        <v>0</v>
      </c>
      <c r="L10" s="14">
        <v>13083117000</v>
      </c>
      <c r="M10" s="14">
        <v>0</v>
      </c>
      <c r="N10" s="15">
        <f t="shared" si="2"/>
        <v>13083117000</v>
      </c>
      <c r="O10" s="14">
        <v>13003117000</v>
      </c>
      <c r="P10" s="14">
        <v>80000000</v>
      </c>
      <c r="Q10" s="14">
        <v>4261657963</v>
      </c>
      <c r="R10" s="14">
        <v>4206472774</v>
      </c>
      <c r="S10" s="14">
        <v>4204050392</v>
      </c>
      <c r="T10" s="16">
        <f t="shared" si="3"/>
        <v>8821459037</v>
      </c>
      <c r="U10" s="17">
        <f t="shared" si="4"/>
        <v>0.32573720490308233</v>
      </c>
      <c r="V10" s="17">
        <f t="shared" si="5"/>
        <v>0.32151915892825844</v>
      </c>
      <c r="W10" s="17">
        <f t="shared" si="6"/>
        <v>0.32133400565018261</v>
      </c>
    </row>
    <row r="11" spans="1:23" ht="35.1" customHeight="1" thickTop="1" thickBot="1" x14ac:dyDescent="0.3">
      <c r="A11" s="32" t="s">
        <v>19</v>
      </c>
      <c r="B11" s="32" t="s">
        <v>24</v>
      </c>
      <c r="C11" s="32"/>
      <c r="D11" s="32"/>
      <c r="E11" s="32"/>
      <c r="F11" s="32"/>
      <c r="G11" s="32"/>
      <c r="H11" s="1" t="s">
        <v>95</v>
      </c>
      <c r="I11" s="18">
        <f>+I12</f>
        <v>22407835000</v>
      </c>
      <c r="J11" s="18">
        <f t="shared" ref="J11:S11" si="7">+J12</f>
        <v>0</v>
      </c>
      <c r="K11" s="18">
        <f t="shared" si="7"/>
        <v>0</v>
      </c>
      <c r="L11" s="18">
        <f t="shared" si="7"/>
        <v>22407835000</v>
      </c>
      <c r="M11" s="18">
        <f t="shared" si="7"/>
        <v>776822820</v>
      </c>
      <c r="N11" s="12">
        <f t="shared" si="2"/>
        <v>21631012180</v>
      </c>
      <c r="O11" s="18">
        <f t="shared" si="7"/>
        <v>21629962947.759998</v>
      </c>
      <c r="P11" s="18">
        <f t="shared" si="7"/>
        <v>1049232.24</v>
      </c>
      <c r="Q11" s="18">
        <f t="shared" si="7"/>
        <v>18413063007.639999</v>
      </c>
      <c r="R11" s="18">
        <f t="shared" si="7"/>
        <v>10466035939.83</v>
      </c>
      <c r="S11" s="18">
        <f t="shared" si="7"/>
        <v>10466035939.83</v>
      </c>
      <c r="T11" s="19">
        <f t="shared" si="3"/>
        <v>3217949172.3600006</v>
      </c>
      <c r="U11" s="20">
        <f t="shared" si="4"/>
        <v>0.8512344616339631</v>
      </c>
      <c r="V11" s="20">
        <f t="shared" si="5"/>
        <v>0.48384402231102625</v>
      </c>
      <c r="W11" s="20">
        <f t="shared" si="6"/>
        <v>0.48384402231102625</v>
      </c>
    </row>
    <row r="12" spans="1:23" ht="35.1" customHeight="1" thickTop="1" thickBot="1" x14ac:dyDescent="0.3">
      <c r="A12" s="33" t="s">
        <v>19</v>
      </c>
      <c r="B12" s="33" t="s">
        <v>24</v>
      </c>
      <c r="C12" s="33"/>
      <c r="D12" s="33"/>
      <c r="E12" s="33"/>
      <c r="F12" s="33" t="s">
        <v>21</v>
      </c>
      <c r="G12" s="33" t="s">
        <v>22</v>
      </c>
      <c r="H12" s="13" t="s">
        <v>28</v>
      </c>
      <c r="I12" s="14">
        <v>22407835000</v>
      </c>
      <c r="J12" s="14">
        <v>0</v>
      </c>
      <c r="K12" s="14">
        <v>0</v>
      </c>
      <c r="L12" s="14">
        <v>22407835000</v>
      </c>
      <c r="M12" s="14">
        <v>776822820</v>
      </c>
      <c r="N12" s="15">
        <f t="shared" si="2"/>
        <v>21631012180</v>
      </c>
      <c r="O12" s="14">
        <v>21629962947.759998</v>
      </c>
      <c r="P12" s="14">
        <v>1049232.24</v>
      </c>
      <c r="Q12" s="14">
        <v>18413063007.639999</v>
      </c>
      <c r="R12" s="14">
        <v>10466035939.83</v>
      </c>
      <c r="S12" s="14">
        <v>10466035939.83</v>
      </c>
      <c r="T12" s="16">
        <f t="shared" si="3"/>
        <v>3217949172.3600006</v>
      </c>
      <c r="U12" s="17">
        <f t="shared" si="4"/>
        <v>0.8512344616339631</v>
      </c>
      <c r="V12" s="17">
        <f t="shared" si="5"/>
        <v>0.48384402231102625</v>
      </c>
      <c r="W12" s="17">
        <f t="shared" si="6"/>
        <v>0.48384402231102625</v>
      </c>
    </row>
    <row r="13" spans="1:23" ht="35.1" customHeight="1" thickTop="1" thickBot="1" x14ac:dyDescent="0.3">
      <c r="A13" s="32" t="s">
        <v>19</v>
      </c>
      <c r="B13" s="32" t="s">
        <v>26</v>
      </c>
      <c r="C13" s="34"/>
      <c r="D13" s="34"/>
      <c r="E13" s="34"/>
      <c r="F13" s="34"/>
      <c r="G13" s="34"/>
      <c r="H13" s="7" t="s">
        <v>96</v>
      </c>
      <c r="I13" s="21">
        <f>SUM(I14:I27)</f>
        <v>612608883000</v>
      </c>
      <c r="J13" s="21">
        <f t="shared" ref="J13:S13" si="8">SUM(J14:J27)</f>
        <v>96118420000</v>
      </c>
      <c r="K13" s="21">
        <f t="shared" si="8"/>
        <v>40016000000</v>
      </c>
      <c r="L13" s="21">
        <f t="shared" si="8"/>
        <v>668711303000</v>
      </c>
      <c r="M13" s="21">
        <f t="shared" si="8"/>
        <v>44189343167</v>
      </c>
      <c r="N13" s="22">
        <f t="shared" si="2"/>
        <v>624521959833</v>
      </c>
      <c r="O13" s="21">
        <f t="shared" si="8"/>
        <v>601043119918.82996</v>
      </c>
      <c r="P13" s="21">
        <f t="shared" si="8"/>
        <v>23478839914.170002</v>
      </c>
      <c r="Q13" s="21">
        <f t="shared" si="8"/>
        <v>600906282258.81995</v>
      </c>
      <c r="R13" s="21">
        <f t="shared" si="8"/>
        <v>187657932372.35999</v>
      </c>
      <c r="S13" s="21">
        <f t="shared" si="8"/>
        <v>187298777194.02997</v>
      </c>
      <c r="T13" s="23">
        <f t="shared" si="3"/>
        <v>23615677574.180054</v>
      </c>
      <c r="U13" s="24">
        <f t="shared" si="4"/>
        <v>0.96218599329878651</v>
      </c>
      <c r="V13" s="24">
        <f t="shared" si="5"/>
        <v>0.30048252013834803</v>
      </c>
      <c r="W13" s="24">
        <f t="shared" si="6"/>
        <v>0.29990743198864378</v>
      </c>
    </row>
    <row r="14" spans="1:23" ht="83.25" customHeight="1" thickTop="1" thickBot="1" x14ac:dyDescent="0.3">
      <c r="A14" s="33" t="s">
        <v>19</v>
      </c>
      <c r="B14" s="33" t="s">
        <v>26</v>
      </c>
      <c r="C14" s="33" t="s">
        <v>20</v>
      </c>
      <c r="D14" s="33" t="s">
        <v>20</v>
      </c>
      <c r="E14" s="33" t="s">
        <v>29</v>
      </c>
      <c r="F14" s="33" t="s">
        <v>21</v>
      </c>
      <c r="G14" s="33" t="s">
        <v>22</v>
      </c>
      <c r="H14" s="13" t="s">
        <v>30</v>
      </c>
      <c r="I14" s="14">
        <v>176201053000</v>
      </c>
      <c r="J14" s="14">
        <v>40602420000</v>
      </c>
      <c r="K14" s="14">
        <v>0</v>
      </c>
      <c r="L14" s="14">
        <v>216803473000</v>
      </c>
      <c r="M14" s="14">
        <v>25823825000</v>
      </c>
      <c r="N14" s="15">
        <f t="shared" si="2"/>
        <v>190979648000</v>
      </c>
      <c r="O14" s="14">
        <v>190979648000</v>
      </c>
      <c r="P14" s="14">
        <v>0</v>
      </c>
      <c r="Q14" s="14">
        <v>190979648000</v>
      </c>
      <c r="R14" s="14">
        <v>66782841200</v>
      </c>
      <c r="S14" s="14">
        <v>66782841200</v>
      </c>
      <c r="T14" s="16">
        <f t="shared" si="3"/>
        <v>0</v>
      </c>
      <c r="U14" s="17">
        <f t="shared" si="4"/>
        <v>1</v>
      </c>
      <c r="V14" s="17">
        <f t="shared" si="5"/>
        <v>0.34968564399071467</v>
      </c>
      <c r="W14" s="17">
        <f t="shared" si="6"/>
        <v>0.34968564399071467</v>
      </c>
    </row>
    <row r="15" spans="1:23" ht="39.950000000000003" customHeight="1" thickTop="1" thickBot="1" x14ac:dyDescent="0.3">
      <c r="A15" s="33" t="s">
        <v>19</v>
      </c>
      <c r="B15" s="33" t="s">
        <v>26</v>
      </c>
      <c r="C15" s="33" t="s">
        <v>20</v>
      </c>
      <c r="D15" s="33" t="s">
        <v>20</v>
      </c>
      <c r="E15" s="33" t="s">
        <v>31</v>
      </c>
      <c r="F15" s="33" t="s">
        <v>21</v>
      </c>
      <c r="G15" s="33" t="s">
        <v>22</v>
      </c>
      <c r="H15" s="13" t="s">
        <v>32</v>
      </c>
      <c r="I15" s="14">
        <v>205948519000</v>
      </c>
      <c r="J15" s="14">
        <v>0</v>
      </c>
      <c r="K15" s="14">
        <v>0</v>
      </c>
      <c r="L15" s="14">
        <v>205948519000</v>
      </c>
      <c r="M15" s="14">
        <v>0</v>
      </c>
      <c r="N15" s="15">
        <f t="shared" si="2"/>
        <v>205948519000</v>
      </c>
      <c r="O15" s="14">
        <v>205948519000</v>
      </c>
      <c r="P15" s="14">
        <v>0</v>
      </c>
      <c r="Q15" s="14">
        <v>205948519000</v>
      </c>
      <c r="R15" s="14">
        <v>0</v>
      </c>
      <c r="S15" s="14">
        <v>0</v>
      </c>
      <c r="T15" s="16">
        <f t="shared" si="3"/>
        <v>0</v>
      </c>
      <c r="U15" s="17">
        <f t="shared" si="4"/>
        <v>1</v>
      </c>
      <c r="V15" s="17">
        <f t="shared" si="5"/>
        <v>0</v>
      </c>
      <c r="W15" s="17">
        <f t="shared" si="6"/>
        <v>0</v>
      </c>
    </row>
    <row r="16" spans="1:23" ht="39.950000000000003" customHeight="1" thickTop="1" thickBot="1" x14ac:dyDescent="0.3">
      <c r="A16" s="33" t="s">
        <v>19</v>
      </c>
      <c r="B16" s="33" t="s">
        <v>26</v>
      </c>
      <c r="C16" s="33" t="s">
        <v>24</v>
      </c>
      <c r="D16" s="33" t="s">
        <v>24</v>
      </c>
      <c r="E16" s="33"/>
      <c r="F16" s="33" t="s">
        <v>21</v>
      </c>
      <c r="G16" s="33" t="s">
        <v>22</v>
      </c>
      <c r="H16" s="13" t="s">
        <v>33</v>
      </c>
      <c r="I16" s="14">
        <v>17595467000</v>
      </c>
      <c r="J16" s="14">
        <v>0</v>
      </c>
      <c r="K16" s="14">
        <v>16000000</v>
      </c>
      <c r="L16" s="14">
        <v>17579467000</v>
      </c>
      <c r="M16" s="14">
        <v>1865518167</v>
      </c>
      <c r="N16" s="15">
        <f t="shared" si="2"/>
        <v>15713948833</v>
      </c>
      <c r="O16" s="14">
        <v>15713948832.120001</v>
      </c>
      <c r="P16" s="14">
        <v>0.88</v>
      </c>
      <c r="Q16" s="14">
        <v>15713948832.120001</v>
      </c>
      <c r="R16" s="14">
        <v>14374321461.780001</v>
      </c>
      <c r="S16" s="14">
        <v>14374321461.780001</v>
      </c>
      <c r="T16" s="16">
        <f t="shared" si="3"/>
        <v>0.87999916076660156</v>
      </c>
      <c r="U16" s="17">
        <f t="shared" si="4"/>
        <v>0.99999999994399891</v>
      </c>
      <c r="V16" s="17">
        <f t="shared" si="5"/>
        <v>0.91474915786878974</v>
      </c>
      <c r="W16" s="17">
        <f t="shared" si="6"/>
        <v>0.91474915786878974</v>
      </c>
    </row>
    <row r="17" spans="1:23" ht="39.950000000000003" customHeight="1" thickTop="1" thickBot="1" x14ac:dyDescent="0.3">
      <c r="A17" s="33" t="s">
        <v>19</v>
      </c>
      <c r="B17" s="33" t="s">
        <v>26</v>
      </c>
      <c r="C17" s="33" t="s">
        <v>26</v>
      </c>
      <c r="D17" s="33" t="s">
        <v>20</v>
      </c>
      <c r="E17" s="33" t="s">
        <v>34</v>
      </c>
      <c r="F17" s="33" t="s">
        <v>21</v>
      </c>
      <c r="G17" s="33" t="s">
        <v>22</v>
      </c>
      <c r="H17" s="13" t="s">
        <v>35</v>
      </c>
      <c r="I17" s="14">
        <v>50000000000</v>
      </c>
      <c r="J17" s="14">
        <v>0</v>
      </c>
      <c r="K17" s="14">
        <v>40000000000</v>
      </c>
      <c r="L17" s="14">
        <v>10000000000</v>
      </c>
      <c r="M17" s="14">
        <v>10000000000</v>
      </c>
      <c r="N17" s="15">
        <f t="shared" si="2"/>
        <v>0</v>
      </c>
      <c r="O17" s="14">
        <v>0</v>
      </c>
      <c r="P17" s="14">
        <v>0</v>
      </c>
      <c r="Q17" s="14">
        <v>0</v>
      </c>
      <c r="R17" s="14">
        <v>0</v>
      </c>
      <c r="S17" s="14">
        <v>0</v>
      </c>
      <c r="T17" s="16">
        <f t="shared" si="3"/>
        <v>0</v>
      </c>
      <c r="U17" s="17">
        <v>0</v>
      </c>
      <c r="V17" s="17">
        <v>0</v>
      </c>
      <c r="W17" s="17">
        <v>0</v>
      </c>
    </row>
    <row r="18" spans="1:23" ht="39.950000000000003" customHeight="1" thickTop="1" thickBot="1" x14ac:dyDescent="0.3">
      <c r="A18" s="33" t="s">
        <v>19</v>
      </c>
      <c r="B18" s="33" t="s">
        <v>26</v>
      </c>
      <c r="C18" s="33" t="s">
        <v>26</v>
      </c>
      <c r="D18" s="33" t="s">
        <v>36</v>
      </c>
      <c r="E18" s="33" t="s">
        <v>37</v>
      </c>
      <c r="F18" s="33" t="s">
        <v>21</v>
      </c>
      <c r="G18" s="33" t="s">
        <v>22</v>
      </c>
      <c r="H18" s="13" t="s">
        <v>38</v>
      </c>
      <c r="I18" s="14">
        <v>72219023000</v>
      </c>
      <c r="J18" s="14">
        <v>17000000000</v>
      </c>
      <c r="K18" s="14">
        <v>0</v>
      </c>
      <c r="L18" s="14">
        <v>89219023000</v>
      </c>
      <c r="M18" s="14">
        <v>0</v>
      </c>
      <c r="N18" s="15">
        <f t="shared" si="2"/>
        <v>89219023000</v>
      </c>
      <c r="O18" s="14">
        <v>89219023000</v>
      </c>
      <c r="P18" s="14">
        <v>0</v>
      </c>
      <c r="Q18" s="14">
        <v>89219023000</v>
      </c>
      <c r="R18" s="14">
        <v>72219023000</v>
      </c>
      <c r="S18" s="14">
        <v>72219023000</v>
      </c>
      <c r="T18" s="16">
        <f t="shared" si="3"/>
        <v>0</v>
      </c>
      <c r="U18" s="17">
        <f t="shared" si="4"/>
        <v>1</v>
      </c>
      <c r="V18" s="17">
        <f t="shared" si="5"/>
        <v>0.80945767585910466</v>
      </c>
      <c r="W18" s="17">
        <f t="shared" si="6"/>
        <v>0.80945767585910466</v>
      </c>
    </row>
    <row r="19" spans="1:23" ht="39.950000000000003" customHeight="1" thickTop="1" thickBot="1" x14ac:dyDescent="0.3">
      <c r="A19" s="33" t="s">
        <v>19</v>
      </c>
      <c r="B19" s="33" t="s">
        <v>26</v>
      </c>
      <c r="C19" s="33" t="s">
        <v>26</v>
      </c>
      <c r="D19" s="33" t="s">
        <v>36</v>
      </c>
      <c r="E19" s="33" t="s">
        <v>39</v>
      </c>
      <c r="F19" s="33" t="s">
        <v>21</v>
      </c>
      <c r="G19" s="33" t="s">
        <v>22</v>
      </c>
      <c r="H19" s="13" t="s">
        <v>40</v>
      </c>
      <c r="I19" s="14">
        <v>9680393000</v>
      </c>
      <c r="J19" s="14">
        <v>0</v>
      </c>
      <c r="K19" s="14">
        <v>0</v>
      </c>
      <c r="L19" s="14">
        <v>9680393000</v>
      </c>
      <c r="M19" s="14">
        <v>1000000000</v>
      </c>
      <c r="N19" s="15">
        <f t="shared" si="2"/>
        <v>8680393000</v>
      </c>
      <c r="O19" s="14">
        <v>8680393000</v>
      </c>
      <c r="P19" s="14">
        <v>0</v>
      </c>
      <c r="Q19" s="14">
        <v>8680393000</v>
      </c>
      <c r="R19" s="14">
        <v>3872157200</v>
      </c>
      <c r="S19" s="14">
        <v>3872157200</v>
      </c>
      <c r="T19" s="16">
        <f t="shared" si="3"/>
        <v>0</v>
      </c>
      <c r="U19" s="17">
        <f t="shared" si="4"/>
        <v>1</v>
      </c>
      <c r="V19" s="17">
        <f t="shared" si="5"/>
        <v>0.44608086292867155</v>
      </c>
      <c r="W19" s="17">
        <f t="shared" si="6"/>
        <v>0.44608086292867155</v>
      </c>
    </row>
    <row r="20" spans="1:23" ht="39.950000000000003" customHeight="1" thickTop="1" thickBot="1" x14ac:dyDescent="0.3">
      <c r="A20" s="33" t="s">
        <v>19</v>
      </c>
      <c r="B20" s="33" t="s">
        <v>26</v>
      </c>
      <c r="C20" s="33" t="s">
        <v>26</v>
      </c>
      <c r="D20" s="33" t="s">
        <v>36</v>
      </c>
      <c r="E20" s="33" t="s">
        <v>41</v>
      </c>
      <c r="F20" s="33" t="s">
        <v>21</v>
      </c>
      <c r="G20" s="33" t="s">
        <v>22</v>
      </c>
      <c r="H20" s="13" t="s">
        <v>42</v>
      </c>
      <c r="I20" s="14">
        <v>0</v>
      </c>
      <c r="J20" s="14">
        <v>38500000000</v>
      </c>
      <c r="K20" s="14">
        <v>0</v>
      </c>
      <c r="L20" s="14">
        <v>38500000000</v>
      </c>
      <c r="M20" s="14">
        <v>0</v>
      </c>
      <c r="N20" s="15">
        <f t="shared" si="2"/>
        <v>38500000000</v>
      </c>
      <c r="O20" s="14">
        <v>38500000000</v>
      </c>
      <c r="P20" s="14">
        <v>0</v>
      </c>
      <c r="Q20" s="14">
        <v>38500000000</v>
      </c>
      <c r="R20" s="14">
        <v>0</v>
      </c>
      <c r="S20" s="14">
        <v>0</v>
      </c>
      <c r="T20" s="16">
        <f t="shared" si="3"/>
        <v>0</v>
      </c>
      <c r="U20" s="17">
        <f t="shared" si="4"/>
        <v>1</v>
      </c>
      <c r="V20" s="17">
        <f t="shared" si="5"/>
        <v>0</v>
      </c>
      <c r="W20" s="17">
        <f t="shared" si="6"/>
        <v>0</v>
      </c>
    </row>
    <row r="21" spans="1:23" ht="39.950000000000003" customHeight="1" thickTop="1" thickBot="1" x14ac:dyDescent="0.3">
      <c r="A21" s="33" t="s">
        <v>19</v>
      </c>
      <c r="B21" s="33" t="s">
        <v>26</v>
      </c>
      <c r="C21" s="33" t="s">
        <v>36</v>
      </c>
      <c r="D21" s="33" t="s">
        <v>24</v>
      </c>
      <c r="E21" s="33" t="s">
        <v>31</v>
      </c>
      <c r="F21" s="33" t="s">
        <v>21</v>
      </c>
      <c r="G21" s="33" t="s">
        <v>22</v>
      </c>
      <c r="H21" s="13" t="s">
        <v>43</v>
      </c>
      <c r="I21" s="14">
        <v>662022000</v>
      </c>
      <c r="J21" s="14">
        <v>0</v>
      </c>
      <c r="K21" s="14">
        <v>0</v>
      </c>
      <c r="L21" s="14">
        <v>662022000</v>
      </c>
      <c r="M21" s="14">
        <v>0</v>
      </c>
      <c r="N21" s="15">
        <f t="shared" si="2"/>
        <v>662022000</v>
      </c>
      <c r="O21" s="14">
        <v>74410963.359999999</v>
      </c>
      <c r="P21" s="14">
        <v>587611036.63999999</v>
      </c>
      <c r="Q21" s="14">
        <v>74410963.359999999</v>
      </c>
      <c r="R21" s="14">
        <v>69905324.359999999</v>
      </c>
      <c r="S21" s="14">
        <v>68580049.359999999</v>
      </c>
      <c r="T21" s="16">
        <f t="shared" si="3"/>
        <v>587611036.63999999</v>
      </c>
      <c r="U21" s="17">
        <f t="shared" si="4"/>
        <v>0.11239953258350931</v>
      </c>
      <c r="V21" s="17">
        <f t="shared" si="5"/>
        <v>0.10559365755216595</v>
      </c>
      <c r="W21" s="17">
        <f t="shared" si="6"/>
        <v>0.1035917980973442</v>
      </c>
    </row>
    <row r="22" spans="1:23" ht="39.950000000000003" customHeight="1" thickTop="1" thickBot="1" x14ac:dyDescent="0.3">
      <c r="A22" s="33" t="s">
        <v>19</v>
      </c>
      <c r="B22" s="33" t="s">
        <v>26</v>
      </c>
      <c r="C22" s="33" t="s">
        <v>36</v>
      </c>
      <c r="D22" s="33" t="s">
        <v>24</v>
      </c>
      <c r="E22" s="33" t="s">
        <v>44</v>
      </c>
      <c r="F22" s="33" t="s">
        <v>21</v>
      </c>
      <c r="G22" s="33" t="s">
        <v>22</v>
      </c>
      <c r="H22" s="13" t="s">
        <v>45</v>
      </c>
      <c r="I22" s="14">
        <v>5475411000</v>
      </c>
      <c r="J22" s="14">
        <v>0</v>
      </c>
      <c r="K22" s="14">
        <v>0</v>
      </c>
      <c r="L22" s="14">
        <v>5475411000</v>
      </c>
      <c r="M22" s="14">
        <v>0</v>
      </c>
      <c r="N22" s="15">
        <f t="shared" si="2"/>
        <v>5475411000</v>
      </c>
      <c r="O22" s="14">
        <v>600715000</v>
      </c>
      <c r="P22" s="14">
        <v>4874696000</v>
      </c>
      <c r="Q22" s="14">
        <v>585814000</v>
      </c>
      <c r="R22" s="14">
        <v>585814000</v>
      </c>
      <c r="S22" s="14">
        <v>585814000</v>
      </c>
      <c r="T22" s="16">
        <f t="shared" si="3"/>
        <v>4889597000</v>
      </c>
      <c r="U22" s="17">
        <f t="shared" si="4"/>
        <v>0.10698995929255356</v>
      </c>
      <c r="V22" s="17">
        <f t="shared" si="5"/>
        <v>0.10698995929255356</v>
      </c>
      <c r="W22" s="17">
        <f t="shared" si="6"/>
        <v>0.10698995929255356</v>
      </c>
    </row>
    <row r="23" spans="1:23" ht="52.5" customHeight="1" thickTop="1" thickBot="1" x14ac:dyDescent="0.3">
      <c r="A23" s="33" t="s">
        <v>19</v>
      </c>
      <c r="B23" s="33" t="s">
        <v>26</v>
      </c>
      <c r="C23" s="33" t="s">
        <v>36</v>
      </c>
      <c r="D23" s="33" t="s">
        <v>24</v>
      </c>
      <c r="E23" s="33" t="s">
        <v>46</v>
      </c>
      <c r="F23" s="33" t="s">
        <v>21</v>
      </c>
      <c r="G23" s="33" t="s">
        <v>22</v>
      </c>
      <c r="H23" s="13" t="s">
        <v>47</v>
      </c>
      <c r="I23" s="14">
        <v>288793000</v>
      </c>
      <c r="J23" s="14">
        <v>0</v>
      </c>
      <c r="K23" s="14">
        <v>0</v>
      </c>
      <c r="L23" s="14">
        <v>288793000</v>
      </c>
      <c r="M23" s="14">
        <v>0</v>
      </c>
      <c r="N23" s="15">
        <f t="shared" si="2"/>
        <v>288793000</v>
      </c>
      <c r="O23" s="14">
        <v>288793000</v>
      </c>
      <c r="P23" s="14">
        <v>0</v>
      </c>
      <c r="Q23" s="14">
        <v>198370461</v>
      </c>
      <c r="R23" s="14">
        <v>198370461</v>
      </c>
      <c r="S23" s="14">
        <v>198370461</v>
      </c>
      <c r="T23" s="16">
        <f t="shared" si="3"/>
        <v>90422539</v>
      </c>
      <c r="U23" s="17">
        <f t="shared" si="4"/>
        <v>0.68689497667879762</v>
      </c>
      <c r="V23" s="17">
        <f t="shared" si="5"/>
        <v>0.68689497667879762</v>
      </c>
      <c r="W23" s="17">
        <f t="shared" si="6"/>
        <v>0.68689497667879762</v>
      </c>
    </row>
    <row r="24" spans="1:23" ht="39.950000000000003" customHeight="1" thickTop="1" thickBot="1" x14ac:dyDescent="0.3">
      <c r="A24" s="33" t="s">
        <v>19</v>
      </c>
      <c r="B24" s="33" t="s">
        <v>26</v>
      </c>
      <c r="C24" s="33" t="s">
        <v>36</v>
      </c>
      <c r="D24" s="33" t="s">
        <v>24</v>
      </c>
      <c r="E24" s="33" t="s">
        <v>48</v>
      </c>
      <c r="F24" s="33" t="s">
        <v>21</v>
      </c>
      <c r="G24" s="33" t="s">
        <v>22</v>
      </c>
      <c r="H24" s="13" t="s">
        <v>49</v>
      </c>
      <c r="I24" s="14">
        <v>5039000</v>
      </c>
      <c r="J24" s="14">
        <v>0</v>
      </c>
      <c r="K24" s="14">
        <v>0</v>
      </c>
      <c r="L24" s="14">
        <v>5039000</v>
      </c>
      <c r="M24" s="14">
        <v>0</v>
      </c>
      <c r="N24" s="15">
        <f t="shared" si="2"/>
        <v>5039000</v>
      </c>
      <c r="O24" s="14">
        <v>2496000</v>
      </c>
      <c r="P24" s="14">
        <v>2543000</v>
      </c>
      <c r="Q24" s="14">
        <v>2496000</v>
      </c>
      <c r="R24" s="14">
        <v>2496000</v>
      </c>
      <c r="S24" s="14">
        <v>2496000</v>
      </c>
      <c r="T24" s="16">
        <f t="shared" si="3"/>
        <v>2543000</v>
      </c>
      <c r="U24" s="17">
        <f t="shared" si="4"/>
        <v>0.49533637626513199</v>
      </c>
      <c r="V24" s="17">
        <f t="shared" si="5"/>
        <v>0.49533637626513199</v>
      </c>
      <c r="W24" s="17">
        <f t="shared" si="6"/>
        <v>0.49533637626513199</v>
      </c>
    </row>
    <row r="25" spans="1:23" ht="39.950000000000003" customHeight="1" thickTop="1" thickBot="1" x14ac:dyDescent="0.3">
      <c r="A25" s="33" t="s">
        <v>19</v>
      </c>
      <c r="B25" s="33" t="s">
        <v>26</v>
      </c>
      <c r="C25" s="33" t="s">
        <v>36</v>
      </c>
      <c r="D25" s="33" t="s">
        <v>24</v>
      </c>
      <c r="E25" s="33" t="s">
        <v>50</v>
      </c>
      <c r="F25" s="33" t="s">
        <v>21</v>
      </c>
      <c r="G25" s="33" t="s">
        <v>22</v>
      </c>
      <c r="H25" s="13" t="s">
        <v>51</v>
      </c>
      <c r="I25" s="14">
        <v>33497820000</v>
      </c>
      <c r="J25" s="14">
        <v>0</v>
      </c>
      <c r="K25" s="14">
        <v>0</v>
      </c>
      <c r="L25" s="14">
        <v>33497820000</v>
      </c>
      <c r="M25" s="14">
        <v>0</v>
      </c>
      <c r="N25" s="15">
        <f t="shared" si="2"/>
        <v>33497820000</v>
      </c>
      <c r="O25" s="14">
        <v>15483830123.35</v>
      </c>
      <c r="P25" s="14">
        <v>18013989876.650002</v>
      </c>
      <c r="Q25" s="14">
        <v>15453171786.34</v>
      </c>
      <c r="R25" s="14">
        <v>15075150901.219999</v>
      </c>
      <c r="S25" s="14">
        <v>14732465213.889999</v>
      </c>
      <c r="T25" s="16">
        <f t="shared" si="3"/>
        <v>18044648213.66</v>
      </c>
      <c r="U25" s="17">
        <f t="shared" si="4"/>
        <v>0.46131873018423286</v>
      </c>
      <c r="V25" s="17">
        <f t="shared" si="5"/>
        <v>0.45003379029501023</v>
      </c>
      <c r="W25" s="17">
        <f t="shared" si="6"/>
        <v>0.43980370107338329</v>
      </c>
    </row>
    <row r="26" spans="1:23" ht="39.950000000000003" customHeight="1" thickTop="1" thickBot="1" x14ac:dyDescent="0.3">
      <c r="A26" s="33" t="s">
        <v>19</v>
      </c>
      <c r="B26" s="33" t="s">
        <v>26</v>
      </c>
      <c r="C26" s="33" t="s">
        <v>21</v>
      </c>
      <c r="D26" s="33"/>
      <c r="E26" s="33"/>
      <c r="F26" s="33" t="s">
        <v>21</v>
      </c>
      <c r="G26" s="33" t="s">
        <v>22</v>
      </c>
      <c r="H26" s="13" t="s">
        <v>52</v>
      </c>
      <c r="I26" s="14">
        <v>0</v>
      </c>
      <c r="J26" s="14">
        <v>16000000</v>
      </c>
      <c r="K26" s="14">
        <v>0</v>
      </c>
      <c r="L26" s="14">
        <v>16000000</v>
      </c>
      <c r="M26" s="14">
        <v>0</v>
      </c>
      <c r="N26" s="15">
        <f t="shared" si="2"/>
        <v>16000000</v>
      </c>
      <c r="O26" s="14">
        <v>16000000</v>
      </c>
      <c r="P26" s="14">
        <v>0</v>
      </c>
      <c r="Q26" s="14">
        <v>15144216</v>
      </c>
      <c r="R26" s="14">
        <v>15144216</v>
      </c>
      <c r="S26" s="14">
        <v>0</v>
      </c>
      <c r="T26" s="16">
        <f t="shared" si="3"/>
        <v>855784</v>
      </c>
      <c r="U26" s="17">
        <f t="shared" si="4"/>
        <v>0.94651350000000001</v>
      </c>
      <c r="V26" s="17">
        <f t="shared" si="5"/>
        <v>0.94651350000000001</v>
      </c>
      <c r="W26" s="17">
        <f t="shared" si="6"/>
        <v>0</v>
      </c>
    </row>
    <row r="27" spans="1:23" ht="39.950000000000003" customHeight="1" thickTop="1" thickBot="1" x14ac:dyDescent="0.3">
      <c r="A27" s="33" t="s">
        <v>19</v>
      </c>
      <c r="B27" s="33" t="s">
        <v>26</v>
      </c>
      <c r="C27" s="33" t="s">
        <v>53</v>
      </c>
      <c r="D27" s="33" t="s">
        <v>54</v>
      </c>
      <c r="E27" s="33" t="s">
        <v>29</v>
      </c>
      <c r="F27" s="33" t="s">
        <v>21</v>
      </c>
      <c r="G27" s="33" t="s">
        <v>22</v>
      </c>
      <c r="H27" s="13" t="s">
        <v>55</v>
      </c>
      <c r="I27" s="14">
        <v>41035343000</v>
      </c>
      <c r="J27" s="14">
        <v>0</v>
      </c>
      <c r="K27" s="14">
        <v>0</v>
      </c>
      <c r="L27" s="14">
        <v>41035343000</v>
      </c>
      <c r="M27" s="14">
        <v>5500000000</v>
      </c>
      <c r="N27" s="15">
        <f t="shared" si="2"/>
        <v>35535343000</v>
      </c>
      <c r="O27" s="14">
        <v>35535343000</v>
      </c>
      <c r="P27" s="14">
        <v>0</v>
      </c>
      <c r="Q27" s="14">
        <v>35535343000</v>
      </c>
      <c r="R27" s="14">
        <v>14462708608</v>
      </c>
      <c r="S27" s="14">
        <v>14462708608</v>
      </c>
      <c r="T27" s="16">
        <f t="shared" si="3"/>
        <v>0</v>
      </c>
      <c r="U27" s="17">
        <f t="shared" si="4"/>
        <v>1</v>
      </c>
      <c r="V27" s="17">
        <f t="shared" si="5"/>
        <v>0.40699504738141967</v>
      </c>
      <c r="W27" s="17">
        <f t="shared" si="6"/>
        <v>0.40699504738141967</v>
      </c>
    </row>
    <row r="28" spans="1:23" ht="35.25" thickTop="1" thickBot="1" x14ac:dyDescent="0.3">
      <c r="A28" s="32" t="s">
        <v>19</v>
      </c>
      <c r="B28" s="32"/>
      <c r="C28" s="32"/>
      <c r="D28" s="32"/>
      <c r="E28" s="32"/>
      <c r="F28" s="32"/>
      <c r="G28" s="32"/>
      <c r="H28" s="1" t="s">
        <v>97</v>
      </c>
      <c r="I28" s="18">
        <f>+I29+I30</f>
        <v>16443374000</v>
      </c>
      <c r="J28" s="18">
        <f t="shared" ref="J28:S28" si="9">+J29+J30</f>
        <v>0</v>
      </c>
      <c r="K28" s="18">
        <f t="shared" si="9"/>
        <v>0</v>
      </c>
      <c r="L28" s="18">
        <f t="shared" si="9"/>
        <v>16443374000</v>
      </c>
      <c r="M28" s="18">
        <f t="shared" si="9"/>
        <v>0</v>
      </c>
      <c r="N28" s="12">
        <f t="shared" si="2"/>
        <v>16443374000</v>
      </c>
      <c r="O28" s="18">
        <f t="shared" si="9"/>
        <v>14348356990</v>
      </c>
      <c r="P28" s="18">
        <f t="shared" si="9"/>
        <v>2095017010</v>
      </c>
      <c r="Q28" s="18">
        <f t="shared" si="9"/>
        <v>14343588990</v>
      </c>
      <c r="R28" s="18">
        <f t="shared" si="9"/>
        <v>14343588990</v>
      </c>
      <c r="S28" s="18">
        <f t="shared" si="9"/>
        <v>14343588990</v>
      </c>
      <c r="T28" s="19">
        <f t="shared" si="3"/>
        <v>2099785010</v>
      </c>
      <c r="U28" s="20">
        <f t="shared" si="4"/>
        <v>0.87230205856778542</v>
      </c>
      <c r="V28" s="20">
        <f t="shared" si="5"/>
        <v>0.87230205856778542</v>
      </c>
      <c r="W28" s="20">
        <f t="shared" si="6"/>
        <v>0.87230205856778542</v>
      </c>
    </row>
    <row r="29" spans="1:23" ht="24" customHeight="1" thickTop="1" thickBot="1" x14ac:dyDescent="0.3">
      <c r="A29" s="33" t="s">
        <v>19</v>
      </c>
      <c r="B29" s="33" t="s">
        <v>56</v>
      </c>
      <c r="C29" s="33" t="s">
        <v>20</v>
      </c>
      <c r="D29" s="33"/>
      <c r="E29" s="33"/>
      <c r="F29" s="33" t="s">
        <v>21</v>
      </c>
      <c r="G29" s="33" t="s">
        <v>22</v>
      </c>
      <c r="H29" s="13" t="s">
        <v>57</v>
      </c>
      <c r="I29" s="14">
        <v>14348357000</v>
      </c>
      <c r="J29" s="14">
        <v>0</v>
      </c>
      <c r="K29" s="14">
        <v>0</v>
      </c>
      <c r="L29" s="14">
        <v>14348357000</v>
      </c>
      <c r="M29" s="14">
        <v>0</v>
      </c>
      <c r="N29" s="15">
        <f t="shared" si="2"/>
        <v>14348357000</v>
      </c>
      <c r="O29" s="14">
        <v>14348356990</v>
      </c>
      <c r="P29" s="14">
        <v>10</v>
      </c>
      <c r="Q29" s="14">
        <v>14343588990</v>
      </c>
      <c r="R29" s="14">
        <v>14343588990</v>
      </c>
      <c r="S29" s="14">
        <v>14343588990</v>
      </c>
      <c r="T29" s="16">
        <f t="shared" si="3"/>
        <v>4768010</v>
      </c>
      <c r="U29" s="17">
        <f t="shared" si="4"/>
        <v>0.99966769644775355</v>
      </c>
      <c r="V29" s="17">
        <f t="shared" si="5"/>
        <v>0.99966769644775355</v>
      </c>
      <c r="W29" s="17">
        <f t="shared" si="6"/>
        <v>0.99966769644775355</v>
      </c>
    </row>
    <row r="30" spans="1:23" ht="34.5" customHeight="1" thickTop="1" thickBot="1" x14ac:dyDescent="0.3">
      <c r="A30" s="33" t="s">
        <v>19</v>
      </c>
      <c r="B30" s="33" t="s">
        <v>56</v>
      </c>
      <c r="C30" s="33" t="s">
        <v>36</v>
      </c>
      <c r="D30" s="33" t="s">
        <v>20</v>
      </c>
      <c r="E30" s="33"/>
      <c r="F30" s="33" t="s">
        <v>53</v>
      </c>
      <c r="G30" s="33" t="s">
        <v>58</v>
      </c>
      <c r="H30" s="13" t="s">
        <v>59</v>
      </c>
      <c r="I30" s="14">
        <v>2095017000</v>
      </c>
      <c r="J30" s="14">
        <v>0</v>
      </c>
      <c r="K30" s="14">
        <v>0</v>
      </c>
      <c r="L30" s="14">
        <v>2095017000</v>
      </c>
      <c r="M30" s="14">
        <v>0</v>
      </c>
      <c r="N30" s="15">
        <f t="shared" si="2"/>
        <v>2095017000</v>
      </c>
      <c r="O30" s="14">
        <v>0</v>
      </c>
      <c r="P30" s="14">
        <v>2095017000</v>
      </c>
      <c r="Q30" s="14">
        <v>0</v>
      </c>
      <c r="R30" s="14">
        <v>0</v>
      </c>
      <c r="S30" s="14">
        <v>0</v>
      </c>
      <c r="T30" s="16">
        <f t="shared" si="3"/>
        <v>2095017000</v>
      </c>
      <c r="U30" s="17">
        <f t="shared" si="4"/>
        <v>0</v>
      </c>
      <c r="V30" s="17">
        <f t="shared" si="5"/>
        <v>0</v>
      </c>
      <c r="W30" s="17">
        <f t="shared" si="6"/>
        <v>0</v>
      </c>
    </row>
    <row r="31" spans="1:23" ht="26.25" customHeight="1" thickTop="1" thickBot="1" x14ac:dyDescent="0.3">
      <c r="A31" s="32" t="s">
        <v>60</v>
      </c>
      <c r="B31" s="32"/>
      <c r="C31" s="32"/>
      <c r="D31" s="32"/>
      <c r="E31" s="32"/>
      <c r="F31" s="32"/>
      <c r="G31" s="32"/>
      <c r="H31" s="1" t="s">
        <v>98</v>
      </c>
      <c r="I31" s="18">
        <f>SUM(I32:I43)</f>
        <v>204390636350</v>
      </c>
      <c r="J31" s="18">
        <f t="shared" ref="J31:S31" si="10">SUM(J32:J43)</f>
        <v>0</v>
      </c>
      <c r="K31" s="18">
        <f t="shared" si="10"/>
        <v>0</v>
      </c>
      <c r="L31" s="18">
        <f t="shared" si="10"/>
        <v>204390636350</v>
      </c>
      <c r="M31" s="18">
        <f t="shared" si="10"/>
        <v>47554685736</v>
      </c>
      <c r="N31" s="12">
        <f t="shared" si="2"/>
        <v>156835950614</v>
      </c>
      <c r="O31" s="18">
        <f t="shared" si="10"/>
        <v>143374682322.29999</v>
      </c>
      <c r="P31" s="18">
        <f t="shared" si="10"/>
        <v>13461268291.699999</v>
      </c>
      <c r="Q31" s="18">
        <f t="shared" si="10"/>
        <v>140371942029.29999</v>
      </c>
      <c r="R31" s="18">
        <f t="shared" si="10"/>
        <v>9270736807.9599991</v>
      </c>
      <c r="S31" s="18">
        <f t="shared" si="10"/>
        <v>9218688697.9599991</v>
      </c>
      <c r="T31" s="19">
        <f t="shared" si="3"/>
        <v>16464008584.700012</v>
      </c>
      <c r="U31" s="20">
        <f t="shared" si="4"/>
        <v>0.89502401381669983</v>
      </c>
      <c r="V31" s="20">
        <f t="shared" si="5"/>
        <v>5.9111044194050014E-2</v>
      </c>
      <c r="W31" s="20">
        <f t="shared" si="6"/>
        <v>5.8779180805609822E-2</v>
      </c>
    </row>
    <row r="32" spans="1:23" ht="81" customHeight="1" thickTop="1" thickBot="1" x14ac:dyDescent="0.3">
      <c r="A32" s="33" t="s">
        <v>60</v>
      </c>
      <c r="B32" s="33" t="s">
        <v>61</v>
      </c>
      <c r="C32" s="33" t="s">
        <v>62</v>
      </c>
      <c r="D32" s="33" t="s">
        <v>63</v>
      </c>
      <c r="E32" s="33" t="s">
        <v>64</v>
      </c>
      <c r="F32" s="33" t="s">
        <v>21</v>
      </c>
      <c r="G32" s="33" t="s">
        <v>22</v>
      </c>
      <c r="H32" s="13" t="s">
        <v>65</v>
      </c>
      <c r="I32" s="14">
        <v>2879089992</v>
      </c>
      <c r="J32" s="14">
        <v>0</v>
      </c>
      <c r="K32" s="14">
        <v>0</v>
      </c>
      <c r="L32" s="14">
        <v>2879089992</v>
      </c>
      <c r="M32" s="14">
        <v>325704217</v>
      </c>
      <c r="N32" s="15">
        <f t="shared" si="2"/>
        <v>2553385775</v>
      </c>
      <c r="O32" s="14">
        <v>2553385774.1199999</v>
      </c>
      <c r="P32" s="14">
        <v>0.88</v>
      </c>
      <c r="Q32" s="14">
        <v>2384659441.1199999</v>
      </c>
      <c r="R32" s="14">
        <v>1182520443.6199999</v>
      </c>
      <c r="S32" s="14">
        <v>1157249443.6199999</v>
      </c>
      <c r="T32" s="16">
        <f t="shared" si="3"/>
        <v>168726333.88000011</v>
      </c>
      <c r="U32" s="17">
        <f t="shared" si="4"/>
        <v>0.93392054756003329</v>
      </c>
      <c r="V32" s="17">
        <f t="shared" si="5"/>
        <v>0.46311859931153565</v>
      </c>
      <c r="W32" s="17">
        <f t="shared" si="6"/>
        <v>0.45322154409668075</v>
      </c>
    </row>
    <row r="33" spans="1:23" ht="72" customHeight="1" thickTop="1" thickBot="1" x14ac:dyDescent="0.3">
      <c r="A33" s="33" t="s">
        <v>60</v>
      </c>
      <c r="B33" s="33" t="s">
        <v>61</v>
      </c>
      <c r="C33" s="33" t="s">
        <v>62</v>
      </c>
      <c r="D33" s="33" t="s">
        <v>63</v>
      </c>
      <c r="E33" s="33" t="s">
        <v>64</v>
      </c>
      <c r="F33" s="33" t="s">
        <v>66</v>
      </c>
      <c r="G33" s="33" t="s">
        <v>22</v>
      </c>
      <c r="H33" s="13" t="s">
        <v>65</v>
      </c>
      <c r="I33" s="14">
        <v>21150651769</v>
      </c>
      <c r="J33" s="14">
        <v>0</v>
      </c>
      <c r="K33" s="14">
        <v>0</v>
      </c>
      <c r="L33" s="14">
        <v>21150651769</v>
      </c>
      <c r="M33" s="14">
        <v>0</v>
      </c>
      <c r="N33" s="15">
        <f t="shared" si="2"/>
        <v>21150651769</v>
      </c>
      <c r="O33" s="14">
        <v>21150651769</v>
      </c>
      <c r="P33" s="14">
        <v>0</v>
      </c>
      <c r="Q33" s="14">
        <v>21150651769</v>
      </c>
      <c r="R33" s="14">
        <v>0</v>
      </c>
      <c r="S33" s="14">
        <v>0</v>
      </c>
      <c r="T33" s="16">
        <f t="shared" si="3"/>
        <v>0</v>
      </c>
      <c r="U33" s="17">
        <f t="shared" si="4"/>
        <v>1</v>
      </c>
      <c r="V33" s="17">
        <f t="shared" si="5"/>
        <v>0</v>
      </c>
      <c r="W33" s="17">
        <f t="shared" si="6"/>
        <v>0</v>
      </c>
    </row>
    <row r="34" spans="1:23" ht="80.25" customHeight="1" thickTop="1" thickBot="1" x14ac:dyDescent="0.3">
      <c r="A34" s="33" t="s">
        <v>60</v>
      </c>
      <c r="B34" s="33" t="s">
        <v>67</v>
      </c>
      <c r="C34" s="33" t="s">
        <v>62</v>
      </c>
      <c r="D34" s="33" t="s">
        <v>68</v>
      </c>
      <c r="E34" s="33" t="s">
        <v>69</v>
      </c>
      <c r="F34" s="33" t="s">
        <v>21</v>
      </c>
      <c r="G34" s="33" t="s">
        <v>22</v>
      </c>
      <c r="H34" s="13" t="s">
        <v>70</v>
      </c>
      <c r="I34" s="14">
        <v>19570000000</v>
      </c>
      <c r="J34" s="14">
        <v>0</v>
      </c>
      <c r="K34" s="14">
        <v>0</v>
      </c>
      <c r="L34" s="14">
        <v>19570000000</v>
      </c>
      <c r="M34" s="14">
        <v>1600000000</v>
      </c>
      <c r="N34" s="15">
        <f t="shared" si="2"/>
        <v>17970000000</v>
      </c>
      <c r="O34" s="14">
        <v>16505934962.9</v>
      </c>
      <c r="P34" s="14">
        <v>1464065037.0999999</v>
      </c>
      <c r="Q34" s="14">
        <v>16505922182.9</v>
      </c>
      <c r="R34" s="14">
        <v>311124844.89999998</v>
      </c>
      <c r="S34" s="14">
        <v>311124844.89999998</v>
      </c>
      <c r="T34" s="16">
        <f t="shared" si="3"/>
        <v>1464077817.1000004</v>
      </c>
      <c r="U34" s="17">
        <f t="shared" si="4"/>
        <v>0.91852655441847519</v>
      </c>
      <c r="V34" s="17">
        <f t="shared" si="5"/>
        <v>1.7313569554813578E-2</v>
      </c>
      <c r="W34" s="17">
        <f t="shared" si="6"/>
        <v>1.7313569554813578E-2</v>
      </c>
    </row>
    <row r="35" spans="1:23" ht="80.25" customHeight="1" thickTop="1" thickBot="1" x14ac:dyDescent="0.3">
      <c r="A35" s="33" t="s">
        <v>60</v>
      </c>
      <c r="B35" s="33" t="s">
        <v>67</v>
      </c>
      <c r="C35" s="33" t="s">
        <v>62</v>
      </c>
      <c r="D35" s="33" t="s">
        <v>71</v>
      </c>
      <c r="E35" s="33" t="s">
        <v>72</v>
      </c>
      <c r="F35" s="33" t="s">
        <v>21</v>
      </c>
      <c r="G35" s="33" t="s">
        <v>22</v>
      </c>
      <c r="H35" s="13" t="s">
        <v>73</v>
      </c>
      <c r="I35" s="14">
        <v>16568950074</v>
      </c>
      <c r="J35" s="14">
        <v>0</v>
      </c>
      <c r="K35" s="14">
        <v>0</v>
      </c>
      <c r="L35" s="14">
        <v>16568950074</v>
      </c>
      <c r="M35" s="14">
        <v>5500000000</v>
      </c>
      <c r="N35" s="15">
        <f t="shared" si="2"/>
        <v>11068950074</v>
      </c>
      <c r="O35" s="14">
        <v>9983288374.2999992</v>
      </c>
      <c r="P35" s="14">
        <v>1085661699.7</v>
      </c>
      <c r="Q35" s="14">
        <v>9794758890.2999992</v>
      </c>
      <c r="R35" s="14">
        <v>259193205.80000001</v>
      </c>
      <c r="S35" s="14">
        <v>259193205.80000001</v>
      </c>
      <c r="T35" s="16">
        <f t="shared" si="3"/>
        <v>1274191183.7000008</v>
      </c>
      <c r="U35" s="17">
        <f t="shared" si="4"/>
        <v>0.8848859941384174</v>
      </c>
      <c r="V35" s="17">
        <f t="shared" si="5"/>
        <v>2.341624129363654E-2</v>
      </c>
      <c r="W35" s="17">
        <f t="shared" si="6"/>
        <v>2.341624129363654E-2</v>
      </c>
    </row>
    <row r="36" spans="1:23" ht="95.25" customHeight="1" thickTop="1" thickBot="1" x14ac:dyDescent="0.3">
      <c r="A36" s="33" t="s">
        <v>60</v>
      </c>
      <c r="B36" s="33" t="s">
        <v>67</v>
      </c>
      <c r="C36" s="33" t="s">
        <v>62</v>
      </c>
      <c r="D36" s="33" t="s">
        <v>74</v>
      </c>
      <c r="E36" s="33" t="s">
        <v>72</v>
      </c>
      <c r="F36" s="33" t="s">
        <v>21</v>
      </c>
      <c r="G36" s="33" t="s">
        <v>22</v>
      </c>
      <c r="H36" s="13" t="s">
        <v>73</v>
      </c>
      <c r="I36" s="14">
        <v>4005703159</v>
      </c>
      <c r="J36" s="14">
        <v>0</v>
      </c>
      <c r="K36" s="14">
        <v>0</v>
      </c>
      <c r="L36" s="14">
        <v>4005703159</v>
      </c>
      <c r="M36" s="14">
        <v>2368626826</v>
      </c>
      <c r="N36" s="15">
        <f t="shared" si="2"/>
        <v>1637076333</v>
      </c>
      <c r="O36" s="14">
        <v>1637076332.5</v>
      </c>
      <c r="P36" s="14">
        <v>0.5</v>
      </c>
      <c r="Q36" s="14">
        <v>1388090715.5</v>
      </c>
      <c r="R36" s="14">
        <v>438231886</v>
      </c>
      <c r="S36" s="14">
        <v>438231886</v>
      </c>
      <c r="T36" s="16">
        <f t="shared" si="3"/>
        <v>248985617.5</v>
      </c>
      <c r="U36" s="17">
        <f t="shared" si="4"/>
        <v>0.84790836414834425</v>
      </c>
      <c r="V36" s="17">
        <f t="shared" si="5"/>
        <v>0.26769178514536623</v>
      </c>
      <c r="W36" s="17">
        <f t="shared" si="6"/>
        <v>0.26769178514536623</v>
      </c>
    </row>
    <row r="37" spans="1:23" ht="60.75" customHeight="1" thickTop="1" thickBot="1" x14ac:dyDescent="0.3">
      <c r="A37" s="33" t="s">
        <v>60</v>
      </c>
      <c r="B37" s="33" t="s">
        <v>67</v>
      </c>
      <c r="C37" s="33" t="s">
        <v>62</v>
      </c>
      <c r="D37" s="33" t="s">
        <v>75</v>
      </c>
      <c r="E37" s="33" t="s">
        <v>76</v>
      </c>
      <c r="F37" s="33" t="s">
        <v>21</v>
      </c>
      <c r="G37" s="33" t="s">
        <v>22</v>
      </c>
      <c r="H37" s="13" t="s">
        <v>77</v>
      </c>
      <c r="I37" s="14">
        <v>69511933550</v>
      </c>
      <c r="J37" s="14">
        <v>0</v>
      </c>
      <c r="K37" s="14">
        <v>0</v>
      </c>
      <c r="L37" s="14">
        <v>69511933550</v>
      </c>
      <c r="M37" s="14">
        <v>26207153014</v>
      </c>
      <c r="N37" s="15">
        <f t="shared" si="2"/>
        <v>43304780536</v>
      </c>
      <c r="O37" s="14">
        <v>33195976970.43</v>
      </c>
      <c r="P37" s="14">
        <v>10108803565.57</v>
      </c>
      <c r="Q37" s="14">
        <v>32026507721.43</v>
      </c>
      <c r="R37" s="14">
        <v>2663521345.4299998</v>
      </c>
      <c r="S37" s="14">
        <v>2645806375.4299998</v>
      </c>
      <c r="T37" s="16">
        <f t="shared" si="3"/>
        <v>11278272814.57</v>
      </c>
      <c r="U37" s="17">
        <f t="shared" si="4"/>
        <v>0.73956055948155242</v>
      </c>
      <c r="V37" s="17">
        <f t="shared" si="5"/>
        <v>6.1506404430701808E-2</v>
      </c>
      <c r="W37" s="17">
        <f t="shared" si="6"/>
        <v>6.1097327885786097E-2</v>
      </c>
    </row>
    <row r="38" spans="1:23" ht="91.5" thickTop="1" thickBot="1" x14ac:dyDescent="0.3">
      <c r="A38" s="33" t="s">
        <v>60</v>
      </c>
      <c r="B38" s="33" t="s">
        <v>67</v>
      </c>
      <c r="C38" s="33" t="s">
        <v>62</v>
      </c>
      <c r="D38" s="33" t="s">
        <v>78</v>
      </c>
      <c r="E38" s="33" t="s">
        <v>79</v>
      </c>
      <c r="F38" s="33" t="s">
        <v>21</v>
      </c>
      <c r="G38" s="33" t="s">
        <v>22</v>
      </c>
      <c r="H38" s="13" t="s">
        <v>80</v>
      </c>
      <c r="I38" s="14">
        <v>59646395164</v>
      </c>
      <c r="J38" s="14">
        <v>0</v>
      </c>
      <c r="K38" s="14">
        <v>0</v>
      </c>
      <c r="L38" s="14">
        <v>59646395164</v>
      </c>
      <c r="M38" s="14">
        <v>8918000000</v>
      </c>
      <c r="N38" s="15">
        <f t="shared" si="2"/>
        <v>50728395164</v>
      </c>
      <c r="O38" s="14">
        <v>49948212677.099998</v>
      </c>
      <c r="P38" s="14">
        <v>780182486.89999998</v>
      </c>
      <c r="Q38" s="14">
        <v>49948107647.099998</v>
      </c>
      <c r="R38" s="14">
        <v>1153377825.0899999</v>
      </c>
      <c r="S38" s="14">
        <v>1153377825.0899999</v>
      </c>
      <c r="T38" s="16">
        <f t="shared" si="3"/>
        <v>780287516.90000153</v>
      </c>
      <c r="U38" s="17">
        <f t="shared" si="4"/>
        <v>0.98461832836663954</v>
      </c>
      <c r="V38" s="17">
        <f t="shared" si="5"/>
        <v>2.273633576148508E-2</v>
      </c>
      <c r="W38" s="17">
        <f t="shared" si="6"/>
        <v>2.273633576148508E-2</v>
      </c>
    </row>
    <row r="39" spans="1:23" ht="61.5" customHeight="1" thickTop="1" thickBot="1" x14ac:dyDescent="0.3">
      <c r="A39" s="33" t="s">
        <v>60</v>
      </c>
      <c r="B39" s="33" t="s">
        <v>67</v>
      </c>
      <c r="C39" s="33" t="s">
        <v>62</v>
      </c>
      <c r="D39" s="33" t="s">
        <v>81</v>
      </c>
      <c r="E39" s="33" t="s">
        <v>82</v>
      </c>
      <c r="F39" s="33" t="s">
        <v>21</v>
      </c>
      <c r="G39" s="33" t="s">
        <v>22</v>
      </c>
      <c r="H39" s="13" t="s">
        <v>83</v>
      </c>
      <c r="I39" s="14">
        <v>2733955712</v>
      </c>
      <c r="J39" s="14">
        <v>0</v>
      </c>
      <c r="K39" s="14">
        <v>0</v>
      </c>
      <c r="L39" s="14">
        <v>2733955712</v>
      </c>
      <c r="M39" s="14">
        <v>193371336</v>
      </c>
      <c r="N39" s="15">
        <f t="shared" si="2"/>
        <v>2540584376</v>
      </c>
      <c r="O39" s="14">
        <v>2540584375.6100001</v>
      </c>
      <c r="P39" s="14">
        <v>0.39</v>
      </c>
      <c r="Q39" s="14">
        <v>2328457416.6100001</v>
      </c>
      <c r="R39" s="14">
        <v>1017416384.78</v>
      </c>
      <c r="S39" s="14">
        <v>1011094244.78</v>
      </c>
      <c r="T39" s="16">
        <f t="shared" si="3"/>
        <v>212126959.38999987</v>
      </c>
      <c r="U39" s="17">
        <f t="shared" si="4"/>
        <v>0.91650465877304133</v>
      </c>
      <c r="V39" s="17">
        <f t="shared" si="5"/>
        <v>0.40046549699005152</v>
      </c>
      <c r="W39" s="17">
        <f t="shared" si="6"/>
        <v>0.39797703801198214</v>
      </c>
    </row>
    <row r="40" spans="1:23" ht="81.75" customHeight="1" thickTop="1" thickBot="1" x14ac:dyDescent="0.3">
      <c r="A40" s="33" t="s">
        <v>60</v>
      </c>
      <c r="B40" s="33" t="s">
        <v>84</v>
      </c>
      <c r="C40" s="33" t="s">
        <v>62</v>
      </c>
      <c r="D40" s="33" t="s">
        <v>85</v>
      </c>
      <c r="E40" s="33" t="s">
        <v>72</v>
      </c>
      <c r="F40" s="33" t="s">
        <v>21</v>
      </c>
      <c r="G40" s="33" t="s">
        <v>22</v>
      </c>
      <c r="H40" s="13" t="s">
        <v>73</v>
      </c>
      <c r="I40" s="14">
        <v>152422406</v>
      </c>
      <c r="J40" s="14">
        <v>0</v>
      </c>
      <c r="K40" s="14">
        <v>0</v>
      </c>
      <c r="L40" s="14">
        <v>152422406</v>
      </c>
      <c r="M40" s="14">
        <v>24034875</v>
      </c>
      <c r="N40" s="15">
        <f t="shared" si="2"/>
        <v>128387531</v>
      </c>
      <c r="O40" s="14">
        <v>128387531</v>
      </c>
      <c r="P40" s="14">
        <v>0</v>
      </c>
      <c r="Q40" s="14">
        <v>103400765</v>
      </c>
      <c r="R40" s="14">
        <v>43184000</v>
      </c>
      <c r="S40" s="14">
        <v>43184000</v>
      </c>
      <c r="T40" s="16">
        <f t="shared" si="3"/>
        <v>24986766</v>
      </c>
      <c r="U40" s="17">
        <f t="shared" si="4"/>
        <v>0.80538011903975315</v>
      </c>
      <c r="V40" s="17">
        <f t="shared" si="5"/>
        <v>0.3363566513324413</v>
      </c>
      <c r="W40" s="17">
        <f t="shared" si="6"/>
        <v>0.3363566513324413</v>
      </c>
    </row>
    <row r="41" spans="1:23" ht="48" customHeight="1" thickTop="1" thickBot="1" x14ac:dyDescent="0.3">
      <c r="A41" s="33" t="s">
        <v>60</v>
      </c>
      <c r="B41" s="33" t="s">
        <v>86</v>
      </c>
      <c r="C41" s="33" t="s">
        <v>62</v>
      </c>
      <c r="D41" s="33" t="s">
        <v>87</v>
      </c>
      <c r="E41" s="33" t="s">
        <v>88</v>
      </c>
      <c r="F41" s="33" t="s">
        <v>21</v>
      </c>
      <c r="G41" s="33" t="s">
        <v>22</v>
      </c>
      <c r="H41" s="13" t="s">
        <v>89</v>
      </c>
      <c r="I41" s="14">
        <v>4911388626</v>
      </c>
      <c r="J41" s="14">
        <v>0</v>
      </c>
      <c r="K41" s="14">
        <v>0</v>
      </c>
      <c r="L41" s="14">
        <v>4911388626</v>
      </c>
      <c r="M41" s="14">
        <v>1418295071</v>
      </c>
      <c r="N41" s="15">
        <f t="shared" si="2"/>
        <v>3493093555</v>
      </c>
      <c r="O41" s="14">
        <v>3470538054.4400001</v>
      </c>
      <c r="P41" s="14">
        <v>22555500.559999999</v>
      </c>
      <c r="Q41" s="14">
        <v>2650538054.4400001</v>
      </c>
      <c r="R41" s="14">
        <v>1723633805.4400001</v>
      </c>
      <c r="S41" s="14">
        <v>1723633805.4400001</v>
      </c>
      <c r="T41" s="16">
        <f t="shared" si="3"/>
        <v>842555500.55999994</v>
      </c>
      <c r="U41" s="17">
        <f t="shared" si="4"/>
        <v>0.75879389220653159</v>
      </c>
      <c r="V41" s="17">
        <f t="shared" si="5"/>
        <v>0.4934404928756625</v>
      </c>
      <c r="W41" s="17">
        <f t="shared" si="6"/>
        <v>0.4934404928756625</v>
      </c>
    </row>
    <row r="42" spans="1:23" ht="59.25" customHeight="1" thickTop="1" thickBot="1" x14ac:dyDescent="0.3">
      <c r="A42" s="33" t="s">
        <v>60</v>
      </c>
      <c r="B42" s="33" t="s">
        <v>86</v>
      </c>
      <c r="C42" s="33" t="s">
        <v>62</v>
      </c>
      <c r="D42" s="33" t="s">
        <v>85</v>
      </c>
      <c r="E42" s="33" t="s">
        <v>90</v>
      </c>
      <c r="F42" s="33" t="s">
        <v>21</v>
      </c>
      <c r="G42" s="33" t="s">
        <v>22</v>
      </c>
      <c r="H42" s="13" t="s">
        <v>91</v>
      </c>
      <c r="I42" s="14">
        <v>2879089884</v>
      </c>
      <c r="J42" s="14">
        <v>0</v>
      </c>
      <c r="K42" s="14">
        <v>0</v>
      </c>
      <c r="L42" s="14">
        <v>2879089884</v>
      </c>
      <c r="M42" s="14">
        <v>858444383</v>
      </c>
      <c r="N42" s="15">
        <f t="shared" si="2"/>
        <v>2020645501</v>
      </c>
      <c r="O42" s="14">
        <v>2020645500.9000001</v>
      </c>
      <c r="P42" s="14">
        <v>0.1</v>
      </c>
      <c r="Q42" s="14">
        <v>1850993500.9000001</v>
      </c>
      <c r="R42" s="14">
        <v>478533066.89999998</v>
      </c>
      <c r="S42" s="14">
        <v>475793066.89999998</v>
      </c>
      <c r="T42" s="16">
        <f t="shared" si="3"/>
        <v>169652000.0999999</v>
      </c>
      <c r="U42" s="17">
        <f t="shared" si="4"/>
        <v>0.91604069094948093</v>
      </c>
      <c r="V42" s="17">
        <f t="shared" si="5"/>
        <v>0.23682188026706222</v>
      </c>
      <c r="W42" s="17">
        <f t="shared" si="6"/>
        <v>0.23546587794075413</v>
      </c>
    </row>
    <row r="43" spans="1:23" ht="55.5" customHeight="1" thickTop="1" thickBot="1" x14ac:dyDescent="0.3">
      <c r="A43" s="33" t="s">
        <v>60</v>
      </c>
      <c r="B43" s="33" t="s">
        <v>86</v>
      </c>
      <c r="C43" s="33" t="s">
        <v>62</v>
      </c>
      <c r="D43" s="33" t="s">
        <v>92</v>
      </c>
      <c r="E43" s="33" t="s">
        <v>90</v>
      </c>
      <c r="F43" s="33" t="s">
        <v>21</v>
      </c>
      <c r="G43" s="33" t="s">
        <v>22</v>
      </c>
      <c r="H43" s="13" t="s">
        <v>91</v>
      </c>
      <c r="I43" s="14">
        <v>381056014</v>
      </c>
      <c r="J43" s="14">
        <v>0</v>
      </c>
      <c r="K43" s="14">
        <v>0</v>
      </c>
      <c r="L43" s="14">
        <v>381056014</v>
      </c>
      <c r="M43" s="14">
        <v>141056014</v>
      </c>
      <c r="N43" s="15">
        <f t="shared" si="2"/>
        <v>240000000</v>
      </c>
      <c r="O43" s="14">
        <v>240000000</v>
      </c>
      <c r="P43" s="14">
        <v>0</v>
      </c>
      <c r="Q43" s="14">
        <v>239853925</v>
      </c>
      <c r="R43" s="14">
        <v>0</v>
      </c>
      <c r="S43" s="14">
        <v>0</v>
      </c>
      <c r="T43" s="16">
        <f t="shared" si="3"/>
        <v>146075</v>
      </c>
      <c r="U43" s="17">
        <f t="shared" si="4"/>
        <v>0.99939135416666669</v>
      </c>
      <c r="V43" s="17">
        <f t="shared" si="5"/>
        <v>0</v>
      </c>
      <c r="W43" s="17">
        <f t="shared" si="6"/>
        <v>0</v>
      </c>
    </row>
    <row r="44" spans="1:23" ht="24" customHeight="1" thickTop="1" thickBot="1" x14ac:dyDescent="0.3">
      <c r="A44" s="33"/>
      <c r="B44" s="33"/>
      <c r="C44" s="33"/>
      <c r="D44" s="33"/>
      <c r="E44" s="33"/>
      <c r="F44" s="33"/>
      <c r="G44" s="33"/>
      <c r="H44" s="13" t="s">
        <v>99</v>
      </c>
      <c r="I44" s="14">
        <f>+I6+I31</f>
        <v>915102115350</v>
      </c>
      <c r="J44" s="14">
        <f t="shared" ref="J44:S44" si="11">+J6+J31</f>
        <v>96118420000</v>
      </c>
      <c r="K44" s="14">
        <f t="shared" si="11"/>
        <v>40016000000</v>
      </c>
      <c r="L44" s="14">
        <f t="shared" si="11"/>
        <v>971204535350</v>
      </c>
      <c r="M44" s="14">
        <f t="shared" si="11"/>
        <v>92520851723</v>
      </c>
      <c r="N44" s="15">
        <f t="shared" si="2"/>
        <v>878683683627</v>
      </c>
      <c r="O44" s="14">
        <f t="shared" si="11"/>
        <v>839567509178.88989</v>
      </c>
      <c r="P44" s="14">
        <f t="shared" si="11"/>
        <v>39116174448.110001</v>
      </c>
      <c r="Q44" s="14">
        <f t="shared" si="11"/>
        <v>796636767013.42993</v>
      </c>
      <c r="R44" s="14">
        <f t="shared" si="11"/>
        <v>243911069082.41998</v>
      </c>
      <c r="S44" s="14">
        <f t="shared" si="11"/>
        <v>242285710147.08997</v>
      </c>
      <c r="T44" s="16">
        <f t="shared" si="3"/>
        <v>82046916613.570068</v>
      </c>
      <c r="U44" s="17">
        <f t="shared" si="4"/>
        <v>0.90662519614009485</v>
      </c>
      <c r="V44" s="17">
        <f t="shared" si="5"/>
        <v>0.27758688778151924</v>
      </c>
      <c r="W44" s="17">
        <f t="shared" si="6"/>
        <v>0.27573712208583573</v>
      </c>
    </row>
    <row r="45" spans="1:23" ht="15.75" thickTop="1" x14ac:dyDescent="0.25">
      <c r="A45" s="35" t="s">
        <v>109</v>
      </c>
      <c r="B45" s="35"/>
      <c r="C45" s="35"/>
      <c r="D45" s="35"/>
      <c r="E45" s="35"/>
      <c r="F45" s="36"/>
      <c r="G45" s="36"/>
      <c r="H45" s="5"/>
      <c r="I45" s="6"/>
      <c r="J45" s="6"/>
      <c r="K45" s="4"/>
      <c r="L45" s="4"/>
      <c r="M45" s="4"/>
      <c r="N45" s="9"/>
      <c r="O45" s="9"/>
      <c r="P45" s="25"/>
      <c r="Q45" s="25"/>
      <c r="R45" s="26"/>
      <c r="S45" s="6"/>
      <c r="T45" s="6"/>
      <c r="U45" s="6"/>
      <c r="V45" s="27"/>
      <c r="W45" s="27"/>
    </row>
    <row r="46" spans="1:23" x14ac:dyDescent="0.25">
      <c r="A46" s="35" t="s">
        <v>110</v>
      </c>
      <c r="B46" s="35"/>
      <c r="C46" s="35"/>
      <c r="D46" s="35"/>
      <c r="E46" s="35"/>
      <c r="F46" s="36"/>
      <c r="G46" s="36"/>
      <c r="H46" s="5"/>
      <c r="I46" s="6"/>
      <c r="J46" s="6"/>
      <c r="K46" s="4"/>
      <c r="L46" s="4"/>
      <c r="M46" s="4"/>
      <c r="N46" s="9"/>
      <c r="O46" s="9"/>
      <c r="P46" s="25"/>
      <c r="Q46" s="25"/>
      <c r="R46" s="26"/>
      <c r="S46" s="6"/>
      <c r="T46" s="6"/>
      <c r="U46" s="6"/>
      <c r="V46" s="27"/>
      <c r="W46" s="27"/>
    </row>
    <row r="47" spans="1:23" x14ac:dyDescent="0.25">
      <c r="A47" s="35" t="s">
        <v>111</v>
      </c>
      <c r="B47" s="35"/>
      <c r="C47" s="35"/>
      <c r="D47" s="35"/>
      <c r="E47" s="35"/>
      <c r="F47" s="36"/>
      <c r="G47" s="36"/>
      <c r="H47" s="5"/>
      <c r="I47" s="6"/>
      <c r="J47" s="6"/>
      <c r="K47" s="4"/>
      <c r="L47" s="4"/>
      <c r="M47" s="4"/>
      <c r="N47" s="9"/>
      <c r="O47" s="9"/>
      <c r="P47" s="25"/>
      <c r="Q47" s="25"/>
      <c r="R47" s="26"/>
      <c r="S47" s="6"/>
      <c r="T47" s="6"/>
      <c r="U47" s="6"/>
      <c r="V47" s="27"/>
      <c r="W47" s="27"/>
    </row>
    <row r="48" spans="1:23" ht="12" customHeight="1" x14ac:dyDescent="0.25">
      <c r="A48" s="35" t="s">
        <v>112</v>
      </c>
      <c r="B48" s="35"/>
      <c r="C48" s="35"/>
      <c r="D48" s="35"/>
      <c r="E48" s="35"/>
      <c r="F48" s="36"/>
      <c r="G48" s="36"/>
      <c r="H48" s="5"/>
      <c r="I48" s="6"/>
      <c r="J48" s="6"/>
      <c r="K48" s="4"/>
      <c r="L48" s="4"/>
      <c r="M48" s="4"/>
      <c r="N48" s="9"/>
      <c r="O48" s="9"/>
      <c r="P48" s="25"/>
      <c r="Q48" s="25"/>
      <c r="R48" s="26"/>
      <c r="S48" s="6"/>
      <c r="T48" s="6"/>
      <c r="U48" s="6"/>
      <c r="V48" s="27"/>
      <c r="W48" s="27"/>
    </row>
    <row r="49" spans="1:23" x14ac:dyDescent="0.25">
      <c r="A49" s="35" t="s">
        <v>113</v>
      </c>
      <c r="B49" s="35"/>
      <c r="C49" s="35"/>
      <c r="D49" s="35"/>
      <c r="E49" s="35"/>
      <c r="F49" s="35"/>
      <c r="G49" s="35"/>
      <c r="H49" s="4"/>
      <c r="I49" s="4"/>
      <c r="J49" s="4"/>
      <c r="K49" s="4"/>
      <c r="L49" s="4"/>
      <c r="M49" s="4"/>
      <c r="N49" s="9"/>
      <c r="O49" s="9"/>
      <c r="P49" s="25"/>
      <c r="Q49" s="25"/>
      <c r="R49" s="26"/>
      <c r="S49" s="6"/>
      <c r="T49" s="6"/>
      <c r="U49" s="6"/>
      <c r="V49" s="27"/>
      <c r="W49" s="27"/>
    </row>
    <row r="50" spans="1:23" x14ac:dyDescent="0.25">
      <c r="A50" s="35" t="s">
        <v>114</v>
      </c>
      <c r="B50" s="35"/>
      <c r="C50" s="35"/>
      <c r="D50" s="35"/>
      <c r="E50" s="35"/>
      <c r="F50" s="35"/>
      <c r="G50" s="35"/>
      <c r="H50" s="4"/>
      <c r="I50" s="4"/>
      <c r="J50" s="4"/>
      <c r="K50" s="4"/>
      <c r="L50" s="4"/>
      <c r="M50" s="4"/>
      <c r="N50" s="9"/>
      <c r="O50" s="9"/>
      <c r="P50" s="25"/>
      <c r="Q50" s="25"/>
      <c r="R50" s="26"/>
      <c r="S50" s="6"/>
      <c r="T50" s="6"/>
      <c r="U50" s="4"/>
      <c r="V50" s="4"/>
      <c r="W50" s="9"/>
    </row>
    <row r="51" spans="1:23" x14ac:dyDescent="0.25">
      <c r="A51" s="35" t="s">
        <v>115</v>
      </c>
      <c r="B51" s="35"/>
      <c r="C51" s="35"/>
      <c r="D51" s="35"/>
      <c r="E51" s="35"/>
      <c r="F51" s="35"/>
      <c r="G51" s="35"/>
      <c r="H51" s="4"/>
      <c r="I51" s="4"/>
      <c r="J51" s="4"/>
      <c r="K51" s="4"/>
      <c r="L51" s="4"/>
      <c r="M51" s="4"/>
      <c r="N51" s="4"/>
      <c r="O51" s="4"/>
      <c r="P51" s="4"/>
      <c r="Q51" s="4"/>
      <c r="R51" s="4"/>
      <c r="S51" s="4"/>
      <c r="T51" s="4"/>
      <c r="U51" s="9"/>
      <c r="V51" s="9"/>
      <c r="W51" s="9"/>
    </row>
    <row r="52" spans="1:23" x14ac:dyDescent="0.25">
      <c r="A52" s="35" t="s">
        <v>117</v>
      </c>
      <c r="B52" s="35"/>
      <c r="C52" s="35"/>
      <c r="D52" s="35"/>
      <c r="E52" s="35"/>
      <c r="F52" s="35"/>
      <c r="G52" s="35"/>
      <c r="H52" s="4"/>
      <c r="I52" s="4"/>
      <c r="J52" s="4"/>
      <c r="K52" s="4"/>
      <c r="L52" s="4"/>
      <c r="M52" s="4"/>
      <c r="N52" s="4"/>
      <c r="O52" s="4"/>
      <c r="P52" s="4"/>
      <c r="Q52" s="4"/>
      <c r="R52" s="4"/>
      <c r="S52" s="4"/>
      <c r="T52" s="4"/>
      <c r="U52" s="9"/>
      <c r="V52" s="6"/>
      <c r="W52" s="6"/>
    </row>
    <row r="53" spans="1:23" x14ac:dyDescent="0.25">
      <c r="A53" s="35" t="s">
        <v>116</v>
      </c>
      <c r="B53" s="35"/>
      <c r="C53" s="35"/>
      <c r="D53" s="35"/>
      <c r="E53" s="35"/>
      <c r="F53" s="36"/>
      <c r="G53" s="36"/>
      <c r="H53" s="5"/>
      <c r="I53" s="6"/>
      <c r="J53" s="6"/>
      <c r="K53" s="4"/>
      <c r="L53" s="4"/>
      <c r="M53" s="4"/>
      <c r="P53" s="25"/>
      <c r="Q53" s="25"/>
      <c r="R53" s="25"/>
      <c r="S53" s="25"/>
      <c r="T53" s="5"/>
      <c r="U53" s="6"/>
    </row>
    <row r="54" spans="1:23" x14ac:dyDescent="0.25">
      <c r="A54" s="37"/>
      <c r="B54" s="37"/>
      <c r="C54" s="37"/>
      <c r="D54" s="37"/>
      <c r="E54" s="37"/>
      <c r="F54" s="37"/>
      <c r="G54" s="37"/>
    </row>
    <row r="55" spans="1:23" x14ac:dyDescent="0.25">
      <c r="A55" s="37"/>
      <c r="B55" s="37"/>
      <c r="C55" s="37"/>
      <c r="D55" s="37"/>
      <c r="E55" s="37"/>
      <c r="F55" s="37"/>
      <c r="G55" s="37"/>
    </row>
    <row r="56" spans="1:23" x14ac:dyDescent="0.25">
      <c r="A56" s="37"/>
      <c r="B56" s="37"/>
      <c r="C56" s="37"/>
      <c r="D56" s="37"/>
      <c r="E56" s="37"/>
      <c r="F56" s="37"/>
      <c r="G56" s="37"/>
    </row>
    <row r="57" spans="1:23" x14ac:dyDescent="0.25">
      <c r="A57" s="37"/>
      <c r="B57" s="37"/>
      <c r="C57" s="37"/>
      <c r="D57" s="37"/>
      <c r="E57" s="37"/>
      <c r="F57" s="37"/>
      <c r="G57" s="37"/>
    </row>
    <row r="58" spans="1:23" x14ac:dyDescent="0.25">
      <c r="A58" s="37"/>
      <c r="B58" s="37"/>
      <c r="C58" s="37"/>
      <c r="D58" s="37"/>
      <c r="E58" s="37"/>
      <c r="F58" s="37"/>
      <c r="G58" s="37"/>
    </row>
    <row r="59" spans="1:23" x14ac:dyDescent="0.25">
      <c r="A59" s="37"/>
      <c r="B59" s="37"/>
      <c r="C59" s="37"/>
      <c r="D59" s="37"/>
      <c r="E59" s="37"/>
      <c r="F59" s="37"/>
      <c r="G59" s="37"/>
    </row>
    <row r="60" spans="1:23" x14ac:dyDescent="0.25">
      <c r="A60" s="37"/>
      <c r="B60" s="37"/>
      <c r="C60" s="37"/>
      <c r="D60" s="37"/>
      <c r="E60" s="37"/>
      <c r="F60" s="37"/>
      <c r="G60" s="37"/>
    </row>
    <row r="79" spans="1:23" x14ac:dyDescent="0.25">
      <c r="V79" s="8"/>
      <c r="W79" s="8"/>
    </row>
    <row r="80" spans="1:23" x14ac:dyDescent="0.25">
      <c r="A80" s="9"/>
      <c r="B80" s="9"/>
      <c r="C80" s="9"/>
      <c r="D80" s="9"/>
      <c r="E80" s="9"/>
      <c r="F80" s="9"/>
      <c r="G80" s="9"/>
      <c r="H80" s="9"/>
      <c r="I80" s="9"/>
      <c r="J80" s="9"/>
      <c r="K80" s="9"/>
      <c r="L80" s="9"/>
      <c r="M80" s="9"/>
      <c r="N80" s="9"/>
      <c r="O80" s="9"/>
      <c r="P80" s="9"/>
      <c r="Q80" s="9"/>
      <c r="R80" s="9"/>
      <c r="S80" s="9"/>
      <c r="T80" s="9"/>
      <c r="U80" s="8"/>
      <c r="V80" s="8"/>
      <c r="W80" s="8"/>
    </row>
    <row r="81" spans="1:23" x14ac:dyDescent="0.25">
      <c r="A81" s="9"/>
      <c r="B81" s="9"/>
      <c r="C81" s="9"/>
      <c r="D81" s="9"/>
      <c r="E81" s="9"/>
      <c r="F81" s="9"/>
      <c r="G81" s="9"/>
      <c r="H81" s="9"/>
      <c r="I81" s="9"/>
      <c r="J81" s="9"/>
      <c r="K81" s="9"/>
      <c r="L81" s="9"/>
      <c r="M81" s="9"/>
      <c r="N81" s="9"/>
      <c r="O81" s="9"/>
      <c r="P81" s="9"/>
      <c r="Q81" s="9"/>
      <c r="R81" s="9"/>
      <c r="S81" s="9"/>
      <c r="T81" s="9"/>
      <c r="U81" s="8"/>
      <c r="V81" s="8"/>
      <c r="W81" s="8"/>
    </row>
    <row r="82" spans="1:23" x14ac:dyDescent="0.25">
      <c r="A82" s="9"/>
      <c r="B82" s="9"/>
      <c r="C82" s="9"/>
      <c r="D82" s="9"/>
      <c r="E82" s="9"/>
      <c r="F82" s="9"/>
      <c r="G82" s="9"/>
      <c r="H82" s="9"/>
      <c r="I82" s="9"/>
      <c r="J82" s="9"/>
      <c r="K82" s="9"/>
      <c r="L82" s="9"/>
      <c r="M82" s="9"/>
      <c r="N82" s="9"/>
      <c r="O82" s="9"/>
      <c r="P82" s="9"/>
      <c r="Q82" s="9"/>
      <c r="R82" s="9"/>
      <c r="S82" s="9"/>
      <c r="T82" s="9"/>
      <c r="U82" s="8"/>
      <c r="V82" s="8"/>
      <c r="W82" s="8"/>
    </row>
    <row r="83" spans="1:23" x14ac:dyDescent="0.25">
      <c r="A83" s="9"/>
      <c r="B83" s="9"/>
      <c r="C83" s="9"/>
      <c r="D83" s="9"/>
      <c r="E83" s="9"/>
      <c r="F83" s="9"/>
      <c r="G83" s="9"/>
      <c r="H83" s="9"/>
      <c r="I83" s="9"/>
      <c r="J83" s="9"/>
      <c r="K83" s="9"/>
      <c r="L83" s="9"/>
      <c r="M83" s="9"/>
      <c r="N83" s="9"/>
      <c r="O83" s="9"/>
      <c r="P83" s="9"/>
      <c r="Q83" s="9"/>
      <c r="R83" s="9"/>
      <c r="S83" s="9"/>
      <c r="T83" s="9"/>
      <c r="U83" s="8"/>
      <c r="V83" s="8"/>
      <c r="W83" s="8"/>
    </row>
    <row r="84" spans="1:23" x14ac:dyDescent="0.25">
      <c r="A84" s="9"/>
      <c r="B84" s="9"/>
      <c r="C84" s="9"/>
      <c r="D84" s="9"/>
      <c r="E84" s="9"/>
      <c r="F84" s="9"/>
      <c r="G84" s="9"/>
      <c r="H84" s="9"/>
      <c r="I84" s="9"/>
      <c r="J84" s="9"/>
      <c r="K84" s="9"/>
      <c r="L84" s="9"/>
      <c r="M84" s="9"/>
      <c r="N84" s="9"/>
      <c r="O84" s="9"/>
      <c r="P84" s="9"/>
      <c r="Q84" s="9"/>
      <c r="R84" s="9"/>
      <c r="S84" s="9"/>
      <c r="T84" s="9"/>
      <c r="U84" s="8"/>
      <c r="V84" s="2"/>
      <c r="W84" s="2"/>
    </row>
    <row r="85" spans="1:23" x14ac:dyDescent="0.25">
      <c r="U85" s="2"/>
      <c r="V85" s="2"/>
      <c r="W85" s="2"/>
    </row>
    <row r="86" spans="1:23" x14ac:dyDescent="0.25">
      <c r="U86" s="2"/>
      <c r="V86" s="2"/>
      <c r="W86" s="2"/>
    </row>
    <row r="87" spans="1:23" x14ac:dyDescent="0.25">
      <c r="U87" s="2"/>
      <c r="V87" s="2"/>
      <c r="W87" s="2"/>
    </row>
    <row r="88" spans="1:23" x14ac:dyDescent="0.25">
      <c r="U88" s="2"/>
      <c r="V88" s="2"/>
      <c r="W88" s="2"/>
    </row>
    <row r="89" spans="1:23" x14ac:dyDescent="0.25">
      <c r="U89" s="2"/>
    </row>
  </sheetData>
  <mergeCells count="4">
    <mergeCell ref="A1:W1"/>
    <mergeCell ref="A2:W2"/>
    <mergeCell ref="A3:W3"/>
    <mergeCell ref="R4:W4"/>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2024-07-05T15:06:23Z</cp:lastPrinted>
  <dcterms:created xsi:type="dcterms:W3CDTF">2024-07-01T22:52:35Z</dcterms:created>
  <dcterms:modified xsi:type="dcterms:W3CDTF">2024-07-05T15:20:16Z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