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JUNIO 30 DE 2024\PAGINA WEB JUNIO 30\"/>
    </mc:Choice>
  </mc:AlternateContent>
  <bookViews>
    <workbookView xWindow="0" yWindow="0" windowWidth="20490" windowHeight="7155"/>
  </bookViews>
  <sheets>
    <sheet name="GASTOS DE INVERSION " sheetId="1" r:id="rId1"/>
  </sheets>
  <definedNames>
    <definedName name="_xlnm.Print_Titles" localSheetId="0">'GASTOS DE INVERSION '!$5:$5</definedName>
  </definedNames>
  <calcPr calcId="152511"/>
</workbook>
</file>

<file path=xl/calcChain.xml><?xml version="1.0" encoding="utf-8"?>
<calcChain xmlns="http://schemas.openxmlformats.org/spreadsheetml/2006/main">
  <c r="S22" i="1" l="1"/>
  <c r="R22" i="1"/>
  <c r="Q22" i="1"/>
  <c r="P22" i="1"/>
  <c r="O22" i="1"/>
  <c r="M22" i="1"/>
  <c r="L22" i="1"/>
  <c r="K22" i="1"/>
  <c r="J22" i="1"/>
  <c r="I22" i="1"/>
  <c r="S20" i="1"/>
  <c r="R20" i="1"/>
  <c r="Q20" i="1"/>
  <c r="P20" i="1"/>
  <c r="O20" i="1"/>
  <c r="M20" i="1"/>
  <c r="L20" i="1"/>
  <c r="K20" i="1"/>
  <c r="J20" i="1"/>
  <c r="I20" i="1"/>
  <c r="S16" i="1"/>
  <c r="R16" i="1"/>
  <c r="Q16" i="1"/>
  <c r="P16" i="1"/>
  <c r="O16" i="1"/>
  <c r="M16" i="1"/>
  <c r="L16" i="1"/>
  <c r="K16" i="1"/>
  <c r="J16" i="1"/>
  <c r="I16" i="1"/>
  <c r="S9" i="1"/>
  <c r="R9" i="1"/>
  <c r="Q9" i="1"/>
  <c r="P9" i="1"/>
  <c r="O9" i="1"/>
  <c r="M9" i="1"/>
  <c r="L9" i="1"/>
  <c r="K9" i="1"/>
  <c r="J9" i="1"/>
  <c r="I9" i="1"/>
  <c r="O23" i="1" l="1"/>
  <c r="P23" i="1"/>
  <c r="J23" i="1"/>
  <c r="K23" i="1"/>
  <c r="L23" i="1"/>
  <c r="M23" i="1"/>
  <c r="R23" i="1"/>
  <c r="S23" i="1"/>
  <c r="I23" i="1"/>
  <c r="Q23" i="1"/>
  <c r="N8" i="1"/>
  <c r="N19" i="1"/>
  <c r="N18" i="1"/>
  <c r="N17" i="1"/>
  <c r="N15" i="1"/>
  <c r="N21" i="1"/>
  <c r="N14" i="1"/>
  <c r="N13" i="1"/>
  <c r="N12" i="1"/>
  <c r="N11" i="1"/>
  <c r="N10" i="1"/>
  <c r="N7" i="1"/>
  <c r="N6" i="1"/>
  <c r="U21" i="1" l="1"/>
  <c r="T21" i="1"/>
  <c r="N22" i="1"/>
  <c r="W21" i="1"/>
  <c r="V21" i="1"/>
  <c r="W6" i="1"/>
  <c r="N9" i="1"/>
  <c r="U15" i="1"/>
  <c r="T15" i="1"/>
  <c r="W15" i="1"/>
  <c r="V15" i="1"/>
  <c r="U7" i="1"/>
  <c r="T7" i="1"/>
  <c r="W7" i="1"/>
  <c r="V7" i="1"/>
  <c r="U17" i="1"/>
  <c r="T17" i="1"/>
  <c r="N20" i="1"/>
  <c r="W17" i="1"/>
  <c r="V17" i="1"/>
  <c r="N16" i="1"/>
  <c r="W10" i="1"/>
  <c r="V10" i="1"/>
  <c r="U10" i="1"/>
  <c r="T10" i="1"/>
  <c r="W18" i="1"/>
  <c r="V18" i="1"/>
  <c r="U18" i="1"/>
  <c r="T18" i="1"/>
  <c r="U11" i="1"/>
  <c r="T11" i="1"/>
  <c r="W11" i="1"/>
  <c r="V11" i="1"/>
  <c r="U19" i="1"/>
  <c r="T19" i="1"/>
  <c r="W19" i="1"/>
  <c r="V19" i="1"/>
  <c r="W12" i="1"/>
  <c r="V12" i="1"/>
  <c r="U12" i="1"/>
  <c r="T12" i="1"/>
  <c r="W8" i="1"/>
  <c r="V8" i="1"/>
  <c r="U8" i="1"/>
  <c r="T8" i="1"/>
  <c r="U13" i="1"/>
  <c r="T13" i="1"/>
  <c r="W13" i="1"/>
  <c r="V13" i="1"/>
  <c r="W14" i="1"/>
  <c r="V14" i="1"/>
  <c r="U14" i="1"/>
  <c r="T14" i="1"/>
  <c r="T6" i="1"/>
  <c r="U6" i="1"/>
  <c r="V6" i="1"/>
  <c r="T22" i="1" l="1"/>
  <c r="W22" i="1"/>
  <c r="V22" i="1"/>
  <c r="U22" i="1"/>
  <c r="W20" i="1"/>
  <c r="V20" i="1"/>
  <c r="U20" i="1"/>
  <c r="T20" i="1"/>
  <c r="T9" i="1"/>
  <c r="N23" i="1"/>
  <c r="W9" i="1"/>
  <c r="U9" i="1"/>
  <c r="V9" i="1"/>
  <c r="T16" i="1"/>
  <c r="U16" i="1"/>
  <c r="V16" i="1"/>
  <c r="W16" i="1"/>
  <c r="T23" i="1" l="1"/>
  <c r="V23" i="1"/>
  <c r="W23" i="1"/>
  <c r="U23" i="1"/>
</calcChain>
</file>

<file path=xl/sharedStrings.xml><?xml version="1.0" encoding="utf-8"?>
<sst xmlns="http://schemas.openxmlformats.org/spreadsheetml/2006/main" count="163" uniqueCount="77">
  <si>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</si>
  <si>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</si>
  <si>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</si>
  <si>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</si>
  <si>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</si>
  <si>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</si>
  <si>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</si>
  <si>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</si>
  <si>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</si>
  <si>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</si>
  <si>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</si>
  <si>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</si>
  <si>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</si>
  <si>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</si>
  <si>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</si>
  <si>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</si>
  <si>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</si>
  <si>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</si>
  <si>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</si>
  <si>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</si>
  <si>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</si>
  <si>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</si>
  <si>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</si>
  <si>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</si>
  <si>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</si>
  <si>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</si>
  <si>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</si>
  <si>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</si>
  <si>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</si>
  <si>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</si>
  <si>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</si>
  <si>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</si>
  <si>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</si>
  <si>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</si>
  <si>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</si>
  <si>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</si>
  <si>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</si>
  <si>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</si>
  <si>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</si>
  <si>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</si>
  <si>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</si>
  <si>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</si>
  <si>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</si>
  <si>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</si>
  <si>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</si>
  <si>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</si>
  <si>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</si>
  <si>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</si>
  <si>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</si>
  <si>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</si>
  <si>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</si>
  <si>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</si>
  <si>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</si>
  <si>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</si>
  <si>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</si>
  <si>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</si>
  <si>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</si>
  <si>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</si>
  <si>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</si>
  <si>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</si>
  <si>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t>EJECUCION PRESUPUESTAL ACUMULADA CON CORTE AL 30 DE JUNIO DE 2024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</si>
  <si>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</si>
  <si>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</si>
  <si>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</si>
  <si>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</si>
  <si>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</si>
  <si>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</si>
  <si>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</si>
  <si>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</si>
  <si>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</si>
  <si>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</si>
  <si>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>GASTOS DE INVERSION</t>
  </si>
  <si>
    <t xml:space="preserve">TOTAL GASTOS DE INVERSION </t>
  </si>
  <si>
    <t>APR.  REDUCIDA</t>
  </si>
  <si>
    <t>FECHA DE GENERACIÓN: JULIO 01 DE 2024</t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</si>
  <si>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 Decreto No.0766 del 20 de Junio de 2024. Por el cual se aplazan unas apropiaciones en el presupuesto General de la Nación de la Vigencia Fiscal 2024</t>
    </r>
  </si>
  <si>
    <r>
      <rPr>
        <b/>
        <sz val="8"/>
        <rFont val="Arial"/>
        <family val="2"/>
      </rPr>
      <t xml:space="preserve">Nota 3 : </t>
    </r>
    <r>
      <rPr>
        <sz val="8"/>
        <rFont val="Arial"/>
        <family val="2"/>
      </rPr>
      <t>Circular Externa 017 Junio de 2024 Aplazamiento del Presupuesto General de la Nación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</si>
</sst>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4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/>
    <xf numFmtId="0" fontId="8" fillId="0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center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2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371475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114300</xdr:colOff>
      <xdr:row>0</xdr:row>
      <xdr:rowOff>76200</xdr:rowOff>
    </xdr:from>
    <xdr:to>
      <xdr:col>23</xdr:col>
      <xdr:colOff>95251</xdr:colOff>
      <xdr:row>3</xdr:row>
      <xdr:rowOff>9525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0" y="76200"/>
          <a:ext cx="20859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abSelected="1" workbookViewId="0">
      <selection activeCell="P27" sqref="P27"/>
    </sheetView>
  </sheetViews>
  <sheetFormatPr baseColWidth="10" defaultRowHeight="1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4" customWidth="1"/>
    <col min="11" max="11" width="11.42578125" customWidth="1"/>
    <col min="12" max="12" width="15.7109375" customWidth="1"/>
    <col min="13" max="13" width="16" customWidth="1"/>
    <col min="14" max="14" width="16.28515625" customWidth="1"/>
    <col min="15" max="15" width="16.140625" customWidth="1"/>
    <col min="16" max="16" width="14.85546875" customWidth="1"/>
    <col min="17" max="17" width="15.85546875" customWidth="1"/>
    <col min="18" max="18" width="15.42578125" customWidth="1"/>
    <col min="19" max="19" width="14.85546875" customWidth="1"/>
    <col min="20" max="20" width="15.140625" customWidth="1"/>
    <col min="21" max="21" width="8.28515625" customWidth="1"/>
    <col min="22" max="22" width="7" customWidth="1"/>
    <col min="23" max="23" width="8" customWidth="1"/>
  </cols>
  <sheetData>
    <row r="1" spans="1:23">
      <c r="A1" s="27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>
      <c r="A2" s="27" t="s">
        <v>60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>
      <c r="A3" s="27" t="s">
        <v>71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5.75" thickBot="1">
      <c r="A4" s="3" t="s">
        <v>0</v>
      </c>
      <c r="B4" s="3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/>
      <c r="O4" s="3" t="s">
        <v>0</v>
      </c>
      <c r="P4" s="3" t="s">
        <v>0</v>
      </c>
      <c r="Q4" s="3" t="s">
        <v>0</v>
      </c>
      <c r="R4" s="3" t="s">
        <v>0</v>
      </c>
      <c r="S4" s="30" t="s">
        <v>74</v>
      </c>
      <c r="T4" s="31"/>
      <c r="U4" s="31"/>
      <c r="V4" s="31"/>
      <c r="W4" s="31"/>
    </row>
    <row r="5" spans="1:23" ht="33" customHeight="1" thickTop="1" thickBo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73</v>
      </c>
      <c r="L5" s="9" t="s">
        <v>11</v>
      </c>
      <c r="M5" s="9" t="s">
        <v>12</v>
      </c>
      <c r="N5" s="9" t="s">
        <v>58</v>
      </c>
      <c r="O5" s="9" t="s">
        <v>13</v>
      </c>
      <c r="P5" s="9" t="s">
        <v>14</v>
      </c>
      <c r="Q5" s="9" t="s">
        <v>15</v>
      </c>
      <c r="R5" s="9" t="s">
        <v>16</v>
      </c>
      <c r="S5" s="9" t="s">
        <v>17</v>
      </c>
      <c r="T5" s="10" t="s">
        <v>57</v>
      </c>
      <c r="U5" s="10" t="s">
        <v>68</v>
      </c>
      <c r="V5" s="10" t="s">
        <v>69</v>
      </c>
      <c r="W5" s="10" t="s">
        <v>70</v>
      </c>
    </row>
    <row r="6" spans="1:23" ht="60" customHeight="1" thickTop="1" thickBot="1">
      <c r="A6" s="12" t="s">
        <v>21</v>
      </c>
      <c r="B6" s="12" t="s">
        <v>22</v>
      </c>
      <c r="C6" s="12" t="s">
        <v>23</v>
      </c>
      <c r="D6" s="12" t="s">
        <v>24</v>
      </c>
      <c r="E6" s="12" t="s">
        <v>25</v>
      </c>
      <c r="F6" s="12" t="s">
        <v>18</v>
      </c>
      <c r="G6" s="12" t="s">
        <v>19</v>
      </c>
      <c r="H6" s="13" t="s">
        <v>26</v>
      </c>
      <c r="I6" s="14">
        <v>2879089992</v>
      </c>
      <c r="J6" s="14">
        <v>0</v>
      </c>
      <c r="K6" s="14">
        <v>0</v>
      </c>
      <c r="L6" s="14">
        <v>2879089992</v>
      </c>
      <c r="M6" s="14">
        <v>325704217</v>
      </c>
      <c r="N6" s="15">
        <f>+L6-M6</f>
        <v>2553385775</v>
      </c>
      <c r="O6" s="14">
        <v>2553385774.1199999</v>
      </c>
      <c r="P6" s="14">
        <v>0.88</v>
      </c>
      <c r="Q6" s="14">
        <v>2384659441.1199999</v>
      </c>
      <c r="R6" s="14">
        <v>1182520443.6199999</v>
      </c>
      <c r="S6" s="14">
        <v>1157249443.6199999</v>
      </c>
      <c r="T6" s="16">
        <f>+N6-Q6</f>
        <v>168726333.88000011</v>
      </c>
      <c r="U6" s="17">
        <f>+Q6/N6</f>
        <v>0.93392054756003329</v>
      </c>
      <c r="V6" s="17">
        <f>+R6/N6</f>
        <v>0.46311859931153565</v>
      </c>
      <c r="W6" s="17">
        <f>+S6/N6</f>
        <v>0.45322154409668075</v>
      </c>
    </row>
    <row r="7" spans="1:23" ht="60" customHeight="1" thickTop="1" thickBot="1">
      <c r="A7" s="12" t="s">
        <v>21</v>
      </c>
      <c r="B7" s="12" t="s">
        <v>22</v>
      </c>
      <c r="C7" s="12" t="s">
        <v>23</v>
      </c>
      <c r="D7" s="12" t="s">
        <v>24</v>
      </c>
      <c r="E7" s="12" t="s">
        <v>25</v>
      </c>
      <c r="F7" s="12" t="s">
        <v>27</v>
      </c>
      <c r="G7" s="12" t="s">
        <v>19</v>
      </c>
      <c r="H7" s="13" t="s">
        <v>26</v>
      </c>
      <c r="I7" s="14">
        <v>21150651769</v>
      </c>
      <c r="J7" s="14">
        <v>0</v>
      </c>
      <c r="K7" s="14">
        <v>0</v>
      </c>
      <c r="L7" s="14">
        <v>21150651769</v>
      </c>
      <c r="M7" s="14">
        <v>0</v>
      </c>
      <c r="N7" s="15">
        <f>+L7-M7</f>
        <v>21150651769</v>
      </c>
      <c r="O7" s="14">
        <v>21150651769</v>
      </c>
      <c r="P7" s="14">
        <v>0</v>
      </c>
      <c r="Q7" s="14">
        <v>21150651769</v>
      </c>
      <c r="R7" s="14">
        <v>0</v>
      </c>
      <c r="S7" s="14">
        <v>0</v>
      </c>
      <c r="T7" s="16">
        <f t="shared" ref="T7:T23" si="0">+N7-Q7</f>
        <v>0</v>
      </c>
      <c r="U7" s="17">
        <f t="shared" ref="U7:U23" si="1">+Q7/N7</f>
        <v>1</v>
      </c>
      <c r="V7" s="17">
        <f t="shared" ref="V7:V23" si="2">+R7/N7</f>
        <v>0</v>
      </c>
      <c r="W7" s="17">
        <f t="shared" ref="W7:W23" si="3">+S7/N7</f>
        <v>0</v>
      </c>
    </row>
    <row r="8" spans="1:23" ht="60" customHeight="1" thickTop="1" thickBot="1">
      <c r="A8" s="12" t="s">
        <v>21</v>
      </c>
      <c r="B8" s="12" t="s">
        <v>22</v>
      </c>
      <c r="C8" s="12" t="s">
        <v>23</v>
      </c>
      <c r="D8" s="12" t="s">
        <v>24</v>
      </c>
      <c r="E8" s="12" t="s">
        <v>55</v>
      </c>
      <c r="F8" s="12" t="s">
        <v>54</v>
      </c>
      <c r="G8" s="12" t="s">
        <v>20</v>
      </c>
      <c r="H8" s="13" t="s">
        <v>56</v>
      </c>
      <c r="I8" s="22">
        <v>9755650000</v>
      </c>
      <c r="J8" s="22">
        <v>0</v>
      </c>
      <c r="K8" s="22">
        <v>0</v>
      </c>
      <c r="L8" s="22">
        <v>9755650000</v>
      </c>
      <c r="M8" s="22">
        <v>0</v>
      </c>
      <c r="N8" s="23">
        <f>+L8-M8</f>
        <v>9755650000</v>
      </c>
      <c r="O8" s="22">
        <v>9250771563.2900009</v>
      </c>
      <c r="P8" s="22">
        <v>504878436.70999998</v>
      </c>
      <c r="Q8" s="22">
        <v>8747386864.7900009</v>
      </c>
      <c r="R8" s="22">
        <v>4093352263.3699999</v>
      </c>
      <c r="S8" s="22">
        <v>4093352263.3699999</v>
      </c>
      <c r="T8" s="16">
        <f t="shared" si="0"/>
        <v>1008263135.2099991</v>
      </c>
      <c r="U8" s="17">
        <f t="shared" si="1"/>
        <v>0.89664828738115876</v>
      </c>
      <c r="V8" s="17">
        <f t="shared" si="2"/>
        <v>0.41958785558830008</v>
      </c>
      <c r="W8" s="17">
        <f t="shared" si="3"/>
        <v>0.41958785558830008</v>
      </c>
    </row>
    <row r="9" spans="1:23" ht="33" customHeight="1" thickTop="1" thickBot="1">
      <c r="A9" s="11" t="s">
        <v>21</v>
      </c>
      <c r="B9" s="11"/>
      <c r="C9" s="11"/>
      <c r="D9" s="11"/>
      <c r="E9" s="11"/>
      <c r="F9" s="11"/>
      <c r="G9" s="11"/>
      <c r="H9" s="1" t="s">
        <v>64</v>
      </c>
      <c r="I9" s="21">
        <f>SUM(I6:I8)</f>
        <v>33785391761</v>
      </c>
      <c r="J9" s="21">
        <f t="shared" ref="J9:S9" si="4">SUM(J6:J8)</f>
        <v>0</v>
      </c>
      <c r="K9" s="21">
        <f t="shared" si="4"/>
        <v>0</v>
      </c>
      <c r="L9" s="21">
        <f t="shared" si="4"/>
        <v>33785391761</v>
      </c>
      <c r="M9" s="21">
        <f t="shared" si="4"/>
        <v>325704217</v>
      </c>
      <c r="N9" s="21">
        <f t="shared" si="4"/>
        <v>33459687544</v>
      </c>
      <c r="O9" s="21">
        <f t="shared" si="4"/>
        <v>32954809106.41</v>
      </c>
      <c r="P9" s="21">
        <f t="shared" si="4"/>
        <v>504878437.58999997</v>
      </c>
      <c r="Q9" s="21">
        <f t="shared" si="4"/>
        <v>32282698074.91</v>
      </c>
      <c r="R9" s="21">
        <f t="shared" si="4"/>
        <v>5275872706.9899998</v>
      </c>
      <c r="S9" s="21">
        <f t="shared" si="4"/>
        <v>5250601706.9899998</v>
      </c>
      <c r="T9" s="19">
        <f t="shared" si="0"/>
        <v>1176989469.0900002</v>
      </c>
      <c r="U9" s="20">
        <f t="shared" si="1"/>
        <v>0.96482365630156464</v>
      </c>
      <c r="V9" s="20">
        <f t="shared" si="2"/>
        <v>0.15767848100948781</v>
      </c>
      <c r="W9" s="20">
        <f t="shared" si="3"/>
        <v>0.15692321394470221</v>
      </c>
    </row>
    <row r="10" spans="1:23" ht="72.75" customHeight="1" thickTop="1" thickBot="1">
      <c r="A10" s="12" t="s">
        <v>21</v>
      </c>
      <c r="B10" s="12" t="s">
        <v>28</v>
      </c>
      <c r="C10" s="12" t="s">
        <v>23</v>
      </c>
      <c r="D10" s="12" t="s">
        <v>29</v>
      </c>
      <c r="E10" s="12" t="s">
        <v>30</v>
      </c>
      <c r="F10" s="12" t="s">
        <v>18</v>
      </c>
      <c r="G10" s="12" t="s">
        <v>19</v>
      </c>
      <c r="H10" s="13" t="s">
        <v>31</v>
      </c>
      <c r="I10" s="14">
        <v>19570000000</v>
      </c>
      <c r="J10" s="14">
        <v>0</v>
      </c>
      <c r="K10" s="14">
        <v>0</v>
      </c>
      <c r="L10" s="14">
        <v>19570000000</v>
      </c>
      <c r="M10" s="14">
        <v>1600000000</v>
      </c>
      <c r="N10" s="15">
        <f t="shared" ref="N10:N15" si="5">+L10-M10</f>
        <v>17970000000</v>
      </c>
      <c r="O10" s="14">
        <v>16505934962.9</v>
      </c>
      <c r="P10" s="14">
        <v>1464065037.0999999</v>
      </c>
      <c r="Q10" s="14">
        <v>16505922182.9</v>
      </c>
      <c r="R10" s="14">
        <v>311124844.89999998</v>
      </c>
      <c r="S10" s="14">
        <v>311124844.89999998</v>
      </c>
      <c r="T10" s="16">
        <f t="shared" si="0"/>
        <v>1464077817.1000004</v>
      </c>
      <c r="U10" s="17">
        <f t="shared" si="1"/>
        <v>0.91852655441847519</v>
      </c>
      <c r="V10" s="17">
        <f t="shared" si="2"/>
        <v>1.7313569554813578E-2</v>
      </c>
      <c r="W10" s="17">
        <f t="shared" si="3"/>
        <v>1.7313569554813578E-2</v>
      </c>
    </row>
    <row r="11" spans="1:23" ht="75.75" customHeight="1" thickTop="1" thickBot="1">
      <c r="A11" s="12" t="s">
        <v>21</v>
      </c>
      <c r="B11" s="12" t="s">
        <v>28</v>
      </c>
      <c r="C11" s="12" t="s">
        <v>23</v>
      </c>
      <c r="D11" s="12" t="s">
        <v>32</v>
      </c>
      <c r="E11" s="12" t="s">
        <v>33</v>
      </c>
      <c r="F11" s="12" t="s">
        <v>18</v>
      </c>
      <c r="G11" s="12" t="s">
        <v>19</v>
      </c>
      <c r="H11" s="13" t="s">
        <v>34</v>
      </c>
      <c r="I11" s="14">
        <v>16568950074</v>
      </c>
      <c r="J11" s="14">
        <v>0</v>
      </c>
      <c r="K11" s="14">
        <v>0</v>
      </c>
      <c r="L11" s="14">
        <v>16568950074</v>
      </c>
      <c r="M11" s="14">
        <v>5500000000</v>
      </c>
      <c r="N11" s="15">
        <f t="shared" si="5"/>
        <v>11068950074</v>
      </c>
      <c r="O11" s="14">
        <v>9983288374.2999992</v>
      </c>
      <c r="P11" s="14">
        <v>1085661699.7</v>
      </c>
      <c r="Q11" s="14">
        <v>9794758890.2999992</v>
      </c>
      <c r="R11" s="14">
        <v>259193205.80000001</v>
      </c>
      <c r="S11" s="14">
        <v>259193205.80000001</v>
      </c>
      <c r="T11" s="16">
        <f t="shared" si="0"/>
        <v>1274191183.7000008</v>
      </c>
      <c r="U11" s="17">
        <f t="shared" si="1"/>
        <v>0.8848859941384174</v>
      </c>
      <c r="V11" s="17">
        <f t="shared" si="2"/>
        <v>2.341624129363654E-2</v>
      </c>
      <c r="W11" s="17">
        <f t="shared" si="3"/>
        <v>2.341624129363654E-2</v>
      </c>
    </row>
    <row r="12" spans="1:23" ht="75.75" customHeight="1" thickTop="1" thickBot="1">
      <c r="A12" s="12" t="s">
        <v>21</v>
      </c>
      <c r="B12" s="12" t="s">
        <v>28</v>
      </c>
      <c r="C12" s="12" t="s">
        <v>23</v>
      </c>
      <c r="D12" s="12" t="s">
        <v>35</v>
      </c>
      <c r="E12" s="12" t="s">
        <v>33</v>
      </c>
      <c r="F12" s="12" t="s">
        <v>18</v>
      </c>
      <c r="G12" s="12" t="s">
        <v>19</v>
      </c>
      <c r="H12" s="13" t="s">
        <v>34</v>
      </c>
      <c r="I12" s="14">
        <v>4005703159</v>
      </c>
      <c r="J12" s="14">
        <v>0</v>
      </c>
      <c r="K12" s="14">
        <v>0</v>
      </c>
      <c r="L12" s="14">
        <v>4005703159</v>
      </c>
      <c r="M12" s="14">
        <v>2368626826</v>
      </c>
      <c r="N12" s="15">
        <f t="shared" si="5"/>
        <v>1637076333</v>
      </c>
      <c r="O12" s="14">
        <v>1637076332.5</v>
      </c>
      <c r="P12" s="14">
        <v>0.5</v>
      </c>
      <c r="Q12" s="14">
        <v>1388090715.5</v>
      </c>
      <c r="R12" s="14">
        <v>438231886</v>
      </c>
      <c r="S12" s="14">
        <v>438231886</v>
      </c>
      <c r="T12" s="16">
        <f t="shared" si="0"/>
        <v>248985617.5</v>
      </c>
      <c r="U12" s="17">
        <f t="shared" si="1"/>
        <v>0.84790836414834425</v>
      </c>
      <c r="V12" s="17">
        <f t="shared" si="2"/>
        <v>0.26769178514536623</v>
      </c>
      <c r="W12" s="17">
        <f t="shared" si="3"/>
        <v>0.26769178514536623</v>
      </c>
    </row>
    <row r="13" spans="1:23" ht="60" customHeight="1" thickTop="1" thickBot="1">
      <c r="A13" s="12" t="s">
        <v>21</v>
      </c>
      <c r="B13" s="12" t="s">
        <v>28</v>
      </c>
      <c r="C13" s="12" t="s">
        <v>23</v>
      </c>
      <c r="D13" s="12" t="s">
        <v>36</v>
      </c>
      <c r="E13" s="12" t="s">
        <v>37</v>
      </c>
      <c r="F13" s="12" t="s">
        <v>18</v>
      </c>
      <c r="G13" s="12" t="s">
        <v>19</v>
      </c>
      <c r="H13" s="13" t="s">
        <v>38</v>
      </c>
      <c r="I13" s="14">
        <v>69511933550</v>
      </c>
      <c r="J13" s="14">
        <v>0</v>
      </c>
      <c r="K13" s="14">
        <v>0</v>
      </c>
      <c r="L13" s="14">
        <v>69511933550</v>
      </c>
      <c r="M13" s="14">
        <v>26207153014</v>
      </c>
      <c r="N13" s="15">
        <f t="shared" si="5"/>
        <v>43304780536</v>
      </c>
      <c r="O13" s="14">
        <v>33195976970.43</v>
      </c>
      <c r="P13" s="14">
        <v>10108803565.57</v>
      </c>
      <c r="Q13" s="14">
        <v>32026507721.43</v>
      </c>
      <c r="R13" s="14">
        <v>2663521345.4299998</v>
      </c>
      <c r="S13" s="14">
        <v>2645806375.4299998</v>
      </c>
      <c r="T13" s="16">
        <f t="shared" si="0"/>
        <v>11278272814.57</v>
      </c>
      <c r="U13" s="17">
        <f t="shared" si="1"/>
        <v>0.73956055948155242</v>
      </c>
      <c r="V13" s="17">
        <f t="shared" si="2"/>
        <v>6.1506404430701808E-2</v>
      </c>
      <c r="W13" s="17">
        <f t="shared" si="3"/>
        <v>6.1097327885786097E-2</v>
      </c>
    </row>
    <row r="14" spans="1:23" ht="75" customHeight="1" thickTop="1" thickBot="1">
      <c r="A14" s="12" t="s">
        <v>21</v>
      </c>
      <c r="B14" s="12" t="s">
        <v>28</v>
      </c>
      <c r="C14" s="12" t="s">
        <v>23</v>
      </c>
      <c r="D14" s="12" t="s">
        <v>39</v>
      </c>
      <c r="E14" s="12" t="s">
        <v>40</v>
      </c>
      <c r="F14" s="12" t="s">
        <v>18</v>
      </c>
      <c r="G14" s="12" t="s">
        <v>19</v>
      </c>
      <c r="H14" s="13" t="s">
        <v>41</v>
      </c>
      <c r="I14" s="14">
        <v>59646395164</v>
      </c>
      <c r="J14" s="14">
        <v>0</v>
      </c>
      <c r="K14" s="14">
        <v>0</v>
      </c>
      <c r="L14" s="14">
        <v>59646395164</v>
      </c>
      <c r="M14" s="14">
        <v>8918000000</v>
      </c>
      <c r="N14" s="15">
        <f t="shared" si="5"/>
        <v>50728395164</v>
      </c>
      <c r="O14" s="14">
        <v>49948212677.099998</v>
      </c>
      <c r="P14" s="14">
        <v>780182486.89999998</v>
      </c>
      <c r="Q14" s="14">
        <v>49948107647.099998</v>
      </c>
      <c r="R14" s="14">
        <v>1153377825.0899999</v>
      </c>
      <c r="S14" s="14">
        <v>1153377825.0899999</v>
      </c>
      <c r="T14" s="16">
        <f t="shared" si="0"/>
        <v>780287516.90000153</v>
      </c>
      <c r="U14" s="17">
        <f t="shared" si="1"/>
        <v>0.98461832836663954</v>
      </c>
      <c r="V14" s="17">
        <f t="shared" si="2"/>
        <v>2.273633576148508E-2</v>
      </c>
      <c r="W14" s="17">
        <f t="shared" si="3"/>
        <v>2.273633576148508E-2</v>
      </c>
    </row>
    <row r="15" spans="1:23" ht="75.75" customHeight="1" thickTop="1" thickBot="1">
      <c r="A15" s="12" t="s">
        <v>21</v>
      </c>
      <c r="B15" s="12" t="s">
        <v>45</v>
      </c>
      <c r="C15" s="12" t="s">
        <v>23</v>
      </c>
      <c r="D15" s="12" t="s">
        <v>46</v>
      </c>
      <c r="E15" s="12" t="s">
        <v>33</v>
      </c>
      <c r="F15" s="12" t="s">
        <v>18</v>
      </c>
      <c r="G15" s="12" t="s">
        <v>19</v>
      </c>
      <c r="H15" s="13" t="s">
        <v>34</v>
      </c>
      <c r="I15" s="14">
        <v>152422406</v>
      </c>
      <c r="J15" s="14">
        <v>0</v>
      </c>
      <c r="K15" s="14">
        <v>0</v>
      </c>
      <c r="L15" s="14">
        <v>152422406</v>
      </c>
      <c r="M15" s="14">
        <v>24034875</v>
      </c>
      <c r="N15" s="15">
        <f t="shared" si="5"/>
        <v>128387531</v>
      </c>
      <c r="O15" s="14">
        <v>128387531</v>
      </c>
      <c r="P15" s="14">
        <v>0</v>
      </c>
      <c r="Q15" s="14">
        <v>103400765</v>
      </c>
      <c r="R15" s="14">
        <v>43184000</v>
      </c>
      <c r="S15" s="14">
        <v>43184000</v>
      </c>
      <c r="T15" s="16">
        <f t="shared" si="0"/>
        <v>24986766</v>
      </c>
      <c r="U15" s="17">
        <f t="shared" si="1"/>
        <v>0.80538011903975315</v>
      </c>
      <c r="V15" s="17">
        <f t="shared" si="2"/>
        <v>0.3363566513324413</v>
      </c>
      <c r="W15" s="17">
        <f t="shared" si="3"/>
        <v>0.3363566513324413</v>
      </c>
    </row>
    <row r="16" spans="1:23" ht="36" customHeight="1" thickTop="1" thickBot="1">
      <c r="A16" s="11" t="s">
        <v>21</v>
      </c>
      <c r="B16" s="11"/>
      <c r="C16" s="11"/>
      <c r="D16" s="11"/>
      <c r="E16" s="11"/>
      <c r="F16" s="11"/>
      <c r="G16" s="11"/>
      <c r="H16" s="1" t="s">
        <v>65</v>
      </c>
      <c r="I16" s="18">
        <f>SUM(I10:I15)</f>
        <v>169455404353</v>
      </c>
      <c r="J16" s="18">
        <f t="shared" ref="J16:S16" si="6">SUM(J10:J15)</f>
        <v>0</v>
      </c>
      <c r="K16" s="18">
        <f t="shared" si="6"/>
        <v>0</v>
      </c>
      <c r="L16" s="18">
        <f t="shared" si="6"/>
        <v>169455404353</v>
      </c>
      <c r="M16" s="18">
        <f t="shared" si="6"/>
        <v>44617814715</v>
      </c>
      <c r="N16" s="18">
        <f t="shared" si="6"/>
        <v>124837589638</v>
      </c>
      <c r="O16" s="18">
        <f t="shared" si="6"/>
        <v>111398876848.23</v>
      </c>
      <c r="P16" s="18">
        <f t="shared" si="6"/>
        <v>13438712789.769999</v>
      </c>
      <c r="Q16" s="18">
        <f t="shared" si="6"/>
        <v>109766787922.23</v>
      </c>
      <c r="R16" s="18">
        <f t="shared" si="6"/>
        <v>4868633107.2200003</v>
      </c>
      <c r="S16" s="18">
        <f t="shared" si="6"/>
        <v>4850918137.2200003</v>
      </c>
      <c r="T16" s="19">
        <f t="shared" si="0"/>
        <v>15070801715.770004</v>
      </c>
      <c r="U16" s="20">
        <f t="shared" si="1"/>
        <v>0.8792767325973545</v>
      </c>
      <c r="V16" s="20">
        <f t="shared" si="2"/>
        <v>3.8999736548405849E-2</v>
      </c>
      <c r="W16" s="20">
        <f t="shared" si="3"/>
        <v>3.8857832414792175E-2</v>
      </c>
    </row>
    <row r="17" spans="1:26" ht="60" customHeight="1" thickTop="1" thickBot="1">
      <c r="A17" s="12" t="s">
        <v>21</v>
      </c>
      <c r="B17" s="12" t="s">
        <v>47</v>
      </c>
      <c r="C17" s="12" t="s">
        <v>23</v>
      </c>
      <c r="D17" s="12" t="s">
        <v>48</v>
      </c>
      <c r="E17" s="12" t="s">
        <v>49</v>
      </c>
      <c r="F17" s="12" t="s">
        <v>18</v>
      </c>
      <c r="G17" s="12" t="s">
        <v>19</v>
      </c>
      <c r="H17" s="13" t="s">
        <v>50</v>
      </c>
      <c r="I17" s="14">
        <v>4911388626</v>
      </c>
      <c r="J17" s="14">
        <v>0</v>
      </c>
      <c r="K17" s="14">
        <v>0</v>
      </c>
      <c r="L17" s="14">
        <v>4911388626</v>
      </c>
      <c r="M17" s="14">
        <v>1418295071</v>
      </c>
      <c r="N17" s="15">
        <f>+L17-M17</f>
        <v>3493093555</v>
      </c>
      <c r="O17" s="14">
        <v>3470538054.4400001</v>
      </c>
      <c r="P17" s="14">
        <v>22555500.559999999</v>
      </c>
      <c r="Q17" s="14">
        <v>2650538054.4400001</v>
      </c>
      <c r="R17" s="14">
        <v>1723633805.4400001</v>
      </c>
      <c r="S17" s="14">
        <v>1723633805.4400001</v>
      </c>
      <c r="T17" s="16">
        <f t="shared" si="0"/>
        <v>842555500.55999994</v>
      </c>
      <c r="U17" s="17">
        <f t="shared" si="1"/>
        <v>0.75879389220653159</v>
      </c>
      <c r="V17" s="17">
        <f t="shared" si="2"/>
        <v>0.4934404928756625</v>
      </c>
      <c r="W17" s="17">
        <f t="shared" si="3"/>
        <v>0.4934404928756625</v>
      </c>
    </row>
    <row r="18" spans="1:26" ht="60" customHeight="1" thickTop="1" thickBot="1">
      <c r="A18" s="12" t="s">
        <v>21</v>
      </c>
      <c r="B18" s="12" t="s">
        <v>47</v>
      </c>
      <c r="C18" s="12" t="s">
        <v>23</v>
      </c>
      <c r="D18" s="12" t="s">
        <v>46</v>
      </c>
      <c r="E18" s="12" t="s">
        <v>51</v>
      </c>
      <c r="F18" s="12" t="s">
        <v>18</v>
      </c>
      <c r="G18" s="12" t="s">
        <v>19</v>
      </c>
      <c r="H18" s="13" t="s">
        <v>52</v>
      </c>
      <c r="I18" s="14">
        <v>2879089884</v>
      </c>
      <c r="J18" s="14">
        <v>0</v>
      </c>
      <c r="K18" s="14">
        <v>0</v>
      </c>
      <c r="L18" s="14">
        <v>2879089884</v>
      </c>
      <c r="M18" s="14">
        <v>858444383</v>
      </c>
      <c r="N18" s="15">
        <f>+L18-M18</f>
        <v>2020645501</v>
      </c>
      <c r="O18" s="14">
        <v>2020645500.9000001</v>
      </c>
      <c r="P18" s="14">
        <v>0.1</v>
      </c>
      <c r="Q18" s="14">
        <v>1850993500.9000001</v>
      </c>
      <c r="R18" s="14">
        <v>478533066.89999998</v>
      </c>
      <c r="S18" s="14">
        <v>475793066.89999998</v>
      </c>
      <c r="T18" s="16">
        <f t="shared" si="0"/>
        <v>169652000.0999999</v>
      </c>
      <c r="U18" s="17">
        <f t="shared" si="1"/>
        <v>0.91604069094948093</v>
      </c>
      <c r="V18" s="17">
        <f t="shared" si="2"/>
        <v>0.23682188026706222</v>
      </c>
      <c r="W18" s="17">
        <f t="shared" si="3"/>
        <v>0.23546587794075413</v>
      </c>
    </row>
    <row r="19" spans="1:26" ht="60" customHeight="1" thickTop="1" thickBot="1">
      <c r="A19" s="12" t="s">
        <v>21</v>
      </c>
      <c r="B19" s="12" t="s">
        <v>47</v>
      </c>
      <c r="C19" s="12" t="s">
        <v>23</v>
      </c>
      <c r="D19" s="12" t="s">
        <v>53</v>
      </c>
      <c r="E19" s="12" t="s">
        <v>51</v>
      </c>
      <c r="F19" s="12" t="s">
        <v>18</v>
      </c>
      <c r="G19" s="12" t="s">
        <v>19</v>
      </c>
      <c r="H19" s="13" t="s">
        <v>52</v>
      </c>
      <c r="I19" s="14">
        <v>381056014</v>
      </c>
      <c r="J19" s="14">
        <v>0</v>
      </c>
      <c r="K19" s="14">
        <v>0</v>
      </c>
      <c r="L19" s="14">
        <v>381056014</v>
      </c>
      <c r="M19" s="14">
        <v>141056014</v>
      </c>
      <c r="N19" s="15">
        <f>+L19-M19</f>
        <v>240000000</v>
      </c>
      <c r="O19" s="14">
        <v>240000000</v>
      </c>
      <c r="P19" s="14">
        <v>0</v>
      </c>
      <c r="Q19" s="14">
        <v>239853925</v>
      </c>
      <c r="R19" s="14">
        <v>0</v>
      </c>
      <c r="S19" s="14">
        <v>0</v>
      </c>
      <c r="T19" s="16">
        <f t="shared" si="0"/>
        <v>146075</v>
      </c>
      <c r="U19" s="17">
        <f t="shared" si="1"/>
        <v>0.99939135416666669</v>
      </c>
      <c r="V19" s="17">
        <f t="shared" si="2"/>
        <v>0</v>
      </c>
      <c r="W19" s="17">
        <f t="shared" si="3"/>
        <v>0</v>
      </c>
    </row>
    <row r="20" spans="1:26" ht="39" customHeight="1" thickTop="1" thickBot="1">
      <c r="A20" s="11" t="s">
        <v>21</v>
      </c>
      <c r="B20" s="11"/>
      <c r="C20" s="11"/>
      <c r="D20" s="11"/>
      <c r="E20" s="11"/>
      <c r="F20" s="11"/>
      <c r="G20" s="11"/>
      <c r="H20" s="1" t="s">
        <v>66</v>
      </c>
      <c r="I20" s="18">
        <f>SUM(I17:I19)</f>
        <v>8171534524</v>
      </c>
      <c r="J20" s="18">
        <f t="shared" ref="J20:S20" si="7">SUM(J17:J19)</f>
        <v>0</v>
      </c>
      <c r="K20" s="18">
        <f t="shared" si="7"/>
        <v>0</v>
      </c>
      <c r="L20" s="18">
        <f t="shared" si="7"/>
        <v>8171534524</v>
      </c>
      <c r="M20" s="18">
        <f t="shared" si="7"/>
        <v>2417795468</v>
      </c>
      <c r="N20" s="18">
        <f t="shared" si="7"/>
        <v>5753739056</v>
      </c>
      <c r="O20" s="18">
        <f t="shared" si="7"/>
        <v>5731183555.3400002</v>
      </c>
      <c r="P20" s="18">
        <f t="shared" si="7"/>
        <v>22555500.66</v>
      </c>
      <c r="Q20" s="18">
        <f t="shared" si="7"/>
        <v>4741385480.3400002</v>
      </c>
      <c r="R20" s="18">
        <f t="shared" si="7"/>
        <v>2202166872.3400002</v>
      </c>
      <c r="S20" s="18">
        <f t="shared" si="7"/>
        <v>2199426872.3400002</v>
      </c>
      <c r="T20" s="19">
        <f t="shared" si="0"/>
        <v>1012353575.6599998</v>
      </c>
      <c r="U20" s="20">
        <f t="shared" si="1"/>
        <v>0.82405292179451251</v>
      </c>
      <c r="V20" s="20">
        <f t="shared" si="2"/>
        <v>0.38273666061438433</v>
      </c>
      <c r="W20" s="20">
        <f t="shared" si="3"/>
        <v>0.38226044854196811</v>
      </c>
    </row>
    <row r="21" spans="1:26" ht="60" customHeight="1" thickTop="1" thickBot="1">
      <c r="A21" s="12" t="s">
        <v>21</v>
      </c>
      <c r="B21" s="12" t="s">
        <v>28</v>
      </c>
      <c r="C21" s="12" t="s">
        <v>23</v>
      </c>
      <c r="D21" s="12" t="s">
        <v>42</v>
      </c>
      <c r="E21" s="12" t="s">
        <v>43</v>
      </c>
      <c r="F21" s="12" t="s">
        <v>18</v>
      </c>
      <c r="G21" s="12" t="s">
        <v>19</v>
      </c>
      <c r="H21" s="13" t="s">
        <v>44</v>
      </c>
      <c r="I21" s="14">
        <v>2733955712</v>
      </c>
      <c r="J21" s="14">
        <v>0</v>
      </c>
      <c r="K21" s="14">
        <v>0</v>
      </c>
      <c r="L21" s="14">
        <v>2733955712</v>
      </c>
      <c r="M21" s="14">
        <v>193371336</v>
      </c>
      <c r="N21" s="15">
        <f>+L21-M21</f>
        <v>2540584376</v>
      </c>
      <c r="O21" s="14">
        <v>2540584375.6100001</v>
      </c>
      <c r="P21" s="14">
        <v>0.39</v>
      </c>
      <c r="Q21" s="14">
        <v>2328457416.6100001</v>
      </c>
      <c r="R21" s="14">
        <v>1017416384.78</v>
      </c>
      <c r="S21" s="14">
        <v>1011094244.78</v>
      </c>
      <c r="T21" s="16">
        <f t="shared" si="0"/>
        <v>212126959.38999987</v>
      </c>
      <c r="U21" s="17">
        <f t="shared" si="1"/>
        <v>0.91650465877304133</v>
      </c>
      <c r="V21" s="17">
        <f t="shared" si="2"/>
        <v>0.40046549699005152</v>
      </c>
      <c r="W21" s="17">
        <f t="shared" si="3"/>
        <v>0.39797703801198214</v>
      </c>
    </row>
    <row r="22" spans="1:26" ht="26.25" customHeight="1" thickTop="1" thickBot="1">
      <c r="A22" s="11" t="s">
        <v>21</v>
      </c>
      <c r="B22" s="11"/>
      <c r="C22" s="11"/>
      <c r="D22" s="11"/>
      <c r="E22" s="11"/>
      <c r="F22" s="11"/>
      <c r="G22" s="11"/>
      <c r="H22" s="1" t="s">
        <v>67</v>
      </c>
      <c r="I22" s="18">
        <f>+I21</f>
        <v>2733955712</v>
      </c>
      <c r="J22" s="18">
        <f t="shared" ref="J22:S22" si="8">+J21</f>
        <v>0</v>
      </c>
      <c r="K22" s="18">
        <f t="shared" si="8"/>
        <v>0</v>
      </c>
      <c r="L22" s="18">
        <f t="shared" si="8"/>
        <v>2733955712</v>
      </c>
      <c r="M22" s="18">
        <f t="shared" si="8"/>
        <v>193371336</v>
      </c>
      <c r="N22" s="18">
        <f t="shared" si="8"/>
        <v>2540584376</v>
      </c>
      <c r="O22" s="18">
        <f t="shared" si="8"/>
        <v>2540584375.6100001</v>
      </c>
      <c r="P22" s="18">
        <f t="shared" si="8"/>
        <v>0.39</v>
      </c>
      <c r="Q22" s="18">
        <f t="shared" si="8"/>
        <v>2328457416.6100001</v>
      </c>
      <c r="R22" s="18">
        <f t="shared" si="8"/>
        <v>1017416384.78</v>
      </c>
      <c r="S22" s="18">
        <f t="shared" si="8"/>
        <v>1011094244.78</v>
      </c>
      <c r="T22" s="19">
        <f t="shared" si="0"/>
        <v>212126959.38999987</v>
      </c>
      <c r="U22" s="20">
        <f t="shared" si="1"/>
        <v>0.91650465877304133</v>
      </c>
      <c r="V22" s="20">
        <f t="shared" si="2"/>
        <v>0.40046549699005152</v>
      </c>
      <c r="W22" s="20">
        <f t="shared" si="3"/>
        <v>0.39797703801198214</v>
      </c>
    </row>
    <row r="23" spans="1:26" ht="24" customHeight="1" thickTop="1" thickBot="1">
      <c r="A23" s="11" t="s">
        <v>21</v>
      </c>
      <c r="B23" s="11"/>
      <c r="C23" s="11"/>
      <c r="D23" s="11"/>
      <c r="E23" s="11"/>
      <c r="F23" s="11"/>
      <c r="G23" s="11"/>
      <c r="H23" s="1" t="s">
        <v>72</v>
      </c>
      <c r="I23" s="21">
        <f>+I9+I16+I20+I22</f>
        <v>214146286350</v>
      </c>
      <c r="J23" s="21">
        <f t="shared" ref="J23:S23" si="9">+J9+J16+J20+J22</f>
        <v>0</v>
      </c>
      <c r="K23" s="21">
        <f t="shared" si="9"/>
        <v>0</v>
      </c>
      <c r="L23" s="21">
        <f t="shared" si="9"/>
        <v>214146286350</v>
      </c>
      <c r="M23" s="21">
        <f t="shared" si="9"/>
        <v>47554685736</v>
      </c>
      <c r="N23" s="21">
        <f t="shared" si="9"/>
        <v>166591600614</v>
      </c>
      <c r="O23" s="21">
        <f t="shared" si="9"/>
        <v>152625453885.58997</v>
      </c>
      <c r="P23" s="21">
        <f t="shared" si="9"/>
        <v>13966146728.409998</v>
      </c>
      <c r="Q23" s="21">
        <f t="shared" si="9"/>
        <v>149119328894.08997</v>
      </c>
      <c r="R23" s="21">
        <f t="shared" si="9"/>
        <v>13364089071.33</v>
      </c>
      <c r="S23" s="21">
        <f t="shared" si="9"/>
        <v>13312040961.33</v>
      </c>
      <c r="T23" s="19">
        <f t="shared" si="0"/>
        <v>17472271719.910034</v>
      </c>
      <c r="U23" s="20">
        <f t="shared" si="1"/>
        <v>0.89511913172384938</v>
      </c>
      <c r="V23" s="20">
        <f t="shared" si="2"/>
        <v>8.0220665520197368E-2</v>
      </c>
      <c r="W23" s="20">
        <f t="shared" si="3"/>
        <v>7.9908236143156938E-2</v>
      </c>
    </row>
    <row r="24" spans="1:26" ht="15.75" thickTop="1">
      <c r="A24" s="4" t="s">
        <v>61</v>
      </c>
      <c r="B24" s="4"/>
      <c r="C24" s="4"/>
      <c r="D24" s="4"/>
      <c r="E24" s="4"/>
      <c r="F24" s="24"/>
      <c r="G24" s="24"/>
      <c r="H24" s="5"/>
      <c r="I24" s="6"/>
      <c r="J24" s="6"/>
      <c r="K24" s="4"/>
      <c r="L24" s="4"/>
      <c r="M24" s="4"/>
      <c r="N24" s="33"/>
      <c r="O24" s="33"/>
      <c r="P24" s="24"/>
      <c r="Q24" s="24"/>
      <c r="R24" s="25"/>
      <c r="S24" s="6"/>
      <c r="T24" s="6"/>
      <c r="U24" s="6"/>
      <c r="V24" s="26"/>
      <c r="W24" s="26"/>
      <c r="X24" s="26"/>
      <c r="Y24" s="26"/>
      <c r="Z24" s="8"/>
    </row>
    <row r="25" spans="1:26">
      <c r="A25" s="4" t="s">
        <v>62</v>
      </c>
      <c r="B25" s="4"/>
      <c r="C25" s="4"/>
      <c r="D25" s="4"/>
      <c r="E25" s="4"/>
      <c r="F25" s="24"/>
      <c r="G25" s="24"/>
      <c r="H25" s="5"/>
      <c r="I25" s="6"/>
      <c r="J25" s="6"/>
      <c r="K25" s="4"/>
      <c r="L25" s="4"/>
      <c r="M25" s="4"/>
      <c r="N25" s="33"/>
      <c r="O25" s="33"/>
      <c r="P25" s="24"/>
      <c r="Q25" s="24"/>
      <c r="R25" s="25"/>
      <c r="S25" s="6"/>
      <c r="T25" s="6"/>
      <c r="U25" s="6"/>
      <c r="V25" s="26"/>
      <c r="W25" s="26"/>
      <c r="X25" s="26"/>
      <c r="Y25" s="26"/>
      <c r="Z25" s="8"/>
    </row>
    <row r="26" spans="1:26">
      <c r="A26" s="4" t="s">
        <v>63</v>
      </c>
      <c r="B26" s="4"/>
      <c r="C26" s="4"/>
      <c r="D26" s="4"/>
      <c r="E26" s="4"/>
      <c r="F26" s="24"/>
      <c r="G26" s="24"/>
      <c r="H26" s="5"/>
      <c r="I26" s="6"/>
      <c r="J26" s="6"/>
      <c r="K26" s="4"/>
      <c r="L26" s="4"/>
      <c r="M26" s="4"/>
      <c r="N26" s="33"/>
      <c r="O26" s="33"/>
      <c r="P26" s="24"/>
      <c r="Q26" s="24"/>
      <c r="R26" s="25"/>
      <c r="S26" s="6"/>
      <c r="T26" s="6"/>
      <c r="U26" s="6"/>
      <c r="V26" s="26"/>
      <c r="W26" s="26"/>
      <c r="X26" s="26"/>
      <c r="Y26" s="26"/>
      <c r="Z26" s="8"/>
    </row>
    <row r="27" spans="1:26">
      <c r="A27" s="4" t="s">
        <v>76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3"/>
      <c r="O27" s="33"/>
      <c r="P27" s="24"/>
      <c r="Q27" s="24"/>
      <c r="R27" s="25"/>
      <c r="S27" s="6"/>
      <c r="T27" s="6"/>
      <c r="U27" s="6"/>
      <c r="V27" s="26"/>
      <c r="W27" s="26"/>
      <c r="X27" s="26"/>
      <c r="Y27" s="26"/>
      <c r="Z27" s="8"/>
    </row>
    <row r="28" spans="1:26">
      <c r="A28" s="4" t="s">
        <v>75</v>
      </c>
      <c r="B28" s="4"/>
      <c r="C28" s="4"/>
      <c r="D28" s="4"/>
      <c r="E28" s="4"/>
      <c r="F28" s="24"/>
      <c r="G28" s="24"/>
      <c r="H28" s="5"/>
      <c r="I28" s="6"/>
      <c r="J28" s="6"/>
      <c r="K28" s="4"/>
      <c r="L28" s="4"/>
      <c r="M28" s="4"/>
      <c r="N28" s="33"/>
      <c r="O28" s="33"/>
      <c r="P28" s="24"/>
      <c r="Q28" s="24"/>
      <c r="R28" s="25"/>
      <c r="S28" s="6"/>
      <c r="T28" s="6"/>
      <c r="U28" s="6"/>
      <c r="V28" s="26"/>
      <c r="W28" s="26"/>
      <c r="X28" s="26"/>
      <c r="Y28" s="26"/>
      <c r="Z28" s="8"/>
    </row>
    <row r="29" spans="1:26">
      <c r="A29" s="32"/>
      <c r="B29" s="32"/>
      <c r="C29" s="32"/>
      <c r="D29" s="32"/>
      <c r="E29" s="32"/>
      <c r="F29" s="32"/>
      <c r="G29" s="32"/>
      <c r="H29" s="4"/>
      <c r="I29" s="4"/>
      <c r="J29" s="4"/>
      <c r="K29" s="4"/>
      <c r="L29" s="4"/>
      <c r="M29" s="4"/>
      <c r="N29" s="8"/>
      <c r="O29" s="8"/>
      <c r="P29" s="24"/>
      <c r="Q29" s="24"/>
      <c r="R29" s="25"/>
      <c r="S29" s="6"/>
      <c r="T29" s="6"/>
      <c r="U29" s="4"/>
      <c r="V29" s="4"/>
      <c r="W29" s="8"/>
      <c r="X29" s="8"/>
      <c r="Y29" s="8"/>
      <c r="Z29" s="8"/>
    </row>
    <row r="30" spans="1:2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8"/>
      <c r="O30" s="8"/>
      <c r="P30" s="24"/>
      <c r="Q30" s="24"/>
      <c r="R30" s="25"/>
      <c r="S30" s="4"/>
      <c r="T30" s="4"/>
      <c r="U30" s="8"/>
      <c r="V30" s="8"/>
      <c r="W30" s="8"/>
      <c r="X30" s="8"/>
      <c r="Y30" s="8"/>
      <c r="Z30" s="8"/>
    </row>
    <row r="31" spans="1:2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8"/>
      <c r="T31" s="8"/>
      <c r="U31" s="7"/>
      <c r="V31" s="7"/>
      <c r="W31" s="7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U38" s="2"/>
      <c r="V38" s="2"/>
      <c r="W38" s="2"/>
    </row>
    <row r="39" spans="1:23">
      <c r="U39" s="2"/>
      <c r="V39" s="2"/>
      <c r="W39" s="2"/>
    </row>
    <row r="40" spans="1:23">
      <c r="U40" s="2"/>
      <c r="V40" s="2"/>
      <c r="W40" s="2"/>
    </row>
    <row r="41" spans="1:23">
      <c r="U41" s="2"/>
      <c r="V41" s="2"/>
      <c r="W41" s="2"/>
    </row>
    <row r="42" spans="1:23">
      <c r="U42" s="2"/>
      <c r="V42" s="2"/>
      <c r="W42" s="2"/>
    </row>
    <row r="48" spans="1:23" ht="12" customHeight="1"/>
  </sheetData>
  <mergeCells count="4">
    <mergeCell ref="A1:W1"/>
    <mergeCell ref="A2:W2"/>
    <mergeCell ref="A3:W3"/>
    <mergeCell ref="S4:W4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2024-07-05T15:37:05Z</cp:lastPrinted>
  <dcterms:created xsi:type="dcterms:W3CDTF">2024-07-01T22:52:35Z</dcterms:created>
  <dcterms:modified xsi:type="dcterms:W3CDTF">2024-07-05T15:37:09Z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