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JUNIO 30 DE 2024\PAGINA WEB JUNIO 30\"/>
    </mc:Choice>
  </mc:AlternateContent>
  <bookViews>
    <workbookView xWindow="0" yWindow="0" windowWidth="20490" windowHeight="7155"/>
  </bookViews>
  <sheets>
    <sheet name="DIRECCIÓN DE COMERCIO EXTERIOR" sheetId="1" r:id="rId1"/>
  </sheets>
  <calcPr calcId="152511"/>
</workbook>
</file>

<file path=xl/calcChain.xml><?xml version="1.0" encoding="utf-8"?>
<calcChain xmlns="http://schemas.openxmlformats.org/spreadsheetml/2006/main">
  <c r="N20" i="1" l="1"/>
  <c r="U20" i="1" s="1"/>
  <c r="N18" i="1"/>
  <c r="W18" i="1" s="1"/>
  <c r="N16" i="1"/>
  <c r="W16" i="1" s="1"/>
  <c r="N15" i="1"/>
  <c r="T15" i="1" s="1"/>
  <c r="N13" i="1"/>
  <c r="T13" i="1" s="1"/>
  <c r="N11" i="1"/>
  <c r="T11" i="1" s="1"/>
  <c r="N10" i="1"/>
  <c r="U10" i="1" s="1"/>
  <c r="N9" i="1"/>
  <c r="W9" i="1" s="1"/>
  <c r="N8" i="1"/>
  <c r="V8" i="1" s="1"/>
  <c r="S19" i="1"/>
  <c r="R19" i="1"/>
  <c r="Q19" i="1"/>
  <c r="P19" i="1"/>
  <c r="O19" i="1"/>
  <c r="M19" i="1"/>
  <c r="L19" i="1"/>
  <c r="K19" i="1"/>
  <c r="J19" i="1"/>
  <c r="I19" i="1"/>
  <c r="S17" i="1"/>
  <c r="R17" i="1"/>
  <c r="Q17" i="1"/>
  <c r="P17" i="1"/>
  <c r="O17" i="1"/>
  <c r="M17" i="1"/>
  <c r="L17" i="1"/>
  <c r="K17" i="1"/>
  <c r="J17" i="1"/>
  <c r="I17" i="1"/>
  <c r="S14" i="1"/>
  <c r="R14" i="1"/>
  <c r="Q14" i="1"/>
  <c r="P14" i="1"/>
  <c r="O14" i="1"/>
  <c r="M14" i="1"/>
  <c r="L14" i="1"/>
  <c r="K14" i="1"/>
  <c r="J14" i="1"/>
  <c r="I14" i="1"/>
  <c r="S12" i="1"/>
  <c r="R12" i="1"/>
  <c r="Q12" i="1"/>
  <c r="P12" i="1"/>
  <c r="O12" i="1"/>
  <c r="M12" i="1"/>
  <c r="L12" i="1"/>
  <c r="K12" i="1"/>
  <c r="J12" i="1"/>
  <c r="I12" i="1"/>
  <c r="S7" i="1"/>
  <c r="R7" i="1"/>
  <c r="Q7" i="1"/>
  <c r="P7" i="1"/>
  <c r="O7" i="1"/>
  <c r="M7" i="1"/>
  <c r="L7" i="1"/>
  <c r="K7" i="1"/>
  <c r="J7" i="1"/>
  <c r="I7" i="1"/>
  <c r="N17" i="1" l="1"/>
  <c r="T17" i="1" s="1"/>
  <c r="T9" i="1"/>
  <c r="V16" i="1"/>
  <c r="V10" i="1"/>
  <c r="I6" i="1"/>
  <c r="I21" i="1" s="1"/>
  <c r="R6" i="1"/>
  <c r="R21" i="1" s="1"/>
  <c r="P6" i="1"/>
  <c r="P21" i="1" s="1"/>
  <c r="U8" i="1"/>
  <c r="N7" i="1"/>
  <c r="U7" i="1" s="1"/>
  <c r="N19" i="1"/>
  <c r="V19" i="1" s="1"/>
  <c r="W8" i="1"/>
  <c r="N12" i="1"/>
  <c r="V12" i="1" s="1"/>
  <c r="U13" i="1"/>
  <c r="T16" i="1"/>
  <c r="T8" i="1"/>
  <c r="U16" i="1"/>
  <c r="N14" i="1"/>
  <c r="T14" i="1" s="1"/>
  <c r="T18" i="1"/>
  <c r="J6" i="1"/>
  <c r="J21" i="1" s="1"/>
  <c r="M6" i="1"/>
  <c r="M21" i="1" s="1"/>
  <c r="K6" i="1"/>
  <c r="K21" i="1" s="1"/>
  <c r="O6" i="1"/>
  <c r="O21" i="1" s="1"/>
  <c r="W10" i="1"/>
  <c r="Q6" i="1"/>
  <c r="Q21" i="1" s="1"/>
  <c r="U18" i="1"/>
  <c r="V18" i="1"/>
  <c r="L6" i="1"/>
  <c r="W13" i="1"/>
  <c r="V20" i="1"/>
  <c r="U9" i="1"/>
  <c r="W20" i="1"/>
  <c r="V9" i="1"/>
  <c r="T20" i="1"/>
  <c r="S6" i="1"/>
  <c r="V13" i="1"/>
  <c r="T10" i="1"/>
  <c r="W19" i="1" l="1"/>
  <c r="W17" i="1"/>
  <c r="U17" i="1"/>
  <c r="V17" i="1"/>
  <c r="W7" i="1"/>
  <c r="T19" i="1"/>
  <c r="U19" i="1"/>
  <c r="V7" i="1"/>
  <c r="T7" i="1"/>
  <c r="U12" i="1"/>
  <c r="W12" i="1"/>
  <c r="T12" i="1"/>
  <c r="U14" i="1"/>
  <c r="V14" i="1"/>
  <c r="W14" i="1"/>
  <c r="S21" i="1"/>
  <c r="N6" i="1"/>
  <c r="W6" i="1" s="1"/>
  <c r="L21" i="1"/>
  <c r="N21" i="1" s="1"/>
  <c r="T21" i="1" s="1"/>
  <c r="V21" i="1" l="1"/>
  <c r="W21" i="1"/>
  <c r="T6" i="1"/>
  <c r="V6" i="1"/>
  <c r="U6" i="1"/>
  <c r="U21" i="1"/>
</calcChain>
</file>

<file path=xl/sharedStrings.xml><?xml version="1.0" encoding="utf-8"?>
<sst xmlns="http://schemas.openxmlformats.org/spreadsheetml/2006/main" count="127" uniqueCount="62">
  <si>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</si>
  <si>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</si>
  <si>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</si>
  <si>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</si>
  <si>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</si>
  <si>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</si>
  <si>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</si>
  <si>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</si>
  <si>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</si>
  <si>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</si>
  <si>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</si>
  <si>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</si>
  <si>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</si>
  <si>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</si>
  <si>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</si>
  <si>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</si>
  <si>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</si>
  <si>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</si>
  <si>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</si>
  <si>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</si>
  <si>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</si>
  <si>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</si>
  <si>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</si>
  <si>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</si>
  <si>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</si>
  <si>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</si>
  <si>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</si>
  <si>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</si>
  <si>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</si>
  <si>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</si>
  <si>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</si>
  <si>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</si>
  <si>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</si>
  <si>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</si>
  <si>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</si>
  <si>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</si>
  <si>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</si>
  <si>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</si>
  <si>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</si>
  <si>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</si>
  <si>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</si>
  <si>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</si>
  <si>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</si>
  <si>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</si>
  <si>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</si>
  <si>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</si>
  <si>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</si>
  <si>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</si>
  <si>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</si>
  <si>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</si>
  <si>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</si>
  <si>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</si>
  <si>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</si>
  <si>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t>EJECUCION PRESUPUESTAL ACUMULADA CON CORTE AL 30 DE JUNIO DE 2024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</si>
  <si>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</si>
  <si>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</si>
  <si>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</si>
  <si>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3501-02 DIRECCION GENERAL DE COMERCIO EXTERIOR</t>
  </si>
  <si>
    <t>FECHA DE GENERACIÓN: JULIO 01 DE 2024</t>
  </si>
  <si>
    <t>COMP/ APR</t>
  </si>
  <si>
    <t>OBLIG/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</si>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</sst>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/>
    <xf numFmtId="0" fontId="8" fillId="0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7" fontId="4" fillId="0" borderId="1" xfId="0" applyNumberFormat="1" applyFont="1" applyFill="1" applyBorder="1" applyAlignment="1">
      <alignment vertical="center" wrapText="1" readingOrder="1"/>
    </xf>
    <xf numFmtId="10" fontId="4" fillId="0" borderId="1" xfId="0" applyNumberFormat="1" applyFont="1" applyFill="1" applyBorder="1" applyAlignment="1">
      <alignment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114300</xdr:colOff>
      <xdr:row>0</xdr:row>
      <xdr:rowOff>76200</xdr:rowOff>
    </xdr:from>
    <xdr:to>
      <xdr:col>23</xdr:col>
      <xdr:colOff>95251</xdr:colOff>
      <xdr:row>3</xdr:row>
      <xdr:rowOff>9525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0" y="76200"/>
          <a:ext cx="20859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abSelected="1" topLeftCell="A12" workbookViewId="0">
      <selection activeCell="A2" sqref="A2:W2"/>
    </sheetView>
  </sheetViews>
  <sheetFormatPr baseColWidth="10" defaultRowHeight="1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</cols>
  <sheetData>
    <row r="1" spans="1:23">
      <c r="A1" s="25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>
      <c r="A2" s="25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>
      <c r="A3" s="25" t="s">
        <v>57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5.75" thickBot="1">
      <c r="A4" s="3" t="s">
        <v>0</v>
      </c>
      <c r="B4" s="3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/>
      <c r="O4" s="3" t="s">
        <v>0</v>
      </c>
      <c r="P4" s="3" t="s">
        <v>0</v>
      </c>
      <c r="Q4" s="3" t="s">
        <v>0</v>
      </c>
      <c r="R4" s="3" t="s">
        <v>0</v>
      </c>
      <c r="S4" s="28" t="s">
        <v>58</v>
      </c>
      <c r="T4" s="29"/>
      <c r="U4" s="29"/>
      <c r="V4" s="29"/>
      <c r="W4" s="29"/>
    </row>
    <row r="5" spans="1:23" ht="36.75" customHeight="1" thickTop="1" thickBo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51</v>
      </c>
      <c r="O5" s="9" t="s">
        <v>14</v>
      </c>
      <c r="P5" s="9" t="s">
        <v>15</v>
      </c>
      <c r="Q5" s="9" t="s">
        <v>16</v>
      </c>
      <c r="R5" s="9" t="s">
        <v>17</v>
      </c>
      <c r="S5" s="9" t="s">
        <v>18</v>
      </c>
      <c r="T5" s="10" t="s">
        <v>50</v>
      </c>
      <c r="U5" s="10" t="s">
        <v>59</v>
      </c>
      <c r="V5" s="10" t="s">
        <v>60</v>
      </c>
      <c r="W5" s="10" t="s">
        <v>61</v>
      </c>
    </row>
    <row r="6" spans="1:23" ht="35.1" customHeight="1" thickTop="1" thickBot="1">
      <c r="A6" s="11" t="s">
        <v>19</v>
      </c>
      <c r="B6" s="11"/>
      <c r="C6" s="11"/>
      <c r="D6" s="11"/>
      <c r="E6" s="11"/>
      <c r="F6" s="11"/>
      <c r="G6" s="11"/>
      <c r="H6" s="1" t="s">
        <v>43</v>
      </c>
      <c r="I6" s="14">
        <f>+I7+I12+I14+I17</f>
        <v>24683451000</v>
      </c>
      <c r="J6" s="14">
        <f t="shared" ref="J6:S6" si="0">+J7+J12+J14+J17</f>
        <v>0</v>
      </c>
      <c r="K6" s="14">
        <f t="shared" si="0"/>
        <v>0</v>
      </c>
      <c r="L6" s="14">
        <f t="shared" si="0"/>
        <v>24683451000</v>
      </c>
      <c r="M6" s="14">
        <f t="shared" si="0"/>
        <v>5127027000</v>
      </c>
      <c r="N6" s="15">
        <f t="shared" ref="N6:N21" si="1">+L6-M6</f>
        <v>19556424000</v>
      </c>
      <c r="O6" s="14">
        <f t="shared" si="0"/>
        <v>19488631779.25</v>
      </c>
      <c r="P6" s="14">
        <f t="shared" si="0"/>
        <v>67792220.75</v>
      </c>
      <c r="Q6" s="14">
        <f t="shared" si="0"/>
        <v>9328964806.8099995</v>
      </c>
      <c r="R6" s="14">
        <f t="shared" si="0"/>
        <v>8388390727.3400002</v>
      </c>
      <c r="S6" s="14">
        <f t="shared" si="0"/>
        <v>7998544847.3400002</v>
      </c>
      <c r="T6" s="16">
        <f t="shared" ref="T6:T21" si="2">+N6-Q6</f>
        <v>10227459193.190001</v>
      </c>
      <c r="U6" s="17">
        <f t="shared" ref="U6:U21" si="3">+Q6/N6</f>
        <v>0.47702815232529217</v>
      </c>
      <c r="V6" s="17">
        <f t="shared" ref="V6:V21" si="4">+R6/N6</f>
        <v>0.42893275004366854</v>
      </c>
      <c r="W6" s="17">
        <f t="shared" ref="W6:W21" si="5">+S6/N6</f>
        <v>0.40899833463111662</v>
      </c>
    </row>
    <row r="7" spans="1:23" ht="35.1" customHeight="1" thickTop="1" thickBot="1">
      <c r="A7" s="11" t="s">
        <v>19</v>
      </c>
      <c r="B7" s="11" t="s">
        <v>20</v>
      </c>
      <c r="C7" s="11"/>
      <c r="D7" s="11"/>
      <c r="E7" s="11"/>
      <c r="F7" s="11"/>
      <c r="G7" s="11"/>
      <c r="H7" s="1" t="s">
        <v>44</v>
      </c>
      <c r="I7" s="14">
        <f>SUM(I8:I11)</f>
        <v>18402889000</v>
      </c>
      <c r="J7" s="14">
        <f t="shared" ref="J7:S7" si="6">SUM(J8:J11)</f>
        <v>0</v>
      </c>
      <c r="K7" s="14">
        <f t="shared" si="6"/>
        <v>0</v>
      </c>
      <c r="L7" s="14">
        <f t="shared" si="6"/>
        <v>18402889000</v>
      </c>
      <c r="M7" s="14">
        <f t="shared" si="6"/>
        <v>1127027000</v>
      </c>
      <c r="N7" s="15">
        <f t="shared" si="1"/>
        <v>17275862000</v>
      </c>
      <c r="O7" s="14">
        <f t="shared" si="6"/>
        <v>17275862000</v>
      </c>
      <c r="P7" s="14">
        <f t="shared" si="6"/>
        <v>0</v>
      </c>
      <c r="Q7" s="14">
        <f t="shared" si="6"/>
        <v>7376800886.8299999</v>
      </c>
      <c r="R7" s="14">
        <f t="shared" si="6"/>
        <v>7356374037.8299999</v>
      </c>
      <c r="S7" s="14">
        <f t="shared" si="6"/>
        <v>6970149157.8299999</v>
      </c>
      <c r="T7" s="16">
        <f t="shared" si="2"/>
        <v>9899061113.1700001</v>
      </c>
      <c r="U7" s="17">
        <f t="shared" si="3"/>
        <v>0.42700045223966249</v>
      </c>
      <c r="V7" s="17">
        <f t="shared" si="4"/>
        <v>0.42581805977785653</v>
      </c>
      <c r="W7" s="17">
        <f t="shared" si="5"/>
        <v>0.40346172930936819</v>
      </c>
    </row>
    <row r="8" spans="1:23" ht="35.1" customHeight="1" thickTop="1" thickBot="1">
      <c r="A8" s="12" t="s">
        <v>19</v>
      </c>
      <c r="B8" s="12" t="s">
        <v>20</v>
      </c>
      <c r="C8" s="12" t="s">
        <v>20</v>
      </c>
      <c r="D8" s="12" t="s">
        <v>20</v>
      </c>
      <c r="E8" s="12"/>
      <c r="F8" s="12" t="s">
        <v>39</v>
      </c>
      <c r="G8" s="12" t="s">
        <v>34</v>
      </c>
      <c r="H8" s="13" t="s">
        <v>21</v>
      </c>
      <c r="I8" s="18">
        <v>11805764000</v>
      </c>
      <c r="J8" s="18">
        <v>0</v>
      </c>
      <c r="K8" s="18">
        <v>0</v>
      </c>
      <c r="L8" s="18">
        <v>11805764000</v>
      </c>
      <c r="M8" s="18">
        <v>0</v>
      </c>
      <c r="N8" s="19">
        <f t="shared" si="1"/>
        <v>11805764000</v>
      </c>
      <c r="O8" s="18">
        <v>11805764000</v>
      </c>
      <c r="P8" s="18">
        <v>0</v>
      </c>
      <c r="Q8" s="18">
        <v>4938881285</v>
      </c>
      <c r="R8" s="18">
        <v>4929070583</v>
      </c>
      <c r="S8" s="18">
        <v>4571214097</v>
      </c>
      <c r="T8" s="20">
        <f t="shared" si="2"/>
        <v>6866882715</v>
      </c>
      <c r="U8" s="21">
        <f t="shared" si="3"/>
        <v>0.41834491058774342</v>
      </c>
      <c r="V8" s="21">
        <f t="shared" si="4"/>
        <v>0.41751390109102637</v>
      </c>
      <c r="W8" s="21">
        <f t="shared" si="5"/>
        <v>0.38720188689186064</v>
      </c>
    </row>
    <row r="9" spans="1:23" ht="35.1" customHeight="1" thickTop="1" thickBot="1">
      <c r="A9" s="12" t="s">
        <v>19</v>
      </c>
      <c r="B9" s="12" t="s">
        <v>20</v>
      </c>
      <c r="C9" s="12" t="s">
        <v>20</v>
      </c>
      <c r="D9" s="12" t="s">
        <v>22</v>
      </c>
      <c r="E9" s="12"/>
      <c r="F9" s="12" t="s">
        <v>39</v>
      </c>
      <c r="G9" s="12" t="s">
        <v>34</v>
      </c>
      <c r="H9" s="13" t="s">
        <v>23</v>
      </c>
      <c r="I9" s="18">
        <v>4072511000</v>
      </c>
      <c r="J9" s="18">
        <v>0</v>
      </c>
      <c r="K9" s="18">
        <v>0</v>
      </c>
      <c r="L9" s="18">
        <v>4072511000</v>
      </c>
      <c r="M9" s="18">
        <v>0</v>
      </c>
      <c r="N9" s="19">
        <f t="shared" si="1"/>
        <v>4072511000</v>
      </c>
      <c r="O9" s="18">
        <v>4072511000</v>
      </c>
      <c r="P9" s="18">
        <v>0</v>
      </c>
      <c r="Q9" s="18">
        <v>1818726708.8299999</v>
      </c>
      <c r="R9" s="18">
        <v>1818726708.8299999</v>
      </c>
      <c r="S9" s="18">
        <v>1790358314.8299999</v>
      </c>
      <c r="T9" s="20">
        <f t="shared" si="2"/>
        <v>2253784291.1700001</v>
      </c>
      <c r="U9" s="21">
        <f t="shared" si="3"/>
        <v>0.44658607645995307</v>
      </c>
      <c r="V9" s="21">
        <f t="shared" si="4"/>
        <v>0.44658607645995307</v>
      </c>
      <c r="W9" s="21">
        <f t="shared" si="5"/>
        <v>0.4396202526721229</v>
      </c>
    </row>
    <row r="10" spans="1:23" ht="35.1" customHeight="1" thickTop="1" thickBot="1">
      <c r="A10" s="12" t="s">
        <v>19</v>
      </c>
      <c r="B10" s="12" t="s">
        <v>20</v>
      </c>
      <c r="C10" s="12" t="s">
        <v>20</v>
      </c>
      <c r="D10" s="12" t="s">
        <v>24</v>
      </c>
      <c r="E10" s="12"/>
      <c r="F10" s="12" t="s">
        <v>39</v>
      </c>
      <c r="G10" s="12" t="s">
        <v>34</v>
      </c>
      <c r="H10" s="13" t="s">
        <v>25</v>
      </c>
      <c r="I10" s="18">
        <v>1397587000</v>
      </c>
      <c r="J10" s="18">
        <v>0</v>
      </c>
      <c r="K10" s="18">
        <v>0</v>
      </c>
      <c r="L10" s="18">
        <v>1397587000</v>
      </c>
      <c r="M10" s="18">
        <v>0</v>
      </c>
      <c r="N10" s="19">
        <f t="shared" si="1"/>
        <v>1397587000</v>
      </c>
      <c r="O10" s="18">
        <v>1397587000</v>
      </c>
      <c r="P10" s="18">
        <v>0</v>
      </c>
      <c r="Q10" s="18">
        <v>619192893</v>
      </c>
      <c r="R10" s="18">
        <v>608576746</v>
      </c>
      <c r="S10" s="18">
        <v>608576746</v>
      </c>
      <c r="T10" s="20">
        <f t="shared" si="2"/>
        <v>778394107</v>
      </c>
      <c r="U10" s="21">
        <f t="shared" si="3"/>
        <v>0.4430442562788578</v>
      </c>
      <c r="V10" s="21">
        <f t="shared" si="4"/>
        <v>0.43544820179351984</v>
      </c>
      <c r="W10" s="21">
        <f t="shared" si="5"/>
        <v>0.43544820179351984</v>
      </c>
    </row>
    <row r="11" spans="1:23" ht="35.1" customHeight="1" thickTop="1" thickBot="1">
      <c r="A11" s="12" t="s">
        <v>19</v>
      </c>
      <c r="B11" s="12" t="s">
        <v>20</v>
      </c>
      <c r="C11" s="12" t="s">
        <v>20</v>
      </c>
      <c r="D11" s="12" t="s">
        <v>29</v>
      </c>
      <c r="E11" s="12"/>
      <c r="F11" s="12" t="s">
        <v>39</v>
      </c>
      <c r="G11" s="12" t="s">
        <v>34</v>
      </c>
      <c r="H11" s="13" t="s">
        <v>40</v>
      </c>
      <c r="I11" s="18">
        <v>1127027000</v>
      </c>
      <c r="J11" s="18">
        <v>0</v>
      </c>
      <c r="K11" s="18">
        <v>0</v>
      </c>
      <c r="L11" s="18">
        <v>1127027000</v>
      </c>
      <c r="M11" s="18">
        <v>1127027000</v>
      </c>
      <c r="N11" s="19">
        <f t="shared" si="1"/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20">
        <f t="shared" si="2"/>
        <v>0</v>
      </c>
      <c r="U11" s="21">
        <v>0</v>
      </c>
      <c r="V11" s="21">
        <v>0</v>
      </c>
      <c r="W11" s="21">
        <v>0</v>
      </c>
    </row>
    <row r="12" spans="1:23" ht="35.1" customHeight="1" thickTop="1" thickBot="1">
      <c r="A12" s="11" t="s">
        <v>19</v>
      </c>
      <c r="B12" s="11" t="s">
        <v>22</v>
      </c>
      <c r="C12" s="11"/>
      <c r="D12" s="11"/>
      <c r="E12" s="11"/>
      <c r="F12" s="11"/>
      <c r="G12" s="11"/>
      <c r="H12" s="1" t="s">
        <v>45</v>
      </c>
      <c r="I12" s="14">
        <f>+I13</f>
        <v>2210820000</v>
      </c>
      <c r="J12" s="14">
        <f t="shared" ref="J12:S12" si="7">+J13</f>
        <v>0</v>
      </c>
      <c r="K12" s="14">
        <f t="shared" si="7"/>
        <v>0</v>
      </c>
      <c r="L12" s="14">
        <f t="shared" si="7"/>
        <v>2210820000</v>
      </c>
      <c r="M12" s="14">
        <f t="shared" si="7"/>
        <v>0</v>
      </c>
      <c r="N12" s="15">
        <f t="shared" si="1"/>
        <v>2210820000</v>
      </c>
      <c r="O12" s="14">
        <f t="shared" si="7"/>
        <v>2147669779.25</v>
      </c>
      <c r="P12" s="14">
        <f t="shared" si="7"/>
        <v>63150220.75</v>
      </c>
      <c r="Q12" s="14">
        <f t="shared" si="7"/>
        <v>1927672135.98</v>
      </c>
      <c r="R12" s="14">
        <f t="shared" si="7"/>
        <v>1007524905.51</v>
      </c>
      <c r="S12" s="14">
        <f t="shared" si="7"/>
        <v>1003903905.51</v>
      </c>
      <c r="T12" s="16">
        <f t="shared" si="2"/>
        <v>283147864.01999998</v>
      </c>
      <c r="U12" s="17">
        <f t="shared" si="3"/>
        <v>0.87192631511384922</v>
      </c>
      <c r="V12" s="17">
        <f t="shared" si="4"/>
        <v>0.45572453004315139</v>
      </c>
      <c r="W12" s="17">
        <f t="shared" si="5"/>
        <v>0.45408667621515997</v>
      </c>
    </row>
    <row r="13" spans="1:23" ht="35.1" customHeight="1" thickTop="1" thickBot="1">
      <c r="A13" s="12" t="s">
        <v>19</v>
      </c>
      <c r="B13" s="12" t="s">
        <v>22</v>
      </c>
      <c r="C13" s="12"/>
      <c r="D13" s="12"/>
      <c r="E13" s="12"/>
      <c r="F13" s="12" t="s">
        <v>39</v>
      </c>
      <c r="G13" s="12" t="s">
        <v>34</v>
      </c>
      <c r="H13" s="13" t="s">
        <v>26</v>
      </c>
      <c r="I13" s="18">
        <v>2210820000</v>
      </c>
      <c r="J13" s="18">
        <v>0</v>
      </c>
      <c r="K13" s="18">
        <v>0</v>
      </c>
      <c r="L13" s="18">
        <v>2210820000</v>
      </c>
      <c r="M13" s="18">
        <v>0</v>
      </c>
      <c r="N13" s="19">
        <f t="shared" si="1"/>
        <v>2210820000</v>
      </c>
      <c r="O13" s="18">
        <v>2147669779.25</v>
      </c>
      <c r="P13" s="18">
        <v>63150220.75</v>
      </c>
      <c r="Q13" s="18">
        <v>1927672135.98</v>
      </c>
      <c r="R13" s="18">
        <v>1007524905.51</v>
      </c>
      <c r="S13" s="18">
        <v>1003903905.51</v>
      </c>
      <c r="T13" s="20">
        <f t="shared" si="2"/>
        <v>283147864.01999998</v>
      </c>
      <c r="U13" s="21">
        <f t="shared" si="3"/>
        <v>0.87192631511384922</v>
      </c>
      <c r="V13" s="21">
        <f t="shared" si="4"/>
        <v>0.45572453004315139</v>
      </c>
      <c r="W13" s="21">
        <f t="shared" si="5"/>
        <v>0.45408667621515997</v>
      </c>
    </row>
    <row r="14" spans="1:23" ht="35.1" customHeight="1" thickTop="1" thickBot="1">
      <c r="A14" s="11" t="s">
        <v>19</v>
      </c>
      <c r="B14" s="11" t="s">
        <v>24</v>
      </c>
      <c r="C14" s="11"/>
      <c r="D14" s="11"/>
      <c r="E14" s="11"/>
      <c r="F14" s="11"/>
      <c r="G14" s="11"/>
      <c r="H14" s="1" t="s">
        <v>46</v>
      </c>
      <c r="I14" s="14">
        <f>+I15+I16</f>
        <v>4065100000</v>
      </c>
      <c r="J14" s="14">
        <f t="shared" ref="J14:S14" si="8">+J15+J16</f>
        <v>0</v>
      </c>
      <c r="K14" s="14">
        <f t="shared" si="8"/>
        <v>0</v>
      </c>
      <c r="L14" s="14">
        <f t="shared" si="8"/>
        <v>4065100000</v>
      </c>
      <c r="M14" s="14">
        <f t="shared" si="8"/>
        <v>4000000000</v>
      </c>
      <c r="N14" s="15">
        <f t="shared" si="1"/>
        <v>65100000</v>
      </c>
      <c r="O14" s="14">
        <f t="shared" si="8"/>
        <v>65100000</v>
      </c>
      <c r="P14" s="14">
        <f t="shared" si="8"/>
        <v>0</v>
      </c>
      <c r="Q14" s="14">
        <f t="shared" si="8"/>
        <v>24491784</v>
      </c>
      <c r="R14" s="14">
        <f t="shared" si="8"/>
        <v>24491784</v>
      </c>
      <c r="S14" s="14">
        <f t="shared" si="8"/>
        <v>24491784</v>
      </c>
      <c r="T14" s="16">
        <f t="shared" si="2"/>
        <v>40608216</v>
      </c>
      <c r="U14" s="17">
        <f t="shared" si="3"/>
        <v>0.37621788018433178</v>
      </c>
      <c r="V14" s="17">
        <f t="shared" si="4"/>
        <v>0.37621788018433178</v>
      </c>
      <c r="W14" s="17">
        <f t="shared" si="5"/>
        <v>0.37621788018433178</v>
      </c>
    </row>
    <row r="15" spans="1:23" ht="42" customHeight="1" thickTop="1" thickBot="1">
      <c r="A15" s="12" t="s">
        <v>19</v>
      </c>
      <c r="B15" s="12" t="s">
        <v>24</v>
      </c>
      <c r="C15" s="12" t="s">
        <v>24</v>
      </c>
      <c r="D15" s="12" t="s">
        <v>20</v>
      </c>
      <c r="E15" s="12" t="s">
        <v>27</v>
      </c>
      <c r="F15" s="12" t="s">
        <v>39</v>
      </c>
      <c r="G15" s="12" t="s">
        <v>34</v>
      </c>
      <c r="H15" s="13" t="s">
        <v>28</v>
      </c>
      <c r="I15" s="18">
        <v>4000000000</v>
      </c>
      <c r="J15" s="18">
        <v>0</v>
      </c>
      <c r="K15" s="18">
        <v>0</v>
      </c>
      <c r="L15" s="18">
        <v>4000000000</v>
      </c>
      <c r="M15" s="18">
        <v>4000000000</v>
      </c>
      <c r="N15" s="19">
        <f t="shared" si="1"/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20">
        <f t="shared" si="2"/>
        <v>0</v>
      </c>
      <c r="U15" s="21">
        <v>0</v>
      </c>
      <c r="V15" s="21">
        <v>0</v>
      </c>
      <c r="W15" s="21">
        <v>0</v>
      </c>
    </row>
    <row r="16" spans="1:23" ht="43.5" customHeight="1" thickTop="1" thickBot="1">
      <c r="A16" s="12" t="s">
        <v>19</v>
      </c>
      <c r="B16" s="12" t="s">
        <v>24</v>
      </c>
      <c r="C16" s="12" t="s">
        <v>29</v>
      </c>
      <c r="D16" s="12" t="s">
        <v>22</v>
      </c>
      <c r="E16" s="12" t="s">
        <v>30</v>
      </c>
      <c r="F16" s="12" t="s">
        <v>39</v>
      </c>
      <c r="G16" s="12" t="s">
        <v>34</v>
      </c>
      <c r="H16" s="13" t="s">
        <v>31</v>
      </c>
      <c r="I16" s="18">
        <v>65100000</v>
      </c>
      <c r="J16" s="18">
        <v>0</v>
      </c>
      <c r="K16" s="18">
        <v>0</v>
      </c>
      <c r="L16" s="18">
        <v>65100000</v>
      </c>
      <c r="M16" s="18">
        <v>0</v>
      </c>
      <c r="N16" s="19">
        <f t="shared" si="1"/>
        <v>65100000</v>
      </c>
      <c r="O16" s="18">
        <v>65100000</v>
      </c>
      <c r="P16" s="18">
        <v>0</v>
      </c>
      <c r="Q16" s="18">
        <v>24491784</v>
      </c>
      <c r="R16" s="18">
        <v>24491784</v>
      </c>
      <c r="S16" s="18">
        <v>24491784</v>
      </c>
      <c r="T16" s="20">
        <f t="shared" si="2"/>
        <v>40608216</v>
      </c>
      <c r="U16" s="21">
        <f t="shared" si="3"/>
        <v>0.37621788018433178</v>
      </c>
      <c r="V16" s="21">
        <f t="shared" si="4"/>
        <v>0.37621788018433178</v>
      </c>
      <c r="W16" s="21">
        <f t="shared" si="5"/>
        <v>0.37621788018433178</v>
      </c>
    </row>
    <row r="17" spans="1:26" ht="35.1" customHeight="1" thickTop="1" thickBot="1">
      <c r="A17" s="11" t="s">
        <v>19</v>
      </c>
      <c r="B17" s="11" t="s">
        <v>32</v>
      </c>
      <c r="C17" s="11"/>
      <c r="D17" s="11"/>
      <c r="E17" s="11"/>
      <c r="F17" s="11"/>
      <c r="G17" s="11"/>
      <c r="H17" s="1" t="s">
        <v>47</v>
      </c>
      <c r="I17" s="14">
        <f>+I18</f>
        <v>4642000</v>
      </c>
      <c r="J17" s="14">
        <f t="shared" ref="J17:S17" si="9">+J18</f>
        <v>0</v>
      </c>
      <c r="K17" s="14">
        <f t="shared" si="9"/>
        <v>0</v>
      </c>
      <c r="L17" s="14">
        <f t="shared" si="9"/>
        <v>4642000</v>
      </c>
      <c r="M17" s="14">
        <f t="shared" si="9"/>
        <v>0</v>
      </c>
      <c r="N17" s="15">
        <f t="shared" si="1"/>
        <v>4642000</v>
      </c>
      <c r="O17" s="14">
        <f t="shared" si="9"/>
        <v>0</v>
      </c>
      <c r="P17" s="14">
        <f t="shared" si="9"/>
        <v>4642000</v>
      </c>
      <c r="Q17" s="14">
        <f t="shared" si="9"/>
        <v>0</v>
      </c>
      <c r="R17" s="14">
        <f t="shared" si="9"/>
        <v>0</v>
      </c>
      <c r="S17" s="14">
        <f t="shared" si="9"/>
        <v>0</v>
      </c>
      <c r="T17" s="16">
        <f t="shared" si="2"/>
        <v>4642000</v>
      </c>
      <c r="U17" s="17">
        <f t="shared" si="3"/>
        <v>0</v>
      </c>
      <c r="V17" s="17">
        <f t="shared" si="4"/>
        <v>0</v>
      </c>
      <c r="W17" s="17">
        <f t="shared" si="5"/>
        <v>0</v>
      </c>
    </row>
    <row r="18" spans="1:26" ht="27.75" customHeight="1" thickTop="1" thickBot="1">
      <c r="A18" s="12" t="s">
        <v>19</v>
      </c>
      <c r="B18" s="12" t="s">
        <v>32</v>
      </c>
      <c r="C18" s="12" t="s">
        <v>20</v>
      </c>
      <c r="D18" s="12"/>
      <c r="E18" s="12"/>
      <c r="F18" s="12" t="s">
        <v>39</v>
      </c>
      <c r="G18" s="12" t="s">
        <v>34</v>
      </c>
      <c r="H18" s="13" t="s">
        <v>33</v>
      </c>
      <c r="I18" s="18">
        <v>4642000</v>
      </c>
      <c r="J18" s="18">
        <v>0</v>
      </c>
      <c r="K18" s="18">
        <v>0</v>
      </c>
      <c r="L18" s="18">
        <v>4642000</v>
      </c>
      <c r="M18" s="18">
        <v>0</v>
      </c>
      <c r="N18" s="19">
        <f t="shared" si="1"/>
        <v>4642000</v>
      </c>
      <c r="O18" s="18">
        <v>0</v>
      </c>
      <c r="P18" s="18">
        <v>4642000</v>
      </c>
      <c r="Q18" s="18">
        <v>0</v>
      </c>
      <c r="R18" s="18">
        <v>0</v>
      </c>
      <c r="S18" s="18">
        <v>0</v>
      </c>
      <c r="T18" s="20">
        <f t="shared" si="2"/>
        <v>4642000</v>
      </c>
      <c r="U18" s="21">
        <f t="shared" si="3"/>
        <v>0</v>
      </c>
      <c r="V18" s="21">
        <f t="shared" si="4"/>
        <v>0</v>
      </c>
      <c r="W18" s="21">
        <f t="shared" si="5"/>
        <v>0</v>
      </c>
    </row>
    <row r="19" spans="1:26" ht="35.1" customHeight="1" thickTop="1" thickBot="1">
      <c r="A19" s="11" t="s">
        <v>35</v>
      </c>
      <c r="B19" s="11"/>
      <c r="C19" s="11"/>
      <c r="D19" s="11"/>
      <c r="E19" s="11"/>
      <c r="F19" s="11"/>
      <c r="G19" s="11"/>
      <c r="H19" s="1" t="s">
        <v>48</v>
      </c>
      <c r="I19" s="14">
        <f>+I20</f>
        <v>9755650000</v>
      </c>
      <c r="J19" s="14">
        <f t="shared" ref="J19:S19" si="10">+J20</f>
        <v>0</v>
      </c>
      <c r="K19" s="14">
        <f t="shared" si="10"/>
        <v>0</v>
      </c>
      <c r="L19" s="14">
        <f t="shared" si="10"/>
        <v>9755650000</v>
      </c>
      <c r="M19" s="14">
        <f t="shared" si="10"/>
        <v>0</v>
      </c>
      <c r="N19" s="15">
        <f t="shared" si="1"/>
        <v>9755650000</v>
      </c>
      <c r="O19" s="14">
        <f t="shared" si="10"/>
        <v>9250771563.2900009</v>
      </c>
      <c r="P19" s="14">
        <f t="shared" si="10"/>
        <v>504878436.70999998</v>
      </c>
      <c r="Q19" s="14">
        <f t="shared" si="10"/>
        <v>8747386864.7900009</v>
      </c>
      <c r="R19" s="14">
        <f t="shared" si="10"/>
        <v>4093352263.3699999</v>
      </c>
      <c r="S19" s="14">
        <f t="shared" si="10"/>
        <v>4093352263.3699999</v>
      </c>
      <c r="T19" s="16">
        <f t="shared" si="2"/>
        <v>1008263135.2099991</v>
      </c>
      <c r="U19" s="17">
        <f t="shared" si="3"/>
        <v>0.89664828738115876</v>
      </c>
      <c r="V19" s="17">
        <f t="shared" si="4"/>
        <v>0.41958785558830008</v>
      </c>
      <c r="W19" s="17">
        <f t="shared" si="5"/>
        <v>0.41958785558830008</v>
      </c>
    </row>
    <row r="20" spans="1:26" ht="89.25" customHeight="1" thickTop="1" thickBot="1">
      <c r="A20" s="12" t="s">
        <v>35</v>
      </c>
      <c r="B20" s="12" t="s">
        <v>36</v>
      </c>
      <c r="C20" s="12" t="s">
        <v>37</v>
      </c>
      <c r="D20" s="12" t="s">
        <v>38</v>
      </c>
      <c r="E20" s="12" t="s">
        <v>41</v>
      </c>
      <c r="F20" s="12" t="s">
        <v>39</v>
      </c>
      <c r="G20" s="12" t="s">
        <v>34</v>
      </c>
      <c r="H20" s="13" t="s">
        <v>42</v>
      </c>
      <c r="I20" s="18">
        <v>9755650000</v>
      </c>
      <c r="J20" s="18">
        <v>0</v>
      </c>
      <c r="K20" s="18">
        <v>0</v>
      </c>
      <c r="L20" s="18">
        <v>9755650000</v>
      </c>
      <c r="M20" s="18">
        <v>0</v>
      </c>
      <c r="N20" s="19">
        <f t="shared" si="1"/>
        <v>9755650000</v>
      </c>
      <c r="O20" s="18">
        <v>9250771563.2900009</v>
      </c>
      <c r="P20" s="18">
        <v>504878436.70999998</v>
      </c>
      <c r="Q20" s="18">
        <v>8747386864.7900009</v>
      </c>
      <c r="R20" s="18">
        <v>4093352263.3699999</v>
      </c>
      <c r="S20" s="18">
        <v>4093352263.3699999</v>
      </c>
      <c r="T20" s="20">
        <f t="shared" si="2"/>
        <v>1008263135.2099991</v>
      </c>
      <c r="U20" s="21">
        <f t="shared" si="3"/>
        <v>0.89664828738115876</v>
      </c>
      <c r="V20" s="21">
        <f t="shared" si="4"/>
        <v>0.41958785558830008</v>
      </c>
      <c r="W20" s="21">
        <f t="shared" si="5"/>
        <v>0.41958785558830008</v>
      </c>
    </row>
    <row r="21" spans="1:26" ht="35.1" customHeight="1" thickTop="1" thickBot="1">
      <c r="A21" s="11"/>
      <c r="B21" s="11"/>
      <c r="C21" s="11"/>
      <c r="D21" s="11"/>
      <c r="E21" s="11"/>
      <c r="F21" s="11"/>
      <c r="G21" s="11"/>
      <c r="H21" s="1" t="s">
        <v>49</v>
      </c>
      <c r="I21" s="14">
        <f>+I6+I19</f>
        <v>34439101000</v>
      </c>
      <c r="J21" s="14">
        <f t="shared" ref="J21:S21" si="11">+J6+J19</f>
        <v>0</v>
      </c>
      <c r="K21" s="14">
        <f t="shared" si="11"/>
        <v>0</v>
      </c>
      <c r="L21" s="14">
        <f t="shared" si="11"/>
        <v>34439101000</v>
      </c>
      <c r="M21" s="14">
        <f t="shared" si="11"/>
        <v>5127027000</v>
      </c>
      <c r="N21" s="15">
        <f t="shared" si="1"/>
        <v>29312074000</v>
      </c>
      <c r="O21" s="14">
        <f t="shared" si="11"/>
        <v>28739403342.540001</v>
      </c>
      <c r="P21" s="14">
        <f t="shared" si="11"/>
        <v>572670657.46000004</v>
      </c>
      <c r="Q21" s="14">
        <f t="shared" si="11"/>
        <v>18076351671.599998</v>
      </c>
      <c r="R21" s="14">
        <f t="shared" si="11"/>
        <v>12481742990.709999</v>
      </c>
      <c r="S21" s="14">
        <f t="shared" si="11"/>
        <v>12091897110.709999</v>
      </c>
      <c r="T21" s="16">
        <f t="shared" si="2"/>
        <v>11235722328.400002</v>
      </c>
      <c r="U21" s="17">
        <f t="shared" si="3"/>
        <v>0.61668620485878956</v>
      </c>
      <c r="V21" s="17">
        <f t="shared" si="4"/>
        <v>0.42582258050760924</v>
      </c>
      <c r="W21" s="17">
        <f t="shared" si="5"/>
        <v>0.41252274099437658</v>
      </c>
    </row>
    <row r="22" spans="1:26" ht="15.75" thickTop="1">
      <c r="A22" s="4" t="s">
        <v>54</v>
      </c>
      <c r="B22" s="4"/>
      <c r="C22" s="4"/>
      <c r="D22" s="4"/>
      <c r="E22" s="4"/>
      <c r="F22" s="22"/>
      <c r="G22" s="22"/>
      <c r="H22" s="5"/>
      <c r="I22" s="6"/>
      <c r="J22" s="6"/>
      <c r="K22" s="4"/>
      <c r="L22" s="4"/>
      <c r="M22" s="4"/>
      <c r="N22" s="8"/>
      <c r="O22" s="8"/>
      <c r="P22" s="22"/>
      <c r="Q22" s="22"/>
      <c r="R22" s="23"/>
      <c r="S22" s="6"/>
      <c r="T22" s="6"/>
      <c r="U22" s="6"/>
      <c r="V22" s="24"/>
      <c r="W22" s="24"/>
      <c r="X22" s="24"/>
    </row>
    <row r="23" spans="1:26">
      <c r="A23" s="4" t="s">
        <v>55</v>
      </c>
      <c r="B23" s="4"/>
      <c r="C23" s="4"/>
      <c r="D23" s="4"/>
      <c r="E23" s="4"/>
      <c r="F23" s="22"/>
      <c r="G23" s="22"/>
      <c r="H23" s="5"/>
      <c r="I23" s="6"/>
      <c r="J23" s="6"/>
      <c r="K23" s="4"/>
      <c r="L23" s="4"/>
      <c r="M23" s="4"/>
      <c r="N23" s="8"/>
      <c r="O23" s="8"/>
      <c r="P23" s="22"/>
      <c r="Q23" s="22"/>
      <c r="R23" s="23"/>
      <c r="S23" s="6"/>
      <c r="T23" s="6"/>
      <c r="U23" s="6"/>
      <c r="V23" s="24"/>
      <c r="W23" s="24"/>
      <c r="X23" s="24"/>
      <c r="Y23" s="24"/>
      <c r="Z23" s="8"/>
    </row>
    <row r="24" spans="1:26">
      <c r="A24" s="4" t="s">
        <v>56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8"/>
      <c r="O24" s="8"/>
      <c r="P24" s="22"/>
      <c r="Q24" s="22"/>
      <c r="R24" s="23"/>
      <c r="S24" s="6"/>
      <c r="T24" s="6"/>
      <c r="U24" s="6"/>
      <c r="V24" s="24"/>
      <c r="W24" s="24"/>
      <c r="X24" s="24"/>
      <c r="Y24" s="24"/>
      <c r="Z24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7"/>
      <c r="V30" s="7"/>
      <c r="W30" s="7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7"/>
      <c r="V31" s="7"/>
      <c r="W31" s="7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>
      <c r="U36" s="2"/>
      <c r="V36" s="2"/>
      <c r="W36" s="2"/>
    </row>
    <row r="37" spans="1:23">
      <c r="U37" s="2"/>
      <c r="V37" s="2"/>
      <c r="W37" s="2"/>
    </row>
    <row r="38" spans="1:23">
      <c r="U38" s="2"/>
      <c r="V38" s="2"/>
      <c r="W38" s="2"/>
    </row>
    <row r="39" spans="1:23">
      <c r="U39" s="2"/>
      <c r="V39" s="2"/>
      <c r="W39" s="2"/>
    </row>
    <row r="40" spans="1:23">
      <c r="U40" s="2"/>
      <c r="V40" s="2"/>
      <c r="W40" s="2"/>
    </row>
    <row r="48" spans="1:23" ht="12" customHeight="1"/>
  </sheetData>
  <mergeCells count="4">
    <mergeCell ref="A1:W1"/>
    <mergeCell ref="A2:W2"/>
    <mergeCell ref="A3:W3"/>
    <mergeCell ref="S4:W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2024-07-05T15:05:38Z</cp:lastPrinted>
  <dcterms:created xsi:type="dcterms:W3CDTF">2024-07-01T22:52:35Z</dcterms:created>
  <dcterms:modified xsi:type="dcterms:W3CDTF">2024-07-05T15:05:40Z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