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julio\"/>
    </mc:Choice>
  </mc:AlternateContent>
  <bookViews>
    <workbookView xWindow="0" yWindow="0" windowWidth="20490" windowHeight="7155"/>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S33" i="1" l="1"/>
  <c r="R33" i="1"/>
  <c r="Q33" i="1"/>
  <c r="P33" i="1"/>
  <c r="O33" i="1"/>
  <c r="M33" i="1"/>
  <c r="L33" i="1"/>
  <c r="I33" i="1"/>
  <c r="S15" i="1"/>
  <c r="R15" i="1"/>
  <c r="Q15" i="1"/>
  <c r="P15" i="1"/>
  <c r="O15" i="1"/>
  <c r="N15" i="1"/>
  <c r="N29" i="1"/>
  <c r="N28" i="1"/>
  <c r="N27" i="1"/>
  <c r="N26" i="1"/>
  <c r="N25" i="1"/>
  <c r="N24" i="1"/>
  <c r="N23" i="1"/>
  <c r="N22" i="1"/>
  <c r="N21" i="1"/>
  <c r="N20" i="1"/>
  <c r="N19" i="1"/>
  <c r="N18" i="1"/>
  <c r="N17" i="1"/>
  <c r="N16" i="1"/>
  <c r="M15" i="1"/>
  <c r="L15" i="1"/>
  <c r="K15" i="1"/>
  <c r="J15" i="1"/>
  <c r="I15" i="1"/>
  <c r="W14" i="1"/>
  <c r="V14" i="1"/>
  <c r="U14" i="1"/>
  <c r="N14" i="1"/>
  <c r="S9" i="1"/>
  <c r="R9" i="1"/>
  <c r="Q9" i="1"/>
  <c r="T9" i="1" s="1"/>
  <c r="P9" i="1"/>
  <c r="O9" i="1"/>
  <c r="N9" i="1"/>
  <c r="M9" i="1"/>
  <c r="L9" i="1"/>
  <c r="K9" i="1"/>
  <c r="J9" i="1"/>
  <c r="I9" i="1"/>
  <c r="W12" i="1"/>
  <c r="V12" i="1"/>
  <c r="U12" i="1"/>
  <c r="W11" i="1"/>
  <c r="V11" i="1"/>
  <c r="U11" i="1"/>
  <c r="W10" i="1"/>
  <c r="V10" i="1"/>
  <c r="U10" i="1"/>
  <c r="T12" i="1"/>
  <c r="T11" i="1"/>
  <c r="T10" i="1"/>
  <c r="N12" i="1"/>
  <c r="N11" i="1"/>
  <c r="N10" i="1"/>
  <c r="N45" i="1" l="1"/>
  <c r="U45" i="1" s="1"/>
  <c r="N44" i="1"/>
  <c r="V44" i="1" s="1"/>
  <c r="N43" i="1"/>
  <c r="U43" i="1" s="1"/>
  <c r="N42" i="1"/>
  <c r="W42" i="1" s="1"/>
  <c r="N41" i="1"/>
  <c r="U41" i="1" s="1"/>
  <c r="N40" i="1"/>
  <c r="V40" i="1" s="1"/>
  <c r="N39" i="1"/>
  <c r="U39" i="1" s="1"/>
  <c r="N38" i="1"/>
  <c r="W38" i="1" s="1"/>
  <c r="N37" i="1"/>
  <c r="U37" i="1" s="1"/>
  <c r="N36" i="1"/>
  <c r="V36" i="1" s="1"/>
  <c r="N35" i="1"/>
  <c r="U35" i="1" s="1"/>
  <c r="N34" i="1"/>
  <c r="W34" i="1" s="1"/>
  <c r="N32" i="1"/>
  <c r="V32" i="1" s="1"/>
  <c r="N31" i="1"/>
  <c r="U31" i="1" s="1"/>
  <c r="U29" i="1"/>
  <c r="V28" i="1"/>
  <c r="U27" i="1"/>
  <c r="W26" i="1"/>
  <c r="U25" i="1"/>
  <c r="V24" i="1"/>
  <c r="U23" i="1"/>
  <c r="W22" i="1"/>
  <c r="U21" i="1"/>
  <c r="V20" i="1"/>
  <c r="W18" i="1"/>
  <c r="W17" i="1"/>
  <c r="V16" i="1"/>
  <c r="K33" i="1"/>
  <c r="J33" i="1"/>
  <c r="S30" i="1"/>
  <c r="R30" i="1"/>
  <c r="Q30" i="1"/>
  <c r="P30" i="1"/>
  <c r="O30" i="1"/>
  <c r="M30" i="1"/>
  <c r="L30" i="1"/>
  <c r="K30" i="1"/>
  <c r="J30" i="1"/>
  <c r="I30" i="1"/>
  <c r="S13" i="1"/>
  <c r="R13" i="1"/>
  <c r="Q13" i="1"/>
  <c r="P13" i="1"/>
  <c r="O13" i="1"/>
  <c r="M13" i="1"/>
  <c r="L13" i="1"/>
  <c r="K13" i="1"/>
  <c r="J13" i="1"/>
  <c r="I13" i="1"/>
  <c r="V9" i="1" l="1"/>
  <c r="N33" i="1"/>
  <c r="W33" i="1" s="1"/>
  <c r="W39" i="1"/>
  <c r="V23" i="1"/>
  <c r="V31" i="1"/>
  <c r="T41" i="1"/>
  <c r="W31" i="1"/>
  <c r="V41" i="1"/>
  <c r="W41" i="1"/>
  <c r="W32" i="1"/>
  <c r="N13" i="1"/>
  <c r="U13" i="1" s="1"/>
  <c r="V39" i="1"/>
  <c r="T40" i="1"/>
  <c r="W40" i="1"/>
  <c r="T16" i="1"/>
  <c r="U20" i="1"/>
  <c r="W20" i="1"/>
  <c r="U36" i="1"/>
  <c r="U15" i="1"/>
  <c r="W23" i="1"/>
  <c r="W36" i="1"/>
  <c r="T24" i="1"/>
  <c r="N30" i="1"/>
  <c r="T30" i="1" s="1"/>
  <c r="W24" i="1"/>
  <c r="T17" i="1"/>
  <c r="V25" i="1"/>
  <c r="U17" i="1"/>
  <c r="W25" i="1"/>
  <c r="T26" i="1"/>
  <c r="V17" i="1"/>
  <c r="T42" i="1"/>
  <c r="V43" i="1"/>
  <c r="T18" i="1"/>
  <c r="W27" i="1"/>
  <c r="W43" i="1"/>
  <c r="T28" i="1"/>
  <c r="V35" i="1"/>
  <c r="T44" i="1"/>
  <c r="V27" i="1"/>
  <c r="T34" i="1"/>
  <c r="T25" i="1"/>
  <c r="U28" i="1"/>
  <c r="W35" i="1"/>
  <c r="U44" i="1"/>
  <c r="W16" i="1"/>
  <c r="T20" i="1"/>
  <c r="W28" i="1"/>
  <c r="T36" i="1"/>
  <c r="W44" i="1"/>
  <c r="W45" i="1"/>
  <c r="T14" i="1"/>
  <c r="T22" i="1"/>
  <c r="T38" i="1"/>
  <c r="U16" i="1"/>
  <c r="U18" i="1"/>
  <c r="U22" i="1"/>
  <c r="U24" i="1"/>
  <c r="U26" i="1"/>
  <c r="U32" i="1"/>
  <c r="U34" i="1"/>
  <c r="U38" i="1"/>
  <c r="U40" i="1"/>
  <c r="U42" i="1"/>
  <c r="V18" i="1"/>
  <c r="V22" i="1"/>
  <c r="V26" i="1"/>
  <c r="V34" i="1"/>
  <c r="V38" i="1"/>
  <c r="V42" i="1"/>
  <c r="V21" i="1"/>
  <c r="W21" i="1"/>
  <c r="V29" i="1"/>
  <c r="V37" i="1"/>
  <c r="V45" i="1"/>
  <c r="W29" i="1"/>
  <c r="W37" i="1"/>
  <c r="I8" i="1"/>
  <c r="I46" i="1" s="1"/>
  <c r="T19" i="1"/>
  <c r="T21" i="1"/>
  <c r="T23" i="1"/>
  <c r="T27" i="1"/>
  <c r="T29" i="1"/>
  <c r="T35" i="1"/>
  <c r="T37" i="1"/>
  <c r="T39" i="1"/>
  <c r="T43" i="1"/>
  <c r="T45" i="1"/>
  <c r="O8" i="1"/>
  <c r="O46" i="1" s="1"/>
  <c r="R8" i="1"/>
  <c r="P8" i="1"/>
  <c r="P46" i="1" s="1"/>
  <c r="M8" i="1"/>
  <c r="M46" i="1" s="1"/>
  <c r="L8" i="1"/>
  <c r="J8" i="1"/>
  <c r="J46" i="1" s="1"/>
  <c r="S8" i="1"/>
  <c r="Q8" i="1"/>
  <c r="K8" i="1"/>
  <c r="K46" i="1" s="1"/>
  <c r="V33" i="1" l="1"/>
  <c r="T33" i="1"/>
  <c r="U33" i="1"/>
  <c r="W9" i="1"/>
  <c r="U9" i="1"/>
  <c r="W15" i="1"/>
  <c r="V13" i="1"/>
  <c r="W13" i="1"/>
  <c r="T13" i="1"/>
  <c r="V15" i="1"/>
  <c r="T15" i="1"/>
  <c r="W30" i="1"/>
  <c r="U30" i="1"/>
  <c r="V30" i="1"/>
  <c r="R46" i="1"/>
  <c r="Q46" i="1"/>
  <c r="S46" i="1"/>
  <c r="L46" i="1"/>
  <c r="N46" i="1" s="1"/>
  <c r="N8" i="1"/>
  <c r="T8" i="1" s="1"/>
  <c r="W46" i="1" l="1"/>
  <c r="U8" i="1"/>
  <c r="U46" i="1"/>
  <c r="W8" i="1"/>
  <c r="T46" i="1"/>
  <c r="V8" i="1"/>
  <c r="V46" i="1"/>
</calcChain>
</file>

<file path=xl/sharedStrings.xml><?xml version="1.0" encoding="utf-8"?>
<sst xmlns="http://schemas.openxmlformats.org/spreadsheetml/2006/main" count="298" uniqueCount="118">
  <si>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</si>
  <si>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</si>
  <si>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</si>
  <si>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</si>
  <si>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</si>
  <si>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</si>
  <si>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</si>
  <si>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</si>
  <si>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</si>
  <si>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</si>
  <si>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</si>
  <si>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</si>
  <si>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</si>
  <si>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</si>
  <si>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</si>
  <si>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</si>
  <si>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</si>
  <si>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</si>
  <si>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</si>
  <si>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</si>
  <si>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</si>
  <si>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</si>
  <si>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</si>
  <si>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</si>
  <si>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</si>
  <si>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</si>
  <si>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</si>
  <si>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</si>
  <si>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</si>
  <si>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</si>
  <si>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</si>
  <si>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</si>
  <si>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</si>
  <si>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</si>
  <si>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</si>
  <si>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</si>
  <si>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</si>
  <si>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</si>
  <si>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</si>
  <si>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</si>
  <si>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</si>
  <si>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</si>
  <si>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</si>
  <si>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</si>
  <si>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</si>
  <si>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</si>
  <si>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</si>
  <si>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</si>
  <si>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</si>
  <si>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</si>
  <si>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</si>
  <si>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</si>
  <si>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</si>
  <si>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</si>
  <si>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</si>
  <si>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</si>
  <si>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</si>
  <si>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</si>
  <si>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</si>
  <si>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</si>
  <si>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</si>
  <si>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</si>
  <si>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</si>
  <si>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</si>
  <si>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</si>
  <si>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</si>
  <si>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</si>
  <si>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</si>
  <si>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</si>
  <si>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</si>
  <si>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</si>
  <si>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</si>
  <si>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</si>
  <si>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</si>
  <si>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</si>
  <si>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</si>
  <si>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</si>
  <si>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</si>
  <si>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</si>
  <si>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</si>
  <si>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</si>
  <si>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</si>
  <si>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</si>
  <si>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</si>
  <si>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</si>
  <si>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</si>
  <si>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</si>
  <si>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</si>
  <si>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</si>
  <si>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</si>
  <si>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</si>
  <si>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</si>
  <si>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</si>
  <si>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</si>
  <si>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</si>
  <si>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</si>
  <si>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</si>
  <si>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</si>
  <si>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</si>
  <si>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</si>
  <si>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</si>
  <si>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</si>
  <si>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</si>
  <si>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</si>
  <si>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</si>
  <si>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</si>
  <si>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</si>
  <si>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</si>
  <si>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</si>
  <si>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r>
      <rPr>
        <b/>
        <sz val="7"/>
        <rFont val="Arial"/>
        <family val="2"/>
      </rPr>
      <t>Nota 4</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</si>
  <si>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5</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</si>
  <si>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6</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</si>
  <si>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8</t>
    </r>
    <r>
      <rPr>
        <sz val="7"/>
        <rFont val="Arial"/>
        <family val="2"/>
      </rPr>
      <t>: Decreto No.0766 del 20 de Junio de 2024. Por el cual se aplazan unas apropiaciones en el presupuesto General de la Nación de la Vigencia Fiscal 2024</t>
    </r>
  </si>
  <si>
    <r>
      <rPr>
        <b/>
        <sz val="7"/>
        <rFont val="Arial"/>
        <family val="2"/>
      </rPr>
      <t xml:space="preserve">Nota 7 : </t>
    </r>
    <r>
      <rPr>
        <sz val="7"/>
        <rFont val="Arial"/>
        <family val="2"/>
      </rPr>
      <t>Circular Externa 017 Junio de 2024 Aplazamiento del Presupuesto General de la Nación</t>
    </r>
  </si>
  <si>
    <t>EJECUCIÓN PRESUPUESTAL ACUMULADA CON CORTE AL 31 DE JULIO DE 2024</t>
  </si>
  <si>
    <t>UNIDAD EJECUTORA 350101-000 GESTIÓN GENERAL</t>
  </si>
  <si>
    <t>FECHA DE GENERACIÓN :AGOSTO 01 DE 2024</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</si>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</sst>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9"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62">
    <xf numFmtId="0" fontId="1" fillId="0" borderId="0" xfId="0" applyFont="1" applyFill="1" applyBorder="1"/>
    <xf numFmtId="0" fontId="2" fillId="2" borderId="1" xfId="0" applyNumberFormat="1" applyFont="1" applyFill="1" applyBorder="1" applyAlignment="1">
      <alignment horizontal="left" vertical="center" wrapText="1" readingOrder="1"/>
    </xf>
    <xf numFmtId="10" fontId="1" fillId="0" borderId="0" xfId="0" applyNumberFormat="1" applyFont="1" applyFill="1" applyBorder="1"/>
    <xf numFmtId="0" fontId="2" fillId="0" borderId="0" xfId="0" applyNumberFormat="1" applyFont="1" applyFill="1" applyBorder="1" applyAlignment="1">
      <alignment horizontal="center" vertical="center" wrapText="1" readingOrder="1"/>
    </xf>
    <xf numFmtId="0" fontId="4" fillId="0" borderId="0" xfId="0" applyFont="1" applyFill="1" applyBorder="1"/>
    <xf numFmtId="7" fontId="4" fillId="0" borderId="0" xfId="0" applyNumberFormat="1" applyFont="1" applyFill="1" applyBorder="1" applyAlignment="1">
      <alignment horizontal="right" vertical="center" wrapText="1"/>
    </xf>
    <xf numFmtId="10" fontId="4" fillId="0" borderId="0" xfId="0" applyNumberFormat="1" applyFont="1" applyFill="1" applyBorder="1" applyAlignment="1">
      <alignment horizontal="right" vertical="center" wrapText="1"/>
    </xf>
    <xf numFmtId="10" fontId="9" fillId="0" borderId="0" xfId="0" applyNumberFormat="1" applyFont="1" applyFill="1" applyBorder="1"/>
    <xf numFmtId="0" fontId="9" fillId="0" borderId="0" xfId="0" applyFont="1" applyFill="1" applyBorder="1"/>
    <xf numFmtId="0" fontId="6" fillId="3" borderId="1" xfId="0" applyNumberFormat="1"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7"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3" fillId="0" borderId="1" xfId="0" applyNumberFormat="1" applyFont="1" applyFill="1" applyBorder="1" applyAlignment="1">
      <alignment horizontal="center"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3" fillId="0" borderId="0" xfId="0" applyNumberFormat="1" applyFont="1" applyFill="1" applyBorder="1" applyAlignment="1">
      <alignment horizontal="right" vertical="center" wrapText="1" readingOrder="1"/>
    </xf>
    <xf numFmtId="7" fontId="4" fillId="0" borderId="0" xfId="0" applyNumberFormat="1" applyFont="1" applyFill="1" applyBorder="1" applyAlignment="1">
      <alignment horizontal="right" vertical="center"/>
    </xf>
    <xf numFmtId="0" fontId="4" fillId="0" borderId="0" xfId="0" applyFont="1" applyFill="1" applyBorder="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NumberFormat="1" applyFont="1" applyFill="1" applyBorder="1" applyAlignment="1">
      <alignment horizontal="center" vertical="center" wrapText="1" readingOrder="1"/>
    </xf>
    <xf numFmtId="0" fontId="13" fillId="2" borderId="1" xfId="0" applyNumberFormat="1" applyFont="1" applyFill="1" applyBorder="1" applyAlignment="1">
      <alignment horizontal="center" vertical="center" wrapText="1" readingOrder="1"/>
    </xf>
    <xf numFmtId="0" fontId="14" fillId="0" borderId="1" xfId="0" applyNumberFormat="1" applyFont="1" applyFill="1" applyBorder="1" applyAlignment="1">
      <alignment horizontal="center" vertical="center" wrapText="1" readingOrder="1"/>
    </xf>
    <xf numFmtId="0" fontId="16" fillId="0" borderId="0" xfId="0" applyFont="1" applyFill="1" applyBorder="1"/>
    <xf numFmtId="164" fontId="14" fillId="0" borderId="0" xfId="0" applyNumberFormat="1" applyFont="1" applyFill="1" applyBorder="1" applyAlignment="1">
      <alignment horizontal="right" vertical="center" wrapText="1" readingOrder="1"/>
    </xf>
    <xf numFmtId="0" fontId="18" fillId="0" borderId="0" xfId="0" applyFont="1" applyFill="1" applyBorder="1"/>
    <xf numFmtId="0" fontId="13" fillId="4"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NumberFormat="1" applyFont="1" applyFill="1" applyBorder="1" applyAlignment="1">
      <alignment horizontal="center" vertical="center" wrapText="1" readingOrder="1"/>
    </xf>
    <xf numFmtId="0" fontId="8" fillId="4" borderId="1" xfId="0" applyNumberFormat="1"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4" borderId="1" xfId="0" applyFont="1" applyFill="1" applyBorder="1" applyAlignment="1">
      <alignment horizontal="center" vertical="center" wrapText="1" readingOrder="1"/>
    </xf>
    <xf numFmtId="0" fontId="13" fillId="5" borderId="1" xfId="0" applyNumberFormat="1" applyFont="1" applyFill="1" applyBorder="1" applyAlignment="1">
      <alignment horizontal="center" vertical="center" wrapText="1" readingOrder="1"/>
    </xf>
    <xf numFmtId="0" fontId="2" fillId="5" borderId="1" xfId="0" applyNumberFormat="1"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applyFill="1" applyBorder="1"/>
    <xf numFmtId="164" fontId="1" fillId="0" borderId="0" xfId="0" applyNumberFormat="1" applyFont="1" applyFill="1" applyBorder="1"/>
    <xf numFmtId="0" fontId="14" fillId="6" borderId="1" xfId="0" applyNumberFormat="1" applyFont="1" applyFill="1" applyBorder="1" applyAlignment="1">
      <alignment horizontal="center" vertical="center" wrapText="1" readingOrder="1"/>
    </xf>
    <xf numFmtId="0" fontId="10" fillId="0" borderId="0" xfId="0" applyNumberFormat="1" applyFont="1" applyFill="1" applyBorder="1" applyAlignment="1">
      <alignment horizontal="center" vertical="center" wrapText="1" readingOrder="1"/>
    </xf>
    <xf numFmtId="0" fontId="11" fillId="0" borderId="0" xfId="0" applyFont="1" applyFill="1" applyBorder="1" applyAlignment="1">
      <alignment horizontal="center" vertical="center" wrapText="1" readingOrder="1"/>
    </xf>
    <xf numFmtId="0" fontId="11" fillId="0" borderId="0" xfId="0" applyFont="1" applyFill="1" applyBorder="1" applyAlignment="1">
      <alignment horizontal="center" vertical="center" wrapText="1"/>
    </xf>
    <xf numFmtId="0" fontId="2" fillId="0" borderId="2" xfId="0" applyNumberFormat="1" applyFont="1" applyFill="1" applyBorder="1" applyAlignment="1">
      <alignment horizontal="right" vertical="center" wrapText="1" readingOrder="1"/>
    </xf>
    <xf numFmtId="0" fontId="1"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900937</xdr:colOff>
      <xdr:row>5</xdr:row>
      <xdr:rowOff>133831</xdr:rowOff>
    </xdr:to>
    <xdr:pic>
      <xdr:nvPicPr>
        <xdr:cNvPr id="5"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1"/>
  <sheetViews>
    <sheetView showGridLines="0" tabSelected="1" topLeftCell="F1" zoomScaleNormal="100" workbookViewId="0">
      <selection activeCell="W11" sqref="W11"/>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6.42578125" customWidth="1"/>
    <col min="10" max="10" width="15.28515625" customWidth="1"/>
    <col min="11" max="11" width="15.7109375" customWidth="1"/>
    <col min="12" max="12" width="17" customWidth="1"/>
    <col min="13" max="13" width="15.42578125" customWidth="1"/>
    <col min="14" max="14" width="16.7109375" customWidth="1"/>
    <col min="15" max="15" width="16" customWidth="1"/>
    <col min="16" max="16" width="15.28515625" customWidth="1"/>
    <col min="17" max="17" width="16" customWidth="1"/>
    <col min="18" max="19" width="15.7109375" customWidth="1"/>
    <col min="20" max="20" width="15.5703125" customWidth="1"/>
    <col min="21" max="21" width="7.28515625" customWidth="1"/>
    <col min="22" max="22" width="8" customWidth="1"/>
    <col min="23" max="23" width="6.85546875" customWidth="1"/>
    <col min="24" max="24" width="18.85546875" bestFit="1" customWidth="1"/>
  </cols>
  <sheetData>
    <row r="2" spans="1:24" x14ac:dyDescent="0.25">
      <c r="A2" s="57" t="s">
        <v>101</v>
      </c>
      <c r="B2" s="58"/>
      <c r="C2" s="58"/>
      <c r="D2" s="58"/>
      <c r="E2" s="58"/>
      <c r="F2" s="58"/>
      <c r="G2" s="58"/>
      <c r="H2" s="58"/>
      <c r="I2" s="58"/>
      <c r="J2" s="58"/>
      <c r="K2" s="58"/>
      <c r="L2" s="58"/>
      <c r="M2" s="58"/>
      <c r="N2" s="58"/>
      <c r="O2" s="58"/>
      <c r="P2" s="58"/>
      <c r="Q2" s="58"/>
      <c r="R2" s="58"/>
      <c r="S2" s="58"/>
      <c r="T2" s="58"/>
      <c r="U2" s="58"/>
      <c r="V2" s="58"/>
      <c r="W2" s="58"/>
    </row>
    <row r="3" spans="1:24" x14ac:dyDescent="0.25">
      <c r="A3" s="57" t="s">
        <v>114</v>
      </c>
      <c r="B3" s="59"/>
      <c r="C3" s="59"/>
      <c r="D3" s="59"/>
      <c r="E3" s="59"/>
      <c r="F3" s="59"/>
      <c r="G3" s="59"/>
      <c r="H3" s="59"/>
      <c r="I3" s="59"/>
      <c r="J3" s="59"/>
      <c r="K3" s="59"/>
      <c r="L3" s="59"/>
      <c r="M3" s="59"/>
      <c r="N3" s="59"/>
      <c r="O3" s="59"/>
      <c r="P3" s="59"/>
      <c r="Q3" s="59"/>
      <c r="R3" s="59"/>
      <c r="S3" s="59"/>
      <c r="T3" s="59"/>
      <c r="U3" s="59"/>
      <c r="V3" s="59"/>
      <c r="W3" s="59"/>
    </row>
    <row r="4" spans="1:24" ht="15" customHeight="1" x14ac:dyDescent="0.25">
      <c r="A4" s="57" t="s">
        <v>115</v>
      </c>
      <c r="B4" s="57"/>
      <c r="C4" s="57"/>
      <c r="D4" s="57"/>
      <c r="E4" s="57"/>
      <c r="F4" s="57"/>
      <c r="G4" s="57"/>
      <c r="H4" s="57"/>
      <c r="I4" s="57"/>
      <c r="J4" s="57"/>
      <c r="K4" s="57"/>
      <c r="L4" s="57"/>
      <c r="M4" s="57"/>
      <c r="N4" s="57"/>
      <c r="O4" s="57"/>
      <c r="P4" s="57"/>
      <c r="Q4" s="57"/>
      <c r="R4" s="57"/>
      <c r="S4" s="57"/>
      <c r="T4" s="57"/>
      <c r="U4" s="57"/>
      <c r="V4" s="57"/>
      <c r="W4" s="57"/>
    </row>
    <row r="5" spans="1:24" x14ac:dyDescent="0.25">
      <c r="A5" s="57"/>
      <c r="B5" s="57"/>
      <c r="C5" s="57"/>
      <c r="D5" s="57"/>
      <c r="E5" s="57"/>
      <c r="F5" s="57"/>
      <c r="G5" s="57"/>
      <c r="H5" s="57"/>
      <c r="I5" s="57"/>
      <c r="J5" s="57"/>
      <c r="K5" s="57"/>
      <c r="L5" s="57"/>
      <c r="M5" s="57"/>
      <c r="N5" s="57"/>
      <c r="O5" s="57"/>
      <c r="P5" s="57"/>
      <c r="Q5" s="57"/>
      <c r="R5" s="57"/>
      <c r="S5" s="57"/>
      <c r="T5" s="57"/>
      <c r="U5" s="57"/>
      <c r="V5" s="57"/>
      <c r="W5" s="57"/>
      <c r="X5" s="54" t="s">
        <v>117</v>
      </c>
    </row>
    <row r="6" spans="1:24" ht="15.75" thickBot="1" x14ac:dyDescent="0.3">
      <c r="A6" s="3"/>
      <c r="B6" s="3"/>
      <c r="C6" s="3"/>
      <c r="D6" s="3"/>
      <c r="E6" s="3"/>
      <c r="F6" s="3"/>
      <c r="G6" s="3"/>
      <c r="H6" s="3"/>
      <c r="I6" s="3"/>
      <c r="J6" s="3"/>
      <c r="K6" s="3"/>
      <c r="L6" s="3"/>
      <c r="M6" s="3"/>
      <c r="N6" s="3"/>
      <c r="O6" s="3"/>
      <c r="P6" s="3"/>
      <c r="Q6" s="3"/>
      <c r="R6" s="60" t="s">
        <v>116</v>
      </c>
      <c r="S6" s="61"/>
      <c r="T6" s="61"/>
      <c r="U6" s="61"/>
      <c r="V6" s="61"/>
      <c r="W6" s="61"/>
    </row>
    <row r="7" spans="1:24" ht="33" customHeight="1" thickTop="1" thickBot="1" x14ac:dyDescent="0.3">
      <c r="A7" s="26" t="s">
        <v>0</v>
      </c>
      <c r="B7" s="26" t="s">
        <v>1</v>
      </c>
      <c r="C7" s="26" t="s">
        <v>2</v>
      </c>
      <c r="D7" s="26" t="s">
        <v>3</v>
      </c>
      <c r="E7" s="26" t="s">
        <v>4</v>
      </c>
      <c r="F7" s="26" t="s">
        <v>5</v>
      </c>
      <c r="G7" s="26" t="s">
        <v>6</v>
      </c>
      <c r="H7" s="9" t="s">
        <v>7</v>
      </c>
      <c r="I7" s="9" t="s">
        <v>8</v>
      </c>
      <c r="J7" s="9" t="s">
        <v>9</v>
      </c>
      <c r="K7" s="9" t="s">
        <v>10</v>
      </c>
      <c r="L7" s="9" t="s">
        <v>11</v>
      </c>
      <c r="M7" s="9" t="s">
        <v>12</v>
      </c>
      <c r="N7" s="9" t="s">
        <v>100</v>
      </c>
      <c r="O7" s="9" t="s">
        <v>13</v>
      </c>
      <c r="P7" s="9" t="s">
        <v>14</v>
      </c>
      <c r="Q7" s="9" t="s">
        <v>15</v>
      </c>
      <c r="R7" s="9" t="s">
        <v>16</v>
      </c>
      <c r="S7" s="9" t="s">
        <v>17</v>
      </c>
      <c r="T7" s="10" t="s">
        <v>99</v>
      </c>
      <c r="U7" s="10" t="s">
        <v>102</v>
      </c>
      <c r="V7" s="10" t="s">
        <v>103</v>
      </c>
      <c r="W7" s="10" t="s">
        <v>104</v>
      </c>
    </row>
    <row r="8" spans="1:24" ht="33.75" customHeight="1" thickTop="1" thickBot="1" x14ac:dyDescent="0.3">
      <c r="A8" s="27" t="s">
        <v>18</v>
      </c>
      <c r="B8" s="27"/>
      <c r="C8" s="27"/>
      <c r="D8" s="27"/>
      <c r="E8" s="27"/>
      <c r="F8" s="27"/>
      <c r="G8" s="27"/>
      <c r="H8" s="1" t="s">
        <v>92</v>
      </c>
      <c r="I8" s="23">
        <f>+I9+I13+I15+I30</f>
        <v>710711479000</v>
      </c>
      <c r="J8" s="23">
        <f t="shared" ref="J8:S8" si="0">+J9+J13+J15+J30</f>
        <v>96118420000</v>
      </c>
      <c r="K8" s="23">
        <f t="shared" si="0"/>
        <v>40016000000</v>
      </c>
      <c r="L8" s="23">
        <f t="shared" si="0"/>
        <v>766813899000</v>
      </c>
      <c r="M8" s="23">
        <f t="shared" si="0"/>
        <v>44189343167</v>
      </c>
      <c r="N8" s="23">
        <f>+L8-M8</f>
        <v>722624555833</v>
      </c>
      <c r="O8" s="23">
        <f t="shared" si="0"/>
        <v>698404975870.28003</v>
      </c>
      <c r="P8" s="23">
        <f t="shared" si="0"/>
        <v>24219579962.719997</v>
      </c>
      <c r="Q8" s="23">
        <f t="shared" si="0"/>
        <v>662560816094.45007</v>
      </c>
      <c r="R8" s="23">
        <f t="shared" si="0"/>
        <v>263354342450.88</v>
      </c>
      <c r="S8" s="23">
        <f t="shared" si="0"/>
        <v>263104682541.83002</v>
      </c>
      <c r="T8" s="24">
        <f>+N8-Q8</f>
        <v>60063739738.549927</v>
      </c>
      <c r="U8" s="25">
        <f>+Q8/N8</f>
        <v>0.91688112553923395</v>
      </c>
      <c r="V8" s="25">
        <f>+R8/N8</f>
        <v>0.3644414520999778</v>
      </c>
      <c r="W8" s="25">
        <f>+S8/N8</f>
        <v>0.36409596161389518</v>
      </c>
    </row>
    <row r="9" spans="1:24" ht="27" customHeight="1" thickTop="1" thickBot="1" x14ac:dyDescent="0.3">
      <c r="A9" s="32" t="s">
        <v>18</v>
      </c>
      <c r="B9" s="32" t="s">
        <v>19</v>
      </c>
      <c r="C9" s="32"/>
      <c r="D9" s="32"/>
      <c r="E9" s="32"/>
      <c r="F9" s="32"/>
      <c r="G9" s="32"/>
      <c r="H9" s="33" t="s">
        <v>93</v>
      </c>
      <c r="I9" s="34">
        <f>SUM(I10:I12)</f>
        <v>59251387000</v>
      </c>
      <c r="J9" s="34">
        <f>SUM(J10:J12)</f>
        <v>0</v>
      </c>
      <c r="K9" s="34">
        <f>SUM(K10:K12)</f>
        <v>0</v>
      </c>
      <c r="L9" s="34">
        <f>SUM(L10:L12)</f>
        <v>59251387000</v>
      </c>
      <c r="M9" s="34">
        <f>SUM(M10:M12)</f>
        <v>0</v>
      </c>
      <c r="N9" s="35">
        <f>+L9-M9</f>
        <v>59251387000</v>
      </c>
      <c r="O9" s="34">
        <f>SUM(O10:O12)</f>
        <v>59171387000</v>
      </c>
      <c r="P9" s="34">
        <f>SUM(P10:P12)</f>
        <v>80000000</v>
      </c>
      <c r="Q9" s="34">
        <f>SUM(Q10:Q12)</f>
        <v>26493414357.919998</v>
      </c>
      <c r="R9" s="34">
        <f>SUM(R10:R12)</f>
        <v>25983363758.77</v>
      </c>
      <c r="S9" s="34">
        <f>SUM(S10:S12)</f>
        <v>25983363758.77</v>
      </c>
      <c r="T9" s="36">
        <f>+N9-Q9</f>
        <v>32757972642.080002</v>
      </c>
      <c r="U9" s="37">
        <f t="shared" ref="U9:U46" si="1">+Q9/N9</f>
        <v>0.44713576676137551</v>
      </c>
      <c r="V9" s="37">
        <f t="shared" ref="V9:V46" si="2">+R9/N9</f>
        <v>0.43852751934347123</v>
      </c>
      <c r="W9" s="37">
        <f t="shared" ref="W9:W46" si="3">+S9/N9</f>
        <v>0.43852751934347123</v>
      </c>
    </row>
    <row r="10" spans="1:24" ht="35.1" customHeight="1" thickTop="1" thickBot="1" x14ac:dyDescent="0.3">
      <c r="A10" s="28" t="s">
        <v>18</v>
      </c>
      <c r="B10" s="28" t="s">
        <v>19</v>
      </c>
      <c r="C10" s="28" t="s">
        <v>19</v>
      </c>
      <c r="D10" s="28" t="s">
        <v>19</v>
      </c>
      <c r="E10" s="28"/>
      <c r="F10" s="28" t="s">
        <v>20</v>
      </c>
      <c r="G10" s="28" t="s">
        <v>21</v>
      </c>
      <c r="H10" s="12" t="s">
        <v>22</v>
      </c>
      <c r="I10" s="13">
        <v>35035806000</v>
      </c>
      <c r="J10" s="13">
        <v>0</v>
      </c>
      <c r="K10" s="13">
        <v>0</v>
      </c>
      <c r="L10" s="13">
        <v>35035806000</v>
      </c>
      <c r="M10" s="13">
        <v>0</v>
      </c>
      <c r="N10" s="14">
        <f>+L10-M10</f>
        <v>35035806000</v>
      </c>
      <c r="O10" s="13">
        <v>35035806000</v>
      </c>
      <c r="P10" s="13">
        <v>0</v>
      </c>
      <c r="Q10" s="13">
        <v>15398770538</v>
      </c>
      <c r="R10" s="13">
        <v>15345430882</v>
      </c>
      <c r="S10" s="13">
        <v>15345430882</v>
      </c>
      <c r="T10" s="15">
        <f>+N10-Q10</f>
        <v>19637035462</v>
      </c>
      <c r="U10" s="16">
        <f>+Q10/N10</f>
        <v>0.43951523587041214</v>
      </c>
      <c r="V10" s="16">
        <f>+R10/N10</f>
        <v>0.43799280319111256</v>
      </c>
      <c r="W10" s="16">
        <f>+S10/N10</f>
        <v>0.43799280319111256</v>
      </c>
      <c r="X10" s="54"/>
    </row>
    <row r="11" spans="1:24" ht="35.1" customHeight="1" thickTop="1" thickBot="1" x14ac:dyDescent="0.3">
      <c r="A11" s="28" t="s">
        <v>18</v>
      </c>
      <c r="B11" s="28" t="s">
        <v>19</v>
      </c>
      <c r="C11" s="28" t="s">
        <v>19</v>
      </c>
      <c r="D11" s="28" t="s">
        <v>23</v>
      </c>
      <c r="E11" s="28"/>
      <c r="F11" s="28" t="s">
        <v>20</v>
      </c>
      <c r="G11" s="28" t="s">
        <v>21</v>
      </c>
      <c r="H11" s="12" t="s">
        <v>24</v>
      </c>
      <c r="I11" s="13">
        <v>11132464000</v>
      </c>
      <c r="J11" s="13">
        <v>0</v>
      </c>
      <c r="K11" s="13">
        <v>0</v>
      </c>
      <c r="L11" s="13">
        <v>11132464000</v>
      </c>
      <c r="M11" s="13">
        <v>0</v>
      </c>
      <c r="N11" s="14">
        <f>+L11-M11</f>
        <v>11132464000</v>
      </c>
      <c r="O11" s="13">
        <v>11132464000</v>
      </c>
      <c r="P11" s="13">
        <v>0</v>
      </c>
      <c r="Q11" s="13">
        <v>5900668471.6700001</v>
      </c>
      <c r="R11" s="13">
        <v>5561361408.7700005</v>
      </c>
      <c r="S11" s="13">
        <v>5561361408.7700005</v>
      </c>
      <c r="T11" s="15">
        <f>+N11-Q11</f>
        <v>5231795528.3299999</v>
      </c>
      <c r="U11" s="16">
        <f>+Q11/N11</f>
        <v>0.53004154980155338</v>
      </c>
      <c r="V11" s="16">
        <f>+R11/N11</f>
        <v>0.49956248758316224</v>
      </c>
      <c r="W11" s="16">
        <f>+S11/N11</f>
        <v>0.49956248758316224</v>
      </c>
    </row>
    <row r="12" spans="1:24" ht="35.1" customHeight="1" thickTop="1" thickBot="1" x14ac:dyDescent="0.3">
      <c r="A12" s="28" t="s">
        <v>18</v>
      </c>
      <c r="B12" s="28" t="s">
        <v>19</v>
      </c>
      <c r="C12" s="28" t="s">
        <v>19</v>
      </c>
      <c r="D12" s="28" t="s">
        <v>25</v>
      </c>
      <c r="E12" s="28"/>
      <c r="F12" s="28" t="s">
        <v>20</v>
      </c>
      <c r="G12" s="28" t="s">
        <v>21</v>
      </c>
      <c r="H12" s="12" t="s">
        <v>26</v>
      </c>
      <c r="I12" s="13">
        <v>13083117000</v>
      </c>
      <c r="J12" s="13">
        <v>0</v>
      </c>
      <c r="K12" s="13">
        <v>0</v>
      </c>
      <c r="L12" s="13">
        <v>13083117000</v>
      </c>
      <c r="M12" s="13">
        <v>0</v>
      </c>
      <c r="N12" s="14">
        <f>+L12-M12</f>
        <v>13083117000</v>
      </c>
      <c r="O12" s="13">
        <v>13003117000</v>
      </c>
      <c r="P12" s="13">
        <v>80000000</v>
      </c>
      <c r="Q12" s="13">
        <v>5193975348.25</v>
      </c>
      <c r="R12" s="13">
        <v>5076571468</v>
      </c>
      <c r="S12" s="13">
        <v>5076571468</v>
      </c>
      <c r="T12" s="15">
        <f>+N12-Q12</f>
        <v>7889141651.75</v>
      </c>
      <c r="U12" s="16">
        <f>+Q12/N12</f>
        <v>0.3969983107427687</v>
      </c>
      <c r="V12" s="16">
        <f>+R12/N12</f>
        <v>0.38802461737520194</v>
      </c>
      <c r="W12" s="16">
        <f>+S12/N12</f>
        <v>0.38802461737520194</v>
      </c>
    </row>
    <row r="13" spans="1:24" ht="35.1" customHeight="1" thickTop="1" thickBot="1" x14ac:dyDescent="0.3">
      <c r="A13" s="32" t="s">
        <v>18</v>
      </c>
      <c r="B13" s="32" t="s">
        <v>23</v>
      </c>
      <c r="C13" s="32"/>
      <c r="D13" s="32"/>
      <c r="E13" s="32"/>
      <c r="F13" s="32"/>
      <c r="G13" s="32"/>
      <c r="H13" s="33" t="s">
        <v>94</v>
      </c>
      <c r="I13" s="34">
        <f>+I14</f>
        <v>22407835000</v>
      </c>
      <c r="J13" s="34">
        <f t="shared" ref="J13:S13" si="4">+J14</f>
        <v>0</v>
      </c>
      <c r="K13" s="34">
        <f t="shared" si="4"/>
        <v>0</v>
      </c>
      <c r="L13" s="34">
        <f t="shared" si="4"/>
        <v>22407835000</v>
      </c>
      <c r="M13" s="34">
        <f t="shared" si="4"/>
        <v>0</v>
      </c>
      <c r="N13" s="39">
        <f t="shared" ref="N13:N46" si="5">+L13-M13</f>
        <v>22407835000</v>
      </c>
      <c r="O13" s="34">
        <f t="shared" si="4"/>
        <v>22017462390.490002</v>
      </c>
      <c r="P13" s="34">
        <f t="shared" si="4"/>
        <v>390372609.50999999</v>
      </c>
      <c r="Q13" s="34">
        <f t="shared" si="4"/>
        <v>18950359192.75</v>
      </c>
      <c r="R13" s="34">
        <f t="shared" si="4"/>
        <v>12223957179.1</v>
      </c>
      <c r="S13" s="34">
        <f t="shared" si="4"/>
        <v>11974297270.049999</v>
      </c>
      <c r="T13" s="40">
        <f t="shared" ref="T13:T46" si="6">+N13-Q13</f>
        <v>3457475807.25</v>
      </c>
      <c r="U13" s="38">
        <f t="shared" si="1"/>
        <v>0.8457023711907018</v>
      </c>
      <c r="V13" s="38">
        <f t="shared" si="2"/>
        <v>0.5455215632880196</v>
      </c>
      <c r="W13" s="38">
        <f t="shared" si="3"/>
        <v>0.53437992871912876</v>
      </c>
    </row>
    <row r="14" spans="1:24" ht="35.1" customHeight="1" thickTop="1" thickBot="1" x14ac:dyDescent="0.3">
      <c r="A14" s="28" t="s">
        <v>18</v>
      </c>
      <c r="B14" s="28" t="s">
        <v>23</v>
      </c>
      <c r="C14" s="28"/>
      <c r="D14" s="28"/>
      <c r="E14" s="28"/>
      <c r="F14" s="28" t="s">
        <v>20</v>
      </c>
      <c r="G14" s="28" t="s">
        <v>21</v>
      </c>
      <c r="H14" s="12" t="s">
        <v>27</v>
      </c>
      <c r="I14" s="13">
        <v>22407835000</v>
      </c>
      <c r="J14" s="13">
        <v>0</v>
      </c>
      <c r="K14" s="13">
        <v>0</v>
      </c>
      <c r="L14" s="13">
        <v>22407835000</v>
      </c>
      <c r="M14" s="13">
        <v>0</v>
      </c>
      <c r="N14" s="14">
        <f t="shared" ref="N14:N29" si="7">+L14-M14</f>
        <v>22407835000</v>
      </c>
      <c r="O14" s="13">
        <v>22017462390.490002</v>
      </c>
      <c r="P14" s="13">
        <v>390372609.50999999</v>
      </c>
      <c r="Q14" s="13">
        <v>18950359192.75</v>
      </c>
      <c r="R14" s="13">
        <v>12223957179.1</v>
      </c>
      <c r="S14" s="13">
        <v>11974297270.049999</v>
      </c>
      <c r="T14" s="15">
        <f t="shared" si="6"/>
        <v>3457475807.25</v>
      </c>
      <c r="U14" s="16">
        <f>+Q14/N14</f>
        <v>0.8457023711907018</v>
      </c>
      <c r="V14" s="16">
        <f>+R14/N14</f>
        <v>0.5455215632880196</v>
      </c>
      <c r="W14" s="16">
        <f>+S14/N14</f>
        <v>0.53437992871912876</v>
      </c>
    </row>
    <row r="15" spans="1:24" ht="35.1" customHeight="1" thickTop="1" thickBot="1" x14ac:dyDescent="0.3">
      <c r="A15" s="32" t="s">
        <v>18</v>
      </c>
      <c r="B15" s="32" t="s">
        <v>25</v>
      </c>
      <c r="C15" s="41"/>
      <c r="D15" s="41"/>
      <c r="E15" s="41"/>
      <c r="F15" s="41"/>
      <c r="G15" s="41"/>
      <c r="H15" s="42" t="s">
        <v>95</v>
      </c>
      <c r="I15" s="43">
        <f>SUM(I16:I29)</f>
        <v>612608883000</v>
      </c>
      <c r="J15" s="43">
        <f>SUM(J16:J29)</f>
        <v>96118420000</v>
      </c>
      <c r="K15" s="43">
        <f>SUM(K16:K29)</f>
        <v>40016000000</v>
      </c>
      <c r="L15" s="43">
        <f>SUM(L16:L29)</f>
        <v>668711303000</v>
      </c>
      <c r="M15" s="43">
        <f>SUM(M16:M29)</f>
        <v>44189343167</v>
      </c>
      <c r="N15" s="44">
        <f t="shared" si="7"/>
        <v>624521959833</v>
      </c>
      <c r="O15" s="43">
        <f>SUM(O16:O29)</f>
        <v>602867769489.79004</v>
      </c>
      <c r="P15" s="43">
        <f>SUM(P16:P29)</f>
        <v>21654190343.209999</v>
      </c>
      <c r="Q15" s="43">
        <f>SUM(Q16:Q29)</f>
        <v>602773453553.78003</v>
      </c>
      <c r="R15" s="43">
        <f>SUM(R16:R29)</f>
        <v>210803432523.01001</v>
      </c>
      <c r="S15" s="43">
        <f>SUM(S16:S29)</f>
        <v>210803432523.01001</v>
      </c>
      <c r="T15" s="45">
        <f t="shared" si="6"/>
        <v>21748506279.219971</v>
      </c>
      <c r="U15" s="46">
        <f t="shared" si="1"/>
        <v>0.96517575413195134</v>
      </c>
      <c r="V15" s="46">
        <f t="shared" si="2"/>
        <v>0.33754366712642064</v>
      </c>
      <c r="W15" s="46">
        <f t="shared" si="3"/>
        <v>0.33754366712642064</v>
      </c>
    </row>
    <row r="16" spans="1:24" ht="69" customHeight="1" thickTop="1" thickBot="1" x14ac:dyDescent="0.3">
      <c r="A16" s="28" t="s">
        <v>18</v>
      </c>
      <c r="B16" s="28" t="s">
        <v>25</v>
      </c>
      <c r="C16" s="28" t="s">
        <v>19</v>
      </c>
      <c r="D16" s="28" t="s">
        <v>19</v>
      </c>
      <c r="E16" s="28" t="s">
        <v>28</v>
      </c>
      <c r="F16" s="28" t="s">
        <v>20</v>
      </c>
      <c r="G16" s="28" t="s">
        <v>21</v>
      </c>
      <c r="H16" s="12" t="s">
        <v>29</v>
      </c>
      <c r="I16" s="13">
        <v>176201053000</v>
      </c>
      <c r="J16" s="13">
        <v>40602420000</v>
      </c>
      <c r="K16" s="13">
        <v>0</v>
      </c>
      <c r="L16" s="13">
        <v>216803473000</v>
      </c>
      <c r="M16" s="13">
        <v>25823825000</v>
      </c>
      <c r="N16" s="14">
        <f t="shared" si="7"/>
        <v>190979648000</v>
      </c>
      <c r="O16" s="13">
        <v>190979648000</v>
      </c>
      <c r="P16" s="13">
        <v>0</v>
      </c>
      <c r="Q16" s="13">
        <v>190979648000</v>
      </c>
      <c r="R16" s="13">
        <v>83702946500</v>
      </c>
      <c r="S16" s="13">
        <v>83702946500</v>
      </c>
      <c r="T16" s="15">
        <f t="shared" si="6"/>
        <v>0</v>
      </c>
      <c r="U16" s="16">
        <f t="shared" si="1"/>
        <v>1</v>
      </c>
      <c r="V16" s="16">
        <f t="shared" si="2"/>
        <v>0.43828202311902892</v>
      </c>
      <c r="W16" s="16">
        <f t="shared" si="3"/>
        <v>0.43828202311902892</v>
      </c>
      <c r="X16" s="55"/>
    </row>
    <row r="17" spans="1:24" ht="39.950000000000003" customHeight="1" thickTop="1" thickBot="1" x14ac:dyDescent="0.3">
      <c r="A17" s="28" t="s">
        <v>18</v>
      </c>
      <c r="B17" s="28" t="s">
        <v>25</v>
      </c>
      <c r="C17" s="28" t="s">
        <v>19</v>
      </c>
      <c r="D17" s="28" t="s">
        <v>19</v>
      </c>
      <c r="E17" s="28" t="s">
        <v>30</v>
      </c>
      <c r="F17" s="28" t="s">
        <v>20</v>
      </c>
      <c r="G17" s="28" t="s">
        <v>21</v>
      </c>
      <c r="H17" s="12" t="s">
        <v>31</v>
      </c>
      <c r="I17" s="13">
        <v>205948519000</v>
      </c>
      <c r="J17" s="13">
        <v>0</v>
      </c>
      <c r="K17" s="13">
        <v>0</v>
      </c>
      <c r="L17" s="13">
        <v>205948519000</v>
      </c>
      <c r="M17" s="13">
        <v>0</v>
      </c>
      <c r="N17" s="14">
        <f t="shared" si="7"/>
        <v>205948519000</v>
      </c>
      <c r="O17" s="13">
        <v>205948519000</v>
      </c>
      <c r="P17" s="13">
        <v>0</v>
      </c>
      <c r="Q17" s="13">
        <v>205948519000</v>
      </c>
      <c r="R17" s="13">
        <v>0</v>
      </c>
      <c r="S17" s="13">
        <v>0</v>
      </c>
      <c r="T17" s="15">
        <f t="shared" si="6"/>
        <v>0</v>
      </c>
      <c r="U17" s="16">
        <f t="shared" si="1"/>
        <v>1</v>
      </c>
      <c r="V17" s="16">
        <f t="shared" si="2"/>
        <v>0</v>
      </c>
      <c r="W17" s="16">
        <f t="shared" si="3"/>
        <v>0</v>
      </c>
      <c r="X17" s="54"/>
    </row>
    <row r="18" spans="1:24" ht="39.950000000000003" customHeight="1" thickTop="1" thickBot="1" x14ac:dyDescent="0.3">
      <c r="A18" s="28" t="s">
        <v>18</v>
      </c>
      <c r="B18" s="28" t="s">
        <v>25</v>
      </c>
      <c r="C18" s="28" t="s">
        <v>23</v>
      </c>
      <c r="D18" s="28" t="s">
        <v>23</v>
      </c>
      <c r="E18" s="28"/>
      <c r="F18" s="28" t="s">
        <v>20</v>
      </c>
      <c r="G18" s="28" t="s">
        <v>21</v>
      </c>
      <c r="H18" s="12" t="s">
        <v>32</v>
      </c>
      <c r="I18" s="13">
        <v>17595467000</v>
      </c>
      <c r="J18" s="13">
        <v>0</v>
      </c>
      <c r="K18" s="13">
        <v>16000000</v>
      </c>
      <c r="L18" s="13">
        <v>17579467000</v>
      </c>
      <c r="M18" s="13">
        <v>1865518167</v>
      </c>
      <c r="N18" s="14">
        <f t="shared" si="7"/>
        <v>15713948833</v>
      </c>
      <c r="O18" s="13">
        <v>15713948832.120001</v>
      </c>
      <c r="P18" s="13">
        <v>0.88</v>
      </c>
      <c r="Q18" s="13">
        <v>15713948832.120001</v>
      </c>
      <c r="R18" s="13">
        <v>14438581302.35</v>
      </c>
      <c r="S18" s="13">
        <v>14438581302.35</v>
      </c>
      <c r="T18" s="15">
        <f t="shared" si="6"/>
        <v>0.87999916076660156</v>
      </c>
      <c r="U18" s="16">
        <f t="shared" si="1"/>
        <v>0.99999999994399891</v>
      </c>
      <c r="V18" s="16">
        <f t="shared" si="2"/>
        <v>0.91883850811759871</v>
      </c>
      <c r="W18" s="16">
        <f t="shared" si="3"/>
        <v>0.91883850811759871</v>
      </c>
    </row>
    <row r="19" spans="1:24" ht="39.950000000000003" customHeight="1" thickTop="1" thickBot="1" x14ac:dyDescent="0.3">
      <c r="A19" s="28" t="s">
        <v>18</v>
      </c>
      <c r="B19" s="28" t="s">
        <v>25</v>
      </c>
      <c r="C19" s="28" t="s">
        <v>25</v>
      </c>
      <c r="D19" s="28" t="s">
        <v>19</v>
      </c>
      <c r="E19" s="28" t="s">
        <v>33</v>
      </c>
      <c r="F19" s="28" t="s">
        <v>20</v>
      </c>
      <c r="G19" s="28" t="s">
        <v>21</v>
      </c>
      <c r="H19" s="12" t="s">
        <v>34</v>
      </c>
      <c r="I19" s="13">
        <v>50000000000</v>
      </c>
      <c r="J19" s="13">
        <v>0</v>
      </c>
      <c r="K19" s="13">
        <v>40000000000</v>
      </c>
      <c r="L19" s="13">
        <v>10000000000</v>
      </c>
      <c r="M19" s="13">
        <v>10000000000</v>
      </c>
      <c r="N19" s="14">
        <f t="shared" si="7"/>
        <v>0</v>
      </c>
      <c r="O19" s="13">
        <v>0</v>
      </c>
      <c r="P19" s="13">
        <v>0</v>
      </c>
      <c r="Q19" s="13">
        <v>0</v>
      </c>
      <c r="R19" s="13">
        <v>0</v>
      </c>
      <c r="S19" s="13">
        <v>0</v>
      </c>
      <c r="T19" s="15">
        <f t="shared" si="6"/>
        <v>0</v>
      </c>
      <c r="U19" s="16">
        <v>0</v>
      </c>
      <c r="V19" s="16">
        <v>0</v>
      </c>
      <c r="W19" s="16">
        <v>0</v>
      </c>
    </row>
    <row r="20" spans="1:24" ht="31.5" customHeight="1" thickTop="1" thickBot="1" x14ac:dyDescent="0.3">
      <c r="A20" s="28" t="s">
        <v>18</v>
      </c>
      <c r="B20" s="28" t="s">
        <v>25</v>
      </c>
      <c r="C20" s="28" t="s">
        <v>25</v>
      </c>
      <c r="D20" s="28" t="s">
        <v>35</v>
      </c>
      <c r="E20" s="28" t="s">
        <v>36</v>
      </c>
      <c r="F20" s="28" t="s">
        <v>20</v>
      </c>
      <c r="G20" s="28" t="s">
        <v>21</v>
      </c>
      <c r="H20" s="12" t="s">
        <v>37</v>
      </c>
      <c r="I20" s="13">
        <v>72219023000</v>
      </c>
      <c r="J20" s="13">
        <v>17000000000</v>
      </c>
      <c r="K20" s="13">
        <v>0</v>
      </c>
      <c r="L20" s="13">
        <v>89219023000</v>
      </c>
      <c r="M20" s="13">
        <v>0</v>
      </c>
      <c r="N20" s="14">
        <f t="shared" si="7"/>
        <v>89219023000</v>
      </c>
      <c r="O20" s="13">
        <v>89219023000</v>
      </c>
      <c r="P20" s="13">
        <v>0</v>
      </c>
      <c r="Q20" s="13">
        <v>89219023000</v>
      </c>
      <c r="R20" s="13">
        <v>72219023000</v>
      </c>
      <c r="S20" s="13">
        <v>72219023000</v>
      </c>
      <c r="T20" s="15">
        <f t="shared" si="6"/>
        <v>0</v>
      </c>
      <c r="U20" s="16">
        <f t="shared" si="1"/>
        <v>1</v>
      </c>
      <c r="V20" s="16">
        <f t="shared" si="2"/>
        <v>0.80945767585910466</v>
      </c>
      <c r="W20" s="16">
        <f t="shared" si="3"/>
        <v>0.80945767585910466</v>
      </c>
    </row>
    <row r="21" spans="1:24" ht="39.950000000000003" customHeight="1" thickTop="1" thickBot="1" x14ac:dyDescent="0.3">
      <c r="A21" s="28" t="s">
        <v>18</v>
      </c>
      <c r="B21" s="28" t="s">
        <v>25</v>
      </c>
      <c r="C21" s="28" t="s">
        <v>25</v>
      </c>
      <c r="D21" s="28" t="s">
        <v>35</v>
      </c>
      <c r="E21" s="28" t="s">
        <v>38</v>
      </c>
      <c r="F21" s="28" t="s">
        <v>20</v>
      </c>
      <c r="G21" s="28" t="s">
        <v>21</v>
      </c>
      <c r="H21" s="12" t="s">
        <v>39</v>
      </c>
      <c r="I21" s="13">
        <v>9680393000</v>
      </c>
      <c r="J21" s="13">
        <v>0</v>
      </c>
      <c r="K21" s="13">
        <v>0</v>
      </c>
      <c r="L21" s="13">
        <v>9680393000</v>
      </c>
      <c r="M21" s="13">
        <v>1000000000</v>
      </c>
      <c r="N21" s="14">
        <f t="shared" si="7"/>
        <v>8680393000</v>
      </c>
      <c r="O21" s="13">
        <v>8680393000</v>
      </c>
      <c r="P21" s="13">
        <v>0</v>
      </c>
      <c r="Q21" s="13">
        <v>8680393000</v>
      </c>
      <c r="R21" s="13">
        <v>4840196500</v>
      </c>
      <c r="S21" s="13">
        <v>4840196500</v>
      </c>
      <c r="T21" s="15">
        <f t="shared" si="6"/>
        <v>0</v>
      </c>
      <c r="U21" s="16">
        <f t="shared" si="1"/>
        <v>1</v>
      </c>
      <c r="V21" s="16">
        <f t="shared" si="2"/>
        <v>0.55760107866083941</v>
      </c>
      <c r="W21" s="16">
        <f t="shared" si="3"/>
        <v>0.55760107866083941</v>
      </c>
    </row>
    <row r="22" spans="1:24" ht="39.950000000000003" customHeight="1" thickTop="1" thickBot="1" x14ac:dyDescent="0.3">
      <c r="A22" s="28" t="s">
        <v>18</v>
      </c>
      <c r="B22" s="28" t="s">
        <v>25</v>
      </c>
      <c r="C22" s="28" t="s">
        <v>25</v>
      </c>
      <c r="D22" s="28" t="s">
        <v>35</v>
      </c>
      <c r="E22" s="28" t="s">
        <v>40</v>
      </c>
      <c r="F22" s="28" t="s">
        <v>20</v>
      </c>
      <c r="G22" s="28" t="s">
        <v>21</v>
      </c>
      <c r="H22" s="12" t="s">
        <v>41</v>
      </c>
      <c r="I22" s="13">
        <v>0</v>
      </c>
      <c r="J22" s="13">
        <v>38500000000</v>
      </c>
      <c r="K22" s="13">
        <v>0</v>
      </c>
      <c r="L22" s="13">
        <v>38500000000</v>
      </c>
      <c r="M22" s="13">
        <v>0</v>
      </c>
      <c r="N22" s="14">
        <f t="shared" si="7"/>
        <v>38500000000</v>
      </c>
      <c r="O22" s="13">
        <v>38500000000</v>
      </c>
      <c r="P22" s="13">
        <v>0</v>
      </c>
      <c r="Q22" s="13">
        <v>38500000000</v>
      </c>
      <c r="R22" s="13">
        <v>0</v>
      </c>
      <c r="S22" s="13">
        <v>0</v>
      </c>
      <c r="T22" s="15">
        <f t="shared" si="6"/>
        <v>0</v>
      </c>
      <c r="U22" s="16">
        <f t="shared" si="1"/>
        <v>1</v>
      </c>
      <c r="V22" s="16">
        <f t="shared" si="2"/>
        <v>0</v>
      </c>
      <c r="W22" s="16">
        <f t="shared" si="3"/>
        <v>0</v>
      </c>
    </row>
    <row r="23" spans="1:24" ht="24" thickTop="1" thickBot="1" x14ac:dyDescent="0.3">
      <c r="A23" s="28" t="s">
        <v>18</v>
      </c>
      <c r="B23" s="28" t="s">
        <v>25</v>
      </c>
      <c r="C23" s="28" t="s">
        <v>35</v>
      </c>
      <c r="D23" s="28" t="s">
        <v>23</v>
      </c>
      <c r="E23" s="28" t="s">
        <v>30</v>
      </c>
      <c r="F23" s="28" t="s">
        <v>20</v>
      </c>
      <c r="G23" s="28" t="s">
        <v>21</v>
      </c>
      <c r="H23" s="12" t="s">
        <v>42</v>
      </c>
      <c r="I23" s="13">
        <v>662022000</v>
      </c>
      <c r="J23" s="13">
        <v>0</v>
      </c>
      <c r="K23" s="13">
        <v>0</v>
      </c>
      <c r="L23" s="13">
        <v>662022000</v>
      </c>
      <c r="M23" s="13">
        <v>0</v>
      </c>
      <c r="N23" s="14">
        <f t="shared" si="7"/>
        <v>662022000</v>
      </c>
      <c r="O23" s="13">
        <v>99126370.629999995</v>
      </c>
      <c r="P23" s="13">
        <v>562895629.37</v>
      </c>
      <c r="Q23" s="13">
        <v>99126370.629999995</v>
      </c>
      <c r="R23" s="13">
        <v>99126370.629999995</v>
      </c>
      <c r="S23" s="13">
        <v>99126370.629999995</v>
      </c>
      <c r="T23" s="15">
        <f t="shared" si="6"/>
        <v>562895629.37</v>
      </c>
      <c r="U23" s="16">
        <f t="shared" si="1"/>
        <v>0.14973274397225469</v>
      </c>
      <c r="V23" s="16">
        <f t="shared" si="2"/>
        <v>0.14973274397225469</v>
      </c>
      <c r="W23" s="16">
        <f t="shared" si="3"/>
        <v>0.14973274397225469</v>
      </c>
      <c r="X23" s="54"/>
    </row>
    <row r="24" spans="1:24" ht="24" thickTop="1" thickBot="1" x14ac:dyDescent="0.3">
      <c r="A24" s="28" t="s">
        <v>18</v>
      </c>
      <c r="B24" s="28" t="s">
        <v>25</v>
      </c>
      <c r="C24" s="28" t="s">
        <v>35</v>
      </c>
      <c r="D24" s="28" t="s">
        <v>23</v>
      </c>
      <c r="E24" s="28" t="s">
        <v>43</v>
      </c>
      <c r="F24" s="28" t="s">
        <v>20</v>
      </c>
      <c r="G24" s="28" t="s">
        <v>21</v>
      </c>
      <c r="H24" s="12" t="s">
        <v>44</v>
      </c>
      <c r="I24" s="13">
        <v>5475411000</v>
      </c>
      <c r="J24" s="13">
        <v>0</v>
      </c>
      <c r="K24" s="13">
        <v>0</v>
      </c>
      <c r="L24" s="13">
        <v>5475411000</v>
      </c>
      <c r="M24" s="13">
        <v>0</v>
      </c>
      <c r="N24" s="14">
        <f t="shared" si="7"/>
        <v>5475411000</v>
      </c>
      <c r="O24" s="13">
        <v>603866000</v>
      </c>
      <c r="P24" s="13">
        <v>4871545000</v>
      </c>
      <c r="Q24" s="13">
        <v>600715000</v>
      </c>
      <c r="R24" s="13">
        <v>600715000</v>
      </c>
      <c r="S24" s="13">
        <v>600715000</v>
      </c>
      <c r="T24" s="15">
        <f t="shared" si="6"/>
        <v>4874696000</v>
      </c>
      <c r="U24" s="16">
        <f t="shared" si="1"/>
        <v>0.10971139883380444</v>
      </c>
      <c r="V24" s="16">
        <f t="shared" si="2"/>
        <v>0.10971139883380444</v>
      </c>
      <c r="W24" s="16">
        <f t="shared" si="3"/>
        <v>0.10971139883380444</v>
      </c>
    </row>
    <row r="25" spans="1:24" ht="35.25" thickTop="1" thickBot="1" x14ac:dyDescent="0.3">
      <c r="A25" s="28" t="s">
        <v>18</v>
      </c>
      <c r="B25" s="28" t="s">
        <v>25</v>
      </c>
      <c r="C25" s="28" t="s">
        <v>35</v>
      </c>
      <c r="D25" s="28" t="s">
        <v>23</v>
      </c>
      <c r="E25" s="28" t="s">
        <v>45</v>
      </c>
      <c r="F25" s="28" t="s">
        <v>20</v>
      </c>
      <c r="G25" s="28" t="s">
        <v>21</v>
      </c>
      <c r="H25" s="12" t="s">
        <v>46</v>
      </c>
      <c r="I25" s="13">
        <v>288793000</v>
      </c>
      <c r="J25" s="13">
        <v>0</v>
      </c>
      <c r="K25" s="13">
        <v>0</v>
      </c>
      <c r="L25" s="13">
        <v>288793000</v>
      </c>
      <c r="M25" s="13">
        <v>0</v>
      </c>
      <c r="N25" s="14">
        <f t="shared" si="7"/>
        <v>288793000</v>
      </c>
      <c r="O25" s="13">
        <v>288793000</v>
      </c>
      <c r="P25" s="13">
        <v>0</v>
      </c>
      <c r="Q25" s="13">
        <v>209927206</v>
      </c>
      <c r="R25" s="13">
        <v>209870081</v>
      </c>
      <c r="S25" s="13">
        <v>209870081</v>
      </c>
      <c r="T25" s="15">
        <f t="shared" si="6"/>
        <v>78865794</v>
      </c>
      <c r="U25" s="16">
        <f t="shared" si="1"/>
        <v>0.7269123766850305</v>
      </c>
      <c r="V25" s="16">
        <f t="shared" si="2"/>
        <v>0.72671457064402534</v>
      </c>
      <c r="W25" s="16">
        <f t="shared" si="3"/>
        <v>0.72671457064402534</v>
      </c>
    </row>
    <row r="26" spans="1:24" ht="35.25" thickTop="1" thickBot="1" x14ac:dyDescent="0.3">
      <c r="A26" s="28" t="s">
        <v>18</v>
      </c>
      <c r="B26" s="28" t="s">
        <v>25</v>
      </c>
      <c r="C26" s="28" t="s">
        <v>35</v>
      </c>
      <c r="D26" s="28" t="s">
        <v>23</v>
      </c>
      <c r="E26" s="28" t="s">
        <v>47</v>
      </c>
      <c r="F26" s="28" t="s">
        <v>20</v>
      </c>
      <c r="G26" s="28" t="s">
        <v>21</v>
      </c>
      <c r="H26" s="12" t="s">
        <v>48</v>
      </c>
      <c r="I26" s="13">
        <v>5039000</v>
      </c>
      <c r="J26" s="13">
        <v>0</v>
      </c>
      <c r="K26" s="13">
        <v>0</v>
      </c>
      <c r="L26" s="13">
        <v>5039000</v>
      </c>
      <c r="M26" s="13">
        <v>0</v>
      </c>
      <c r="N26" s="14">
        <f t="shared" si="7"/>
        <v>5039000</v>
      </c>
      <c r="O26" s="13">
        <v>2912000</v>
      </c>
      <c r="P26" s="13">
        <v>2127000</v>
      </c>
      <c r="Q26" s="13">
        <v>2912000</v>
      </c>
      <c r="R26" s="13">
        <v>2912000</v>
      </c>
      <c r="S26" s="13">
        <v>2912000</v>
      </c>
      <c r="T26" s="15">
        <f t="shared" si="6"/>
        <v>2127000</v>
      </c>
      <c r="U26" s="16">
        <f t="shared" si="1"/>
        <v>0.5778924389759873</v>
      </c>
      <c r="V26" s="16">
        <f t="shared" si="2"/>
        <v>0.5778924389759873</v>
      </c>
      <c r="W26" s="16">
        <f t="shared" si="3"/>
        <v>0.5778924389759873</v>
      </c>
    </row>
    <row r="27" spans="1:24" ht="39.950000000000003" customHeight="1" thickTop="1" thickBot="1" x14ac:dyDescent="0.3">
      <c r="A27" s="28" t="s">
        <v>18</v>
      </c>
      <c r="B27" s="28" t="s">
        <v>25</v>
      </c>
      <c r="C27" s="28" t="s">
        <v>35</v>
      </c>
      <c r="D27" s="28" t="s">
        <v>23</v>
      </c>
      <c r="E27" s="28" t="s">
        <v>49</v>
      </c>
      <c r="F27" s="28" t="s">
        <v>20</v>
      </c>
      <c r="G27" s="28" t="s">
        <v>21</v>
      </c>
      <c r="H27" s="12" t="s">
        <v>50</v>
      </c>
      <c r="I27" s="13">
        <v>33497820000</v>
      </c>
      <c r="J27" s="13">
        <v>0</v>
      </c>
      <c r="K27" s="13">
        <v>0</v>
      </c>
      <c r="L27" s="13">
        <v>33497820000</v>
      </c>
      <c r="M27" s="13">
        <v>0</v>
      </c>
      <c r="N27" s="14">
        <f t="shared" si="7"/>
        <v>33497820000</v>
      </c>
      <c r="O27" s="13">
        <v>17280197287.040001</v>
      </c>
      <c r="P27" s="13">
        <v>16217622712.959999</v>
      </c>
      <c r="Q27" s="13">
        <v>17268753929.029999</v>
      </c>
      <c r="R27" s="13">
        <v>17268753899.029999</v>
      </c>
      <c r="S27" s="13">
        <v>17268753899.029999</v>
      </c>
      <c r="T27" s="15">
        <f t="shared" si="6"/>
        <v>16229066070.970001</v>
      </c>
      <c r="U27" s="16">
        <f t="shared" si="1"/>
        <v>0.51551873910093249</v>
      </c>
      <c r="V27" s="16">
        <f t="shared" si="2"/>
        <v>0.51551873820535188</v>
      </c>
      <c r="W27" s="16">
        <f t="shared" si="3"/>
        <v>0.51551873820535188</v>
      </c>
    </row>
    <row r="28" spans="1:24" ht="39.950000000000003" customHeight="1" thickTop="1" thickBot="1" x14ac:dyDescent="0.3">
      <c r="A28" s="28" t="s">
        <v>18</v>
      </c>
      <c r="B28" s="28" t="s">
        <v>25</v>
      </c>
      <c r="C28" s="28" t="s">
        <v>20</v>
      </c>
      <c r="D28" s="28"/>
      <c r="E28" s="28"/>
      <c r="F28" s="28" t="s">
        <v>20</v>
      </c>
      <c r="G28" s="28" t="s">
        <v>21</v>
      </c>
      <c r="H28" s="12" t="s">
        <v>51</v>
      </c>
      <c r="I28" s="13">
        <v>0</v>
      </c>
      <c r="J28" s="13">
        <v>16000000</v>
      </c>
      <c r="K28" s="13">
        <v>0</v>
      </c>
      <c r="L28" s="13">
        <v>16000000</v>
      </c>
      <c r="M28" s="13">
        <v>0</v>
      </c>
      <c r="N28" s="14">
        <f t="shared" si="7"/>
        <v>16000000</v>
      </c>
      <c r="O28" s="13">
        <v>16000000</v>
      </c>
      <c r="P28" s="13">
        <v>0</v>
      </c>
      <c r="Q28" s="13">
        <v>15144216</v>
      </c>
      <c r="R28" s="13">
        <v>15144216</v>
      </c>
      <c r="S28" s="13">
        <v>15144216</v>
      </c>
      <c r="T28" s="15">
        <f t="shared" si="6"/>
        <v>855784</v>
      </c>
      <c r="U28" s="16">
        <f t="shared" si="1"/>
        <v>0.94651350000000001</v>
      </c>
      <c r="V28" s="16">
        <f t="shared" si="2"/>
        <v>0.94651350000000001</v>
      </c>
      <c r="W28" s="16">
        <f t="shared" si="3"/>
        <v>0.94651350000000001</v>
      </c>
    </row>
    <row r="29" spans="1:24" ht="39.950000000000003" customHeight="1" thickTop="1" thickBot="1" x14ac:dyDescent="0.3">
      <c r="A29" s="28" t="s">
        <v>18</v>
      </c>
      <c r="B29" s="28" t="s">
        <v>25</v>
      </c>
      <c r="C29" s="28" t="s">
        <v>52</v>
      </c>
      <c r="D29" s="28" t="s">
        <v>53</v>
      </c>
      <c r="E29" s="28" t="s">
        <v>28</v>
      </c>
      <c r="F29" s="28" t="s">
        <v>20</v>
      </c>
      <c r="G29" s="28" t="s">
        <v>21</v>
      </c>
      <c r="H29" s="12" t="s">
        <v>54</v>
      </c>
      <c r="I29" s="13">
        <v>41035343000</v>
      </c>
      <c r="J29" s="13">
        <v>0</v>
      </c>
      <c r="K29" s="13">
        <v>0</v>
      </c>
      <c r="L29" s="13">
        <v>41035343000</v>
      </c>
      <c r="M29" s="13">
        <v>5500000000</v>
      </c>
      <c r="N29" s="14">
        <f t="shared" si="7"/>
        <v>35535343000</v>
      </c>
      <c r="O29" s="13">
        <v>35535343000</v>
      </c>
      <c r="P29" s="13">
        <v>0</v>
      </c>
      <c r="Q29" s="13">
        <v>35535343000</v>
      </c>
      <c r="R29" s="13">
        <v>17406163654</v>
      </c>
      <c r="S29" s="13">
        <v>17406163654</v>
      </c>
      <c r="T29" s="15">
        <f t="shared" si="6"/>
        <v>0</v>
      </c>
      <c r="U29" s="16">
        <f t="shared" si="1"/>
        <v>1</v>
      </c>
      <c r="V29" s="16">
        <f t="shared" si="2"/>
        <v>0.48982680859447453</v>
      </c>
      <c r="W29" s="16">
        <f t="shared" si="3"/>
        <v>0.48982680859447453</v>
      </c>
    </row>
    <row r="30" spans="1:24" ht="35.25" thickTop="1" thickBot="1" x14ac:dyDescent="0.3">
      <c r="A30" s="32" t="s">
        <v>18</v>
      </c>
      <c r="B30" s="47" t="s">
        <v>55</v>
      </c>
      <c r="C30" s="32"/>
      <c r="D30" s="32"/>
      <c r="E30" s="32"/>
      <c r="F30" s="32"/>
      <c r="G30" s="32"/>
      <c r="H30" s="33" t="s">
        <v>96</v>
      </c>
      <c r="I30" s="34">
        <f>+I31+I32</f>
        <v>16443374000</v>
      </c>
      <c r="J30" s="34">
        <f t="shared" ref="J30:S30" si="8">+J31+J32</f>
        <v>0</v>
      </c>
      <c r="K30" s="34">
        <f t="shared" si="8"/>
        <v>0</v>
      </c>
      <c r="L30" s="34">
        <f t="shared" si="8"/>
        <v>16443374000</v>
      </c>
      <c r="M30" s="34">
        <f t="shared" si="8"/>
        <v>0</v>
      </c>
      <c r="N30" s="39">
        <f t="shared" si="5"/>
        <v>16443374000</v>
      </c>
      <c r="O30" s="34">
        <f t="shared" si="8"/>
        <v>14348356990</v>
      </c>
      <c r="P30" s="34">
        <f t="shared" si="8"/>
        <v>2095017010</v>
      </c>
      <c r="Q30" s="34">
        <f t="shared" si="8"/>
        <v>14343588990</v>
      </c>
      <c r="R30" s="34">
        <f t="shared" si="8"/>
        <v>14343588990</v>
      </c>
      <c r="S30" s="34">
        <f t="shared" si="8"/>
        <v>14343588990</v>
      </c>
      <c r="T30" s="40">
        <f t="shared" si="6"/>
        <v>2099785010</v>
      </c>
      <c r="U30" s="38">
        <f t="shared" si="1"/>
        <v>0.87230205856778542</v>
      </c>
      <c r="V30" s="38">
        <f t="shared" si="2"/>
        <v>0.87230205856778542</v>
      </c>
      <c r="W30" s="38">
        <f t="shared" si="3"/>
        <v>0.87230205856778542</v>
      </c>
    </row>
    <row r="31" spans="1:24" ht="24" customHeight="1" thickTop="1" thickBot="1" x14ac:dyDescent="0.3">
      <c r="A31" s="28" t="s">
        <v>18</v>
      </c>
      <c r="B31" s="28" t="s">
        <v>55</v>
      </c>
      <c r="C31" s="28" t="s">
        <v>19</v>
      </c>
      <c r="D31" s="28"/>
      <c r="E31" s="28"/>
      <c r="F31" s="28" t="s">
        <v>20</v>
      </c>
      <c r="G31" s="28" t="s">
        <v>21</v>
      </c>
      <c r="H31" s="12" t="s">
        <v>56</v>
      </c>
      <c r="I31" s="13">
        <v>14348357000</v>
      </c>
      <c r="J31" s="13">
        <v>0</v>
      </c>
      <c r="K31" s="13">
        <v>0</v>
      </c>
      <c r="L31" s="13">
        <v>14348357000</v>
      </c>
      <c r="M31" s="13">
        <v>0</v>
      </c>
      <c r="N31" s="14">
        <f t="shared" si="5"/>
        <v>14348357000</v>
      </c>
      <c r="O31" s="13">
        <v>14348356990</v>
      </c>
      <c r="P31" s="13">
        <v>10</v>
      </c>
      <c r="Q31" s="13">
        <v>14343588990</v>
      </c>
      <c r="R31" s="13">
        <v>14343588990</v>
      </c>
      <c r="S31" s="13">
        <v>14343588990</v>
      </c>
      <c r="T31" s="15">
        <v>14343588990</v>
      </c>
      <c r="U31" s="16">
        <f t="shared" si="1"/>
        <v>0.99966769644775355</v>
      </c>
      <c r="V31" s="16">
        <f t="shared" si="2"/>
        <v>0.99966769644775355</v>
      </c>
      <c r="W31" s="16">
        <f t="shared" si="3"/>
        <v>0.99966769644775355</v>
      </c>
    </row>
    <row r="32" spans="1:24" ht="34.5" customHeight="1" thickTop="1" thickBot="1" x14ac:dyDescent="0.3">
      <c r="A32" s="28" t="s">
        <v>18</v>
      </c>
      <c r="B32" s="28" t="s">
        <v>55</v>
      </c>
      <c r="C32" s="28" t="s">
        <v>35</v>
      </c>
      <c r="D32" s="28" t="s">
        <v>19</v>
      </c>
      <c r="E32" s="28"/>
      <c r="F32" s="28" t="s">
        <v>52</v>
      </c>
      <c r="G32" s="28" t="s">
        <v>57</v>
      </c>
      <c r="H32" s="12" t="s">
        <v>58</v>
      </c>
      <c r="I32" s="13">
        <v>2095017000</v>
      </c>
      <c r="J32" s="13">
        <v>0</v>
      </c>
      <c r="K32" s="13">
        <v>0</v>
      </c>
      <c r="L32" s="13">
        <v>2095017000</v>
      </c>
      <c r="M32" s="13">
        <v>0</v>
      </c>
      <c r="N32" s="14">
        <f t="shared" si="5"/>
        <v>2095017000</v>
      </c>
      <c r="O32" s="13">
        <v>0</v>
      </c>
      <c r="P32" s="13">
        <v>2095017000</v>
      </c>
      <c r="Q32" s="13">
        <v>0</v>
      </c>
      <c r="R32" s="13">
        <v>0</v>
      </c>
      <c r="S32" s="13">
        <v>0</v>
      </c>
      <c r="T32" s="15">
        <v>0</v>
      </c>
      <c r="U32" s="16">
        <f t="shared" si="1"/>
        <v>0</v>
      </c>
      <c r="V32" s="16">
        <f t="shared" si="2"/>
        <v>0</v>
      </c>
      <c r="W32" s="16">
        <f t="shared" si="3"/>
        <v>0</v>
      </c>
      <c r="X32" s="54"/>
    </row>
    <row r="33" spans="1:24" ht="26.25" customHeight="1" thickTop="1" thickBot="1" x14ac:dyDescent="0.3">
      <c r="A33" s="27" t="s">
        <v>59</v>
      </c>
      <c r="B33" s="27"/>
      <c r="C33" s="27"/>
      <c r="D33" s="27"/>
      <c r="E33" s="27"/>
      <c r="F33" s="27"/>
      <c r="G33" s="27"/>
      <c r="H33" s="1" t="s">
        <v>97</v>
      </c>
      <c r="I33" s="17">
        <f>SUM(I34:I45)</f>
        <v>204390636350</v>
      </c>
      <c r="J33" s="17">
        <f t="shared" ref="J33:K33" si="9">SUM(J34:J45)</f>
        <v>0</v>
      </c>
      <c r="K33" s="17">
        <f t="shared" si="9"/>
        <v>0</v>
      </c>
      <c r="L33" s="17">
        <f>SUM(L34:L45)</f>
        <v>204390636350</v>
      </c>
      <c r="M33" s="17">
        <f>SUM(M34:M45)</f>
        <v>47040615239</v>
      </c>
      <c r="N33" s="11">
        <f t="shared" si="5"/>
        <v>157350021111</v>
      </c>
      <c r="O33" s="17">
        <f>SUM(O34:O45)</f>
        <v>142629289780.73999</v>
      </c>
      <c r="P33" s="17">
        <f>SUM(P34:P45)</f>
        <v>14720731330.26</v>
      </c>
      <c r="Q33" s="17">
        <f>SUM(Q34:Q45)</f>
        <v>139850338262.73999</v>
      </c>
      <c r="R33" s="17">
        <f>SUM(R34:R45)</f>
        <v>10858949527.040001</v>
      </c>
      <c r="S33" s="17">
        <f>SUM(S34:S45)</f>
        <v>10858949527.040001</v>
      </c>
      <c r="T33" s="18">
        <f t="shared" si="6"/>
        <v>17499682848.26001</v>
      </c>
      <c r="U33" s="19">
        <f t="shared" si="1"/>
        <v>0.88878499840864245</v>
      </c>
      <c r="V33" s="19">
        <f t="shared" si="2"/>
        <v>6.9011427201396636E-2</v>
      </c>
      <c r="W33" s="19">
        <f t="shared" si="3"/>
        <v>6.9011427201396636E-2</v>
      </c>
    </row>
    <row r="34" spans="1:24" ht="81" customHeight="1" thickTop="1" thickBot="1" x14ac:dyDescent="0.3">
      <c r="A34" s="56" t="s">
        <v>59</v>
      </c>
      <c r="B34" s="28" t="s">
        <v>60</v>
      </c>
      <c r="C34" s="28" t="s">
        <v>61</v>
      </c>
      <c r="D34" s="28" t="s">
        <v>62</v>
      </c>
      <c r="E34" s="28" t="s">
        <v>63</v>
      </c>
      <c r="F34" s="28" t="s">
        <v>20</v>
      </c>
      <c r="G34" s="28" t="s">
        <v>21</v>
      </c>
      <c r="H34" s="12" t="s">
        <v>64</v>
      </c>
      <c r="I34" s="13">
        <v>2879089992</v>
      </c>
      <c r="J34" s="13">
        <v>0</v>
      </c>
      <c r="K34" s="13">
        <v>0</v>
      </c>
      <c r="L34" s="13">
        <v>2879089992</v>
      </c>
      <c r="M34" s="13">
        <v>517000000</v>
      </c>
      <c r="N34" s="14">
        <f t="shared" si="5"/>
        <v>2362089992</v>
      </c>
      <c r="O34" s="13">
        <v>2187224046.1199999</v>
      </c>
      <c r="P34" s="13">
        <v>174865945.88</v>
      </c>
      <c r="Q34" s="13">
        <v>2184659441.1199999</v>
      </c>
      <c r="R34" s="13">
        <v>1474985546.6199999</v>
      </c>
      <c r="S34" s="13">
        <v>1474985546.6199999</v>
      </c>
      <c r="T34" s="15">
        <f t="shared" si="6"/>
        <v>177430550.88000011</v>
      </c>
      <c r="U34" s="16">
        <f t="shared" si="1"/>
        <v>0.92488408507680597</v>
      </c>
      <c r="V34" s="16">
        <f t="shared" si="2"/>
        <v>0.62444087719584218</v>
      </c>
      <c r="W34" s="16">
        <f t="shared" si="3"/>
        <v>0.62444087719584218</v>
      </c>
      <c r="X34" s="54"/>
    </row>
    <row r="35" spans="1:24" ht="80.25" thickTop="1" thickBot="1" x14ac:dyDescent="0.3">
      <c r="A35" s="56" t="s">
        <v>59</v>
      </c>
      <c r="B35" s="28" t="s">
        <v>60</v>
      </c>
      <c r="C35" s="28" t="s">
        <v>61</v>
      </c>
      <c r="D35" s="28" t="s">
        <v>62</v>
      </c>
      <c r="E35" s="28" t="s">
        <v>63</v>
      </c>
      <c r="F35" s="28" t="s">
        <v>65</v>
      </c>
      <c r="G35" s="28" t="s">
        <v>21</v>
      </c>
      <c r="H35" s="12" t="s">
        <v>64</v>
      </c>
      <c r="I35" s="13">
        <v>21150651769</v>
      </c>
      <c r="J35" s="13">
        <v>0</v>
      </c>
      <c r="K35" s="13">
        <v>0</v>
      </c>
      <c r="L35" s="13">
        <v>21150651769</v>
      </c>
      <c r="M35" s="13">
        <v>0</v>
      </c>
      <c r="N35" s="14">
        <f t="shared" si="5"/>
        <v>21150651769</v>
      </c>
      <c r="O35" s="13">
        <v>21150651769</v>
      </c>
      <c r="P35" s="13">
        <v>0</v>
      </c>
      <c r="Q35" s="13">
        <v>21150651769</v>
      </c>
      <c r="R35" s="13">
        <v>0</v>
      </c>
      <c r="S35" s="13">
        <v>0</v>
      </c>
      <c r="T35" s="15">
        <f t="shared" si="6"/>
        <v>0</v>
      </c>
      <c r="U35" s="16">
        <f t="shared" si="1"/>
        <v>1</v>
      </c>
      <c r="V35" s="16">
        <f t="shared" si="2"/>
        <v>0</v>
      </c>
      <c r="W35" s="16">
        <f t="shared" si="3"/>
        <v>0</v>
      </c>
    </row>
    <row r="36" spans="1:24" ht="69" thickTop="1" thickBot="1" x14ac:dyDescent="0.3">
      <c r="A36" s="56" t="s">
        <v>59</v>
      </c>
      <c r="B36" s="28" t="s">
        <v>66</v>
      </c>
      <c r="C36" s="28" t="s">
        <v>61</v>
      </c>
      <c r="D36" s="28" t="s">
        <v>67</v>
      </c>
      <c r="E36" s="28" t="s">
        <v>68</v>
      </c>
      <c r="F36" s="28" t="s">
        <v>20</v>
      </c>
      <c r="G36" s="28" t="s">
        <v>21</v>
      </c>
      <c r="H36" s="12" t="s">
        <v>69</v>
      </c>
      <c r="I36" s="13">
        <v>19570000000</v>
      </c>
      <c r="J36" s="13">
        <v>0</v>
      </c>
      <c r="K36" s="13">
        <v>0</v>
      </c>
      <c r="L36" s="13">
        <v>19570000000</v>
      </c>
      <c r="M36" s="13">
        <v>1600000000</v>
      </c>
      <c r="N36" s="14">
        <f t="shared" si="5"/>
        <v>17970000000</v>
      </c>
      <c r="O36" s="13">
        <v>16511133882.4</v>
      </c>
      <c r="P36" s="13">
        <v>1458866117.5999999</v>
      </c>
      <c r="Q36" s="13">
        <v>16511121102.4</v>
      </c>
      <c r="R36" s="13">
        <v>387896592.39999998</v>
      </c>
      <c r="S36" s="13">
        <v>387896592.39999998</v>
      </c>
      <c r="T36" s="15">
        <f t="shared" si="6"/>
        <v>1458878897.6000004</v>
      </c>
      <c r="U36" s="16">
        <f t="shared" si="1"/>
        <v>0.91881586546466332</v>
      </c>
      <c r="V36" s="16">
        <f t="shared" si="2"/>
        <v>2.1585787000556481E-2</v>
      </c>
      <c r="W36" s="16">
        <f t="shared" si="3"/>
        <v>2.1585787000556481E-2</v>
      </c>
    </row>
    <row r="37" spans="1:24" ht="91.5" thickTop="1" thickBot="1" x14ac:dyDescent="0.3">
      <c r="A37" s="56" t="s">
        <v>59</v>
      </c>
      <c r="B37" s="28" t="s">
        <v>66</v>
      </c>
      <c r="C37" s="28" t="s">
        <v>61</v>
      </c>
      <c r="D37" s="28" t="s">
        <v>70</v>
      </c>
      <c r="E37" s="28" t="s">
        <v>71</v>
      </c>
      <c r="F37" s="28" t="s">
        <v>20</v>
      </c>
      <c r="G37" s="28" t="s">
        <v>21</v>
      </c>
      <c r="H37" s="12" t="s">
        <v>72</v>
      </c>
      <c r="I37" s="13">
        <v>16568950074</v>
      </c>
      <c r="J37" s="13">
        <v>0</v>
      </c>
      <c r="K37" s="13">
        <v>0</v>
      </c>
      <c r="L37" s="13">
        <v>16568950074</v>
      </c>
      <c r="M37" s="13">
        <v>5500000000</v>
      </c>
      <c r="N37" s="14">
        <f t="shared" si="5"/>
        <v>11068950074</v>
      </c>
      <c r="O37" s="13">
        <v>9990198970.2999992</v>
      </c>
      <c r="P37" s="13">
        <v>1078751103.7</v>
      </c>
      <c r="Q37" s="13">
        <v>9801669486.2999992</v>
      </c>
      <c r="R37" s="13">
        <v>328799205.80000001</v>
      </c>
      <c r="S37" s="13">
        <v>328799205.80000001</v>
      </c>
      <c r="T37" s="15">
        <f t="shared" si="6"/>
        <v>1267280587.7000008</v>
      </c>
      <c r="U37" s="16">
        <f t="shared" si="1"/>
        <v>0.88551031676647163</v>
      </c>
      <c r="V37" s="16">
        <f t="shared" si="2"/>
        <v>2.9704642590476647E-2</v>
      </c>
      <c r="W37" s="16">
        <f t="shared" si="3"/>
        <v>2.9704642590476647E-2</v>
      </c>
    </row>
    <row r="38" spans="1:24" ht="91.5" thickTop="1" thickBot="1" x14ac:dyDescent="0.3">
      <c r="A38" s="56" t="s">
        <v>59</v>
      </c>
      <c r="B38" s="28" t="s">
        <v>66</v>
      </c>
      <c r="C38" s="28" t="s">
        <v>61</v>
      </c>
      <c r="D38" s="28" t="s">
        <v>73</v>
      </c>
      <c r="E38" s="28" t="s">
        <v>71</v>
      </c>
      <c r="F38" s="28" t="s">
        <v>20</v>
      </c>
      <c r="G38" s="28" t="s">
        <v>21</v>
      </c>
      <c r="H38" s="12" t="s">
        <v>72</v>
      </c>
      <c r="I38" s="13">
        <v>4005703159</v>
      </c>
      <c r="J38" s="13">
        <v>0</v>
      </c>
      <c r="K38" s="13">
        <v>0</v>
      </c>
      <c r="L38" s="13">
        <v>4005703159</v>
      </c>
      <c r="M38" s="13">
        <v>2700000000</v>
      </c>
      <c r="N38" s="14">
        <f t="shared" si="5"/>
        <v>1305703159</v>
      </c>
      <c r="O38" s="13">
        <v>1284341181.5</v>
      </c>
      <c r="P38" s="13">
        <v>21361977.5</v>
      </c>
      <c r="Q38" s="13">
        <v>1234419181.5</v>
      </c>
      <c r="R38" s="13">
        <v>563071306</v>
      </c>
      <c r="S38" s="13">
        <v>563071306</v>
      </c>
      <c r="T38" s="15">
        <f t="shared" si="6"/>
        <v>71283977.5</v>
      </c>
      <c r="U38" s="16">
        <f t="shared" si="1"/>
        <v>0.9454056789181744</v>
      </c>
      <c r="V38" s="16">
        <f t="shared" si="2"/>
        <v>0.43123990481208602</v>
      </c>
      <c r="W38" s="16">
        <f t="shared" si="3"/>
        <v>0.43123990481208602</v>
      </c>
    </row>
    <row r="39" spans="1:24" ht="69" thickTop="1" thickBot="1" x14ac:dyDescent="0.3">
      <c r="A39" s="56" t="s">
        <v>59</v>
      </c>
      <c r="B39" s="28" t="s">
        <v>66</v>
      </c>
      <c r="C39" s="28" t="s">
        <v>61</v>
      </c>
      <c r="D39" s="28" t="s">
        <v>74</v>
      </c>
      <c r="E39" s="28" t="s">
        <v>75</v>
      </c>
      <c r="F39" s="28" t="s">
        <v>20</v>
      </c>
      <c r="G39" s="28" t="s">
        <v>21</v>
      </c>
      <c r="H39" s="12" t="s">
        <v>76</v>
      </c>
      <c r="I39" s="13">
        <v>69511933550</v>
      </c>
      <c r="J39" s="13">
        <v>0</v>
      </c>
      <c r="K39" s="13">
        <v>0</v>
      </c>
      <c r="L39" s="13">
        <v>69511933550</v>
      </c>
      <c r="M39" s="13">
        <v>26207153014</v>
      </c>
      <c r="N39" s="14">
        <f t="shared" si="5"/>
        <v>43304780536</v>
      </c>
      <c r="O39" s="13">
        <v>33168905780.630001</v>
      </c>
      <c r="P39" s="13">
        <v>10135874755.370001</v>
      </c>
      <c r="Q39" s="13">
        <v>32027093531.630001</v>
      </c>
      <c r="R39" s="13">
        <v>2760009640.6300001</v>
      </c>
      <c r="S39" s="13">
        <v>2760009640.6300001</v>
      </c>
      <c r="T39" s="15">
        <f t="shared" si="6"/>
        <v>11277687004.369999</v>
      </c>
      <c r="U39" s="16">
        <f t="shared" si="1"/>
        <v>0.73957408709196282</v>
      </c>
      <c r="V39" s="16">
        <f t="shared" si="2"/>
        <v>6.3734525529705835E-2</v>
      </c>
      <c r="W39" s="16">
        <f t="shared" si="3"/>
        <v>6.3734525529705835E-2</v>
      </c>
    </row>
    <row r="40" spans="1:24" ht="91.5" thickTop="1" thickBot="1" x14ac:dyDescent="0.3">
      <c r="A40" s="56" t="s">
        <v>59</v>
      </c>
      <c r="B40" s="28" t="s">
        <v>66</v>
      </c>
      <c r="C40" s="28" t="s">
        <v>61</v>
      </c>
      <c r="D40" s="28" t="s">
        <v>77</v>
      </c>
      <c r="E40" s="28" t="s">
        <v>78</v>
      </c>
      <c r="F40" s="28" t="s">
        <v>20</v>
      </c>
      <c r="G40" s="28" t="s">
        <v>21</v>
      </c>
      <c r="H40" s="12" t="s">
        <v>79</v>
      </c>
      <c r="I40" s="13">
        <v>59646395164</v>
      </c>
      <c r="J40" s="13">
        <v>0</v>
      </c>
      <c r="K40" s="13">
        <v>0</v>
      </c>
      <c r="L40" s="13">
        <v>59646395164</v>
      </c>
      <c r="M40" s="13">
        <v>8918000000</v>
      </c>
      <c r="N40" s="14">
        <f t="shared" si="5"/>
        <v>50728395164</v>
      </c>
      <c r="O40" s="13">
        <v>49909825505.190002</v>
      </c>
      <c r="P40" s="13">
        <v>818569658.80999994</v>
      </c>
      <c r="Q40" s="13">
        <v>49909720475.190002</v>
      </c>
      <c r="R40" s="13">
        <v>1441936933.8199999</v>
      </c>
      <c r="S40" s="13">
        <v>1441936933.8199999</v>
      </c>
      <c r="T40" s="15">
        <f t="shared" si="6"/>
        <v>818674688.80999756</v>
      </c>
      <c r="U40" s="16">
        <f t="shared" si="1"/>
        <v>0.98386160874667328</v>
      </c>
      <c r="V40" s="16">
        <f t="shared" si="2"/>
        <v>2.8424651108286732E-2</v>
      </c>
      <c r="W40" s="16">
        <f t="shared" si="3"/>
        <v>2.8424651108286732E-2</v>
      </c>
    </row>
    <row r="41" spans="1:24" ht="69" thickTop="1" thickBot="1" x14ac:dyDescent="0.3">
      <c r="A41" s="56" t="s">
        <v>59</v>
      </c>
      <c r="B41" s="28" t="s">
        <v>66</v>
      </c>
      <c r="C41" s="28" t="s">
        <v>61</v>
      </c>
      <c r="D41" s="28" t="s">
        <v>80</v>
      </c>
      <c r="E41" s="28" t="s">
        <v>81</v>
      </c>
      <c r="F41" s="28" t="s">
        <v>20</v>
      </c>
      <c r="G41" s="28" t="s">
        <v>21</v>
      </c>
      <c r="H41" s="12" t="s">
        <v>82</v>
      </c>
      <c r="I41" s="13">
        <v>2733955712</v>
      </c>
      <c r="J41" s="13">
        <v>0</v>
      </c>
      <c r="K41" s="13">
        <v>0</v>
      </c>
      <c r="L41" s="13">
        <v>2733955712</v>
      </c>
      <c r="M41" s="13">
        <v>193371336</v>
      </c>
      <c r="N41" s="14">
        <f t="shared" si="5"/>
        <v>2540584376</v>
      </c>
      <c r="O41" s="13">
        <v>2437069255.9299998</v>
      </c>
      <c r="P41" s="13">
        <v>103515120.06999999</v>
      </c>
      <c r="Q41" s="13">
        <v>2276942296.9299998</v>
      </c>
      <c r="R41" s="13">
        <v>1294820656.0999999</v>
      </c>
      <c r="S41" s="13">
        <v>1294820656.0999999</v>
      </c>
      <c r="T41" s="15">
        <f t="shared" si="6"/>
        <v>263642079.07000017</v>
      </c>
      <c r="U41" s="16">
        <f t="shared" si="1"/>
        <v>0.89622778067891251</v>
      </c>
      <c r="V41" s="16">
        <f t="shared" si="2"/>
        <v>0.50965465596486836</v>
      </c>
      <c r="W41" s="16">
        <f t="shared" si="3"/>
        <v>0.50965465596486836</v>
      </c>
    </row>
    <row r="42" spans="1:24" ht="91.5" thickTop="1" thickBot="1" x14ac:dyDescent="0.3">
      <c r="A42" s="56" t="s">
        <v>59</v>
      </c>
      <c r="B42" s="28" t="s">
        <v>83</v>
      </c>
      <c r="C42" s="28" t="s">
        <v>61</v>
      </c>
      <c r="D42" s="28" t="s">
        <v>84</v>
      </c>
      <c r="E42" s="28" t="s">
        <v>71</v>
      </c>
      <c r="F42" s="28" t="s">
        <v>20</v>
      </c>
      <c r="G42" s="28" t="s">
        <v>21</v>
      </c>
      <c r="H42" s="12" t="s">
        <v>72</v>
      </c>
      <c r="I42" s="13">
        <v>152422406</v>
      </c>
      <c r="J42" s="13">
        <v>0</v>
      </c>
      <c r="K42" s="13">
        <v>0</v>
      </c>
      <c r="L42" s="13">
        <v>152422406</v>
      </c>
      <c r="M42" s="13">
        <v>24034875</v>
      </c>
      <c r="N42" s="14">
        <f t="shared" si="5"/>
        <v>128387531</v>
      </c>
      <c r="O42" s="13">
        <v>128387531</v>
      </c>
      <c r="P42" s="13">
        <v>0</v>
      </c>
      <c r="Q42" s="13">
        <v>103400765</v>
      </c>
      <c r="R42" s="13">
        <v>50230000</v>
      </c>
      <c r="S42" s="13">
        <v>50230000</v>
      </c>
      <c r="T42" s="15">
        <f t="shared" si="6"/>
        <v>24986766</v>
      </c>
      <c r="U42" s="16">
        <f t="shared" si="1"/>
        <v>0.80538011903975315</v>
      </c>
      <c r="V42" s="16">
        <f t="shared" si="2"/>
        <v>0.391237370239638</v>
      </c>
      <c r="W42" s="16">
        <f t="shared" si="3"/>
        <v>0.391237370239638</v>
      </c>
    </row>
    <row r="43" spans="1:24" ht="35.25" thickTop="1" thickBot="1" x14ac:dyDescent="0.3">
      <c r="A43" s="56" t="s">
        <v>59</v>
      </c>
      <c r="B43" s="28" t="s">
        <v>85</v>
      </c>
      <c r="C43" s="28" t="s">
        <v>61</v>
      </c>
      <c r="D43" s="28" t="s">
        <v>86</v>
      </c>
      <c r="E43" s="28" t="s">
        <v>87</v>
      </c>
      <c r="F43" s="28" t="s">
        <v>20</v>
      </c>
      <c r="G43" s="28" t="s">
        <v>21</v>
      </c>
      <c r="H43" s="12" t="s">
        <v>88</v>
      </c>
      <c r="I43" s="13">
        <v>4911388626</v>
      </c>
      <c r="J43" s="13">
        <v>0</v>
      </c>
      <c r="K43" s="13">
        <v>0</v>
      </c>
      <c r="L43" s="13">
        <v>4911388626</v>
      </c>
      <c r="M43" s="13">
        <v>1000000000</v>
      </c>
      <c r="N43" s="14">
        <f t="shared" si="5"/>
        <v>3911388626</v>
      </c>
      <c r="O43" s="13">
        <v>3730538054.4400001</v>
      </c>
      <c r="P43" s="13">
        <v>180850571.56</v>
      </c>
      <c r="Q43" s="13">
        <v>2681741054.4400001</v>
      </c>
      <c r="R43" s="13">
        <v>1921105023.4400001</v>
      </c>
      <c r="S43" s="13">
        <v>1921105023.4400001</v>
      </c>
      <c r="T43" s="15">
        <f t="shared" si="6"/>
        <v>1229647571.5599999</v>
      </c>
      <c r="U43" s="16">
        <f t="shared" si="1"/>
        <v>0.68562377990613921</v>
      </c>
      <c r="V43" s="16">
        <f t="shared" si="2"/>
        <v>0.49115677503123162</v>
      </c>
      <c r="W43" s="16">
        <f t="shared" si="3"/>
        <v>0.49115677503123162</v>
      </c>
    </row>
    <row r="44" spans="1:24" ht="46.5" thickTop="1" thickBot="1" x14ac:dyDescent="0.3">
      <c r="A44" s="56" t="s">
        <v>59</v>
      </c>
      <c r="B44" s="28" t="s">
        <v>85</v>
      </c>
      <c r="C44" s="28" t="s">
        <v>61</v>
      </c>
      <c r="D44" s="28" t="s">
        <v>84</v>
      </c>
      <c r="E44" s="28" t="s">
        <v>89</v>
      </c>
      <c r="F44" s="28" t="s">
        <v>20</v>
      </c>
      <c r="G44" s="28" t="s">
        <v>21</v>
      </c>
      <c r="H44" s="12" t="s">
        <v>90</v>
      </c>
      <c r="I44" s="13">
        <v>2879089884</v>
      </c>
      <c r="J44" s="13">
        <v>0</v>
      </c>
      <c r="K44" s="13">
        <v>0</v>
      </c>
      <c r="L44" s="13">
        <v>2879089884</v>
      </c>
      <c r="M44" s="13">
        <v>240000000</v>
      </c>
      <c r="N44" s="14">
        <f t="shared" si="5"/>
        <v>2639089884</v>
      </c>
      <c r="O44" s="13">
        <v>1891013804.23</v>
      </c>
      <c r="P44" s="13">
        <v>748076079.76999998</v>
      </c>
      <c r="Q44" s="13">
        <v>1729065234.23</v>
      </c>
      <c r="R44" s="13">
        <v>636094622.23000002</v>
      </c>
      <c r="S44" s="13">
        <v>636094622.23000002</v>
      </c>
      <c r="T44" s="15">
        <f t="shared" si="6"/>
        <v>910024649.76999998</v>
      </c>
      <c r="U44" s="16">
        <f t="shared" si="1"/>
        <v>0.65517481792219245</v>
      </c>
      <c r="V44" s="16">
        <f t="shared" si="2"/>
        <v>0.24102802488329345</v>
      </c>
      <c r="W44" s="16">
        <f t="shared" si="3"/>
        <v>0.24102802488329345</v>
      </c>
    </row>
    <row r="45" spans="1:24" ht="46.5" thickTop="1" thickBot="1" x14ac:dyDescent="0.3">
      <c r="A45" s="56" t="s">
        <v>59</v>
      </c>
      <c r="B45" s="28" t="s">
        <v>85</v>
      </c>
      <c r="C45" s="28" t="s">
        <v>61</v>
      </c>
      <c r="D45" s="28" t="s">
        <v>91</v>
      </c>
      <c r="E45" s="28" t="s">
        <v>89</v>
      </c>
      <c r="F45" s="28" t="s">
        <v>20</v>
      </c>
      <c r="G45" s="28" t="s">
        <v>21</v>
      </c>
      <c r="H45" s="12" t="s">
        <v>90</v>
      </c>
      <c r="I45" s="13">
        <v>381056014</v>
      </c>
      <c r="J45" s="13">
        <v>0</v>
      </c>
      <c r="K45" s="13">
        <v>0</v>
      </c>
      <c r="L45" s="13">
        <v>381056014</v>
      </c>
      <c r="M45" s="13">
        <v>141056014</v>
      </c>
      <c r="N45" s="14">
        <f t="shared" si="5"/>
        <v>240000000</v>
      </c>
      <c r="O45" s="13">
        <v>240000000</v>
      </c>
      <c r="P45" s="13">
        <v>0</v>
      </c>
      <c r="Q45" s="13">
        <v>239853925</v>
      </c>
      <c r="R45" s="13">
        <v>0</v>
      </c>
      <c r="S45" s="13">
        <v>0</v>
      </c>
      <c r="T45" s="15">
        <f t="shared" si="6"/>
        <v>146075</v>
      </c>
      <c r="U45" s="16">
        <f t="shared" si="1"/>
        <v>0.99939135416666669</v>
      </c>
      <c r="V45" s="16">
        <f t="shared" si="2"/>
        <v>0</v>
      </c>
      <c r="W45" s="16">
        <f t="shared" si="3"/>
        <v>0</v>
      </c>
    </row>
    <row r="46" spans="1:24" ht="24" customHeight="1" thickTop="1" thickBot="1" x14ac:dyDescent="0.3">
      <c r="A46" s="48"/>
      <c r="B46" s="48"/>
      <c r="C46" s="48"/>
      <c r="D46" s="48"/>
      <c r="E46" s="48"/>
      <c r="F46" s="48"/>
      <c r="G46" s="48"/>
      <c r="H46" s="49" t="s">
        <v>98</v>
      </c>
      <c r="I46" s="50">
        <f>+I8+I33</f>
        <v>915102115350</v>
      </c>
      <c r="J46" s="50">
        <f t="shared" ref="J46:S46" si="10">+J8+J33</f>
        <v>96118420000</v>
      </c>
      <c r="K46" s="50">
        <f t="shared" si="10"/>
        <v>40016000000</v>
      </c>
      <c r="L46" s="50">
        <f t="shared" si="10"/>
        <v>971204535350</v>
      </c>
      <c r="M46" s="50">
        <f t="shared" si="10"/>
        <v>91229958406</v>
      </c>
      <c r="N46" s="51">
        <f t="shared" si="5"/>
        <v>879974576944</v>
      </c>
      <c r="O46" s="50">
        <f t="shared" si="10"/>
        <v>841034265651.02002</v>
      </c>
      <c r="P46" s="50">
        <f t="shared" si="10"/>
        <v>38940311292.979996</v>
      </c>
      <c r="Q46" s="50">
        <f t="shared" si="10"/>
        <v>802411154357.19006</v>
      </c>
      <c r="R46" s="50">
        <f t="shared" si="10"/>
        <v>274213291977.92001</v>
      </c>
      <c r="S46" s="50">
        <f t="shared" si="10"/>
        <v>273963632068.87003</v>
      </c>
      <c r="T46" s="52">
        <f t="shared" si="6"/>
        <v>77563422586.809937</v>
      </c>
      <c r="U46" s="53">
        <f t="shared" si="1"/>
        <v>0.91185720062939279</v>
      </c>
      <c r="V46" s="53">
        <f t="shared" si="2"/>
        <v>0.31161501611809683</v>
      </c>
      <c r="W46" s="53">
        <f t="shared" si="3"/>
        <v>0.31133130347958288</v>
      </c>
    </row>
    <row r="47" spans="1:24" ht="15.75" thickTop="1" x14ac:dyDescent="0.25">
      <c r="A47" s="29" t="s">
        <v>105</v>
      </c>
      <c r="B47" s="29"/>
      <c r="C47" s="29"/>
      <c r="D47" s="29"/>
      <c r="E47" s="29"/>
      <c r="F47" s="30"/>
      <c r="G47" s="30"/>
      <c r="H47" s="5"/>
      <c r="I47" s="6"/>
      <c r="J47" s="6"/>
      <c r="K47" s="4"/>
      <c r="L47" s="4"/>
      <c r="M47" s="4"/>
      <c r="N47" s="8"/>
      <c r="O47" s="8"/>
      <c r="P47" s="20"/>
      <c r="Q47" s="20"/>
      <c r="R47" s="21"/>
      <c r="S47" s="6"/>
      <c r="T47" s="6"/>
      <c r="U47" s="6"/>
      <c r="V47" s="22"/>
      <c r="W47" s="22"/>
    </row>
    <row r="48" spans="1:24" x14ac:dyDescent="0.25">
      <c r="A48" s="29" t="s">
        <v>106</v>
      </c>
      <c r="B48" s="29"/>
      <c r="C48" s="29"/>
      <c r="D48" s="29"/>
      <c r="E48" s="29"/>
      <c r="F48" s="30"/>
      <c r="G48" s="30"/>
      <c r="H48" s="5"/>
      <c r="I48" s="6"/>
      <c r="J48" s="6"/>
      <c r="K48" s="4"/>
      <c r="L48" s="4"/>
      <c r="M48" s="4"/>
      <c r="N48" s="8"/>
      <c r="O48" s="8"/>
      <c r="P48" s="20"/>
      <c r="Q48" s="20"/>
      <c r="R48" s="21"/>
      <c r="S48" s="6"/>
      <c r="T48" s="6"/>
      <c r="U48" s="6"/>
      <c r="V48" s="22"/>
      <c r="W48" s="22"/>
    </row>
    <row r="49" spans="1:23" x14ac:dyDescent="0.25">
      <c r="A49" s="29" t="s">
        <v>107</v>
      </c>
      <c r="B49" s="29"/>
      <c r="C49" s="29"/>
      <c r="D49" s="29"/>
      <c r="E49" s="29"/>
      <c r="F49" s="30"/>
      <c r="G49" s="30"/>
      <c r="H49" s="5"/>
      <c r="I49" s="6"/>
      <c r="J49" s="6"/>
      <c r="K49" s="4"/>
      <c r="L49" s="4"/>
      <c r="M49" s="4"/>
      <c r="N49" s="8"/>
      <c r="O49" s="8"/>
      <c r="P49" s="20"/>
      <c r="Q49" s="20"/>
      <c r="R49" s="21"/>
      <c r="S49" s="6"/>
      <c r="T49" s="6"/>
      <c r="U49" s="6"/>
      <c r="V49" s="22"/>
      <c r="W49" s="22"/>
    </row>
    <row r="50" spans="1:23" ht="12" customHeight="1" x14ac:dyDescent="0.25">
      <c r="A50" s="29" t="s">
        <v>108</v>
      </c>
      <c r="B50" s="29"/>
      <c r="C50" s="29"/>
      <c r="D50" s="29"/>
      <c r="E50" s="29"/>
      <c r="F50" s="30"/>
      <c r="G50" s="30"/>
      <c r="H50" s="5"/>
      <c r="I50" s="6"/>
      <c r="J50" s="6"/>
      <c r="K50" s="4"/>
      <c r="L50" s="4"/>
      <c r="M50" s="4"/>
      <c r="N50" s="8"/>
      <c r="O50" s="8"/>
      <c r="P50" s="20"/>
      <c r="Q50" s="20"/>
      <c r="R50" s="21"/>
      <c r="S50" s="6"/>
      <c r="T50" s="6"/>
      <c r="U50" s="6"/>
      <c r="V50" s="22"/>
      <c r="W50" s="22"/>
    </row>
    <row r="51" spans="1:23" x14ac:dyDescent="0.25">
      <c r="A51" s="29" t="s">
        <v>109</v>
      </c>
      <c r="B51" s="29"/>
      <c r="C51" s="29"/>
      <c r="D51" s="29"/>
      <c r="E51" s="29"/>
      <c r="F51" s="29"/>
      <c r="G51" s="29"/>
      <c r="H51" s="4"/>
      <c r="I51" s="4"/>
      <c r="J51" s="4"/>
      <c r="K51" s="4"/>
      <c r="L51" s="4"/>
      <c r="M51" s="4"/>
      <c r="N51" s="8"/>
      <c r="O51" s="8"/>
      <c r="P51" s="20"/>
      <c r="Q51" s="20"/>
      <c r="R51" s="21"/>
      <c r="S51" s="6"/>
      <c r="T51" s="6"/>
      <c r="U51" s="6"/>
      <c r="V51" s="22"/>
      <c r="W51" s="22"/>
    </row>
    <row r="52" spans="1:23" x14ac:dyDescent="0.25">
      <c r="A52" s="29" t="s">
        <v>110</v>
      </c>
      <c r="B52" s="29"/>
      <c r="C52" s="29"/>
      <c r="D52" s="29"/>
      <c r="E52" s="29"/>
      <c r="F52" s="29"/>
      <c r="G52" s="29"/>
      <c r="H52" s="4"/>
      <c r="I52" s="4"/>
      <c r="J52" s="4"/>
      <c r="K52" s="4"/>
      <c r="L52" s="4"/>
      <c r="M52" s="4"/>
      <c r="N52" s="8"/>
      <c r="O52" s="8"/>
      <c r="P52" s="20"/>
      <c r="Q52" s="20"/>
      <c r="R52" s="21"/>
      <c r="S52" s="6"/>
      <c r="T52" s="5"/>
      <c r="U52" s="4"/>
      <c r="V52" s="4"/>
      <c r="W52" s="8"/>
    </row>
    <row r="53" spans="1:23" x14ac:dyDescent="0.25">
      <c r="A53" s="29" t="s">
        <v>111</v>
      </c>
      <c r="B53" s="29"/>
      <c r="C53" s="29"/>
      <c r="D53" s="29"/>
      <c r="E53" s="29"/>
      <c r="F53" s="29"/>
      <c r="G53" s="29"/>
      <c r="H53" s="4"/>
      <c r="I53" s="4"/>
      <c r="J53" s="4"/>
      <c r="K53" s="4"/>
      <c r="L53" s="4"/>
      <c r="M53" s="4"/>
      <c r="N53" s="4"/>
      <c r="O53" s="4"/>
      <c r="P53" s="4"/>
      <c r="Q53" s="4"/>
      <c r="R53" s="4"/>
      <c r="S53" s="4"/>
      <c r="T53" s="4"/>
      <c r="U53" s="8"/>
      <c r="V53" s="8"/>
      <c r="W53" s="8"/>
    </row>
    <row r="54" spans="1:23" x14ac:dyDescent="0.25">
      <c r="A54" s="29" t="s">
        <v>113</v>
      </c>
      <c r="B54" s="29"/>
      <c r="C54" s="29"/>
      <c r="D54" s="29"/>
      <c r="E54" s="29"/>
      <c r="F54" s="29"/>
      <c r="G54" s="29"/>
      <c r="H54" s="4"/>
      <c r="I54" s="4"/>
      <c r="J54" s="4"/>
      <c r="K54" s="4"/>
      <c r="L54" s="4"/>
      <c r="M54" s="4"/>
      <c r="N54" s="4"/>
      <c r="O54" s="4"/>
      <c r="P54" s="4"/>
      <c r="Q54" s="4"/>
      <c r="R54" s="4"/>
      <c r="S54" s="4"/>
      <c r="T54" s="4"/>
      <c r="U54" s="8"/>
      <c r="V54" s="6"/>
      <c r="W54" s="6"/>
    </row>
    <row r="55" spans="1:23" x14ac:dyDescent="0.25">
      <c r="A55" s="29" t="s">
        <v>112</v>
      </c>
      <c r="B55" s="29"/>
      <c r="C55" s="29"/>
      <c r="D55" s="29"/>
      <c r="E55" s="29"/>
      <c r="F55" s="30"/>
      <c r="G55" s="30"/>
      <c r="H55" s="5"/>
      <c r="I55" s="6"/>
      <c r="J55" s="6"/>
      <c r="K55" s="4"/>
      <c r="L55" s="4"/>
      <c r="M55" s="4"/>
      <c r="P55" s="20"/>
      <c r="Q55" s="20"/>
      <c r="R55" s="20"/>
      <c r="S55" s="20"/>
      <c r="T55" s="5"/>
      <c r="U55" s="6"/>
    </row>
    <row r="56" spans="1:23" x14ac:dyDescent="0.25">
      <c r="A56" s="31"/>
      <c r="B56" s="31"/>
      <c r="C56" s="31"/>
      <c r="D56" s="31"/>
      <c r="E56" s="31"/>
      <c r="F56" s="31"/>
      <c r="G56" s="31"/>
    </row>
    <row r="57" spans="1:23" x14ac:dyDescent="0.25">
      <c r="A57" s="31"/>
      <c r="B57" s="31"/>
      <c r="C57" s="31"/>
      <c r="D57" s="31"/>
      <c r="E57" s="31"/>
      <c r="F57" s="31"/>
      <c r="G57" s="31"/>
    </row>
    <row r="58" spans="1:23" x14ac:dyDescent="0.25">
      <c r="A58" s="31"/>
      <c r="B58" s="31"/>
      <c r="C58" s="31"/>
      <c r="D58" s="31"/>
      <c r="E58" s="31"/>
      <c r="F58" s="31"/>
      <c r="G58" s="31"/>
    </row>
    <row r="59" spans="1:23" x14ac:dyDescent="0.25">
      <c r="A59" s="31"/>
      <c r="B59" s="31"/>
      <c r="C59" s="31"/>
      <c r="D59" s="31"/>
      <c r="E59" s="31"/>
      <c r="F59" s="31"/>
      <c r="G59" s="31"/>
    </row>
    <row r="60" spans="1:23" x14ac:dyDescent="0.25">
      <c r="A60" s="31"/>
      <c r="B60" s="31"/>
      <c r="C60" s="31"/>
      <c r="D60" s="31"/>
      <c r="E60" s="31"/>
      <c r="F60" s="31"/>
      <c r="G60" s="31"/>
    </row>
    <row r="61" spans="1:23" x14ac:dyDescent="0.25">
      <c r="A61" s="31"/>
      <c r="B61" s="31"/>
      <c r="C61" s="31"/>
      <c r="D61" s="31"/>
      <c r="E61" s="31"/>
      <c r="F61" s="31"/>
      <c r="G61" s="31"/>
    </row>
    <row r="62" spans="1:23" x14ac:dyDescent="0.25">
      <c r="A62" s="31"/>
      <c r="B62" s="31"/>
      <c r="C62" s="31"/>
      <c r="D62" s="31"/>
      <c r="E62" s="31"/>
      <c r="F62" s="31"/>
      <c r="G62" s="31"/>
    </row>
    <row r="81" spans="1:23" x14ac:dyDescent="0.25">
      <c r="V81" s="7"/>
      <c r="W81" s="7"/>
    </row>
    <row r="82" spans="1:23" x14ac:dyDescent="0.25">
      <c r="A82" s="8"/>
      <c r="B82" s="8"/>
      <c r="C82" s="8"/>
      <c r="D82" s="8"/>
      <c r="E82" s="8"/>
      <c r="F82" s="8"/>
      <c r="G82" s="8"/>
      <c r="H82" s="8"/>
      <c r="I82" s="8"/>
      <c r="J82" s="8"/>
      <c r="K82" s="8"/>
      <c r="L82" s="8"/>
      <c r="M82" s="8"/>
      <c r="N82" s="8"/>
      <c r="O82" s="8"/>
      <c r="P82" s="8"/>
      <c r="Q82" s="8"/>
      <c r="R82" s="8"/>
      <c r="S82" s="8"/>
      <c r="T82" s="8"/>
      <c r="U82" s="7"/>
      <c r="V82" s="7"/>
      <c r="W82" s="7"/>
    </row>
    <row r="83" spans="1:23" x14ac:dyDescent="0.25">
      <c r="A83" s="8"/>
      <c r="B83" s="8"/>
      <c r="C83" s="8"/>
      <c r="D83" s="8"/>
      <c r="E83" s="8"/>
      <c r="F83" s="8"/>
      <c r="G83" s="8"/>
      <c r="H83" s="8"/>
      <c r="I83" s="8"/>
      <c r="J83" s="8"/>
      <c r="K83" s="8"/>
      <c r="L83" s="8"/>
      <c r="M83" s="8"/>
      <c r="N83" s="8"/>
      <c r="O83" s="8"/>
      <c r="P83" s="8"/>
      <c r="Q83" s="8"/>
      <c r="R83" s="8"/>
      <c r="S83" s="8"/>
      <c r="T83" s="8"/>
      <c r="U83" s="7"/>
      <c r="V83" s="7"/>
      <c r="W83" s="7"/>
    </row>
    <row r="84" spans="1:23" x14ac:dyDescent="0.25">
      <c r="A84" s="8"/>
      <c r="B84" s="8"/>
      <c r="C84" s="8"/>
      <c r="D84" s="8"/>
      <c r="E84" s="8"/>
      <c r="F84" s="8"/>
      <c r="G84" s="8"/>
      <c r="H84" s="8"/>
      <c r="I84" s="8"/>
      <c r="J84" s="8"/>
      <c r="K84" s="8"/>
      <c r="L84" s="8"/>
      <c r="M84" s="8"/>
      <c r="N84" s="8"/>
      <c r="O84" s="8"/>
      <c r="P84" s="8"/>
      <c r="Q84" s="8"/>
      <c r="R84" s="8"/>
      <c r="S84" s="8"/>
      <c r="T84" s="8"/>
      <c r="U84" s="7"/>
      <c r="V84" s="7"/>
      <c r="W84" s="7"/>
    </row>
    <row r="85" spans="1:23" x14ac:dyDescent="0.25">
      <c r="A85" s="8"/>
      <c r="B85" s="8"/>
      <c r="C85" s="8"/>
      <c r="D85" s="8"/>
      <c r="E85" s="8"/>
      <c r="F85" s="8"/>
      <c r="G85" s="8"/>
      <c r="H85" s="8"/>
      <c r="I85" s="8"/>
      <c r="J85" s="8"/>
      <c r="K85" s="8"/>
      <c r="L85" s="8"/>
      <c r="M85" s="8"/>
      <c r="N85" s="8"/>
      <c r="O85" s="8"/>
      <c r="P85" s="8"/>
      <c r="Q85" s="8"/>
      <c r="R85" s="8"/>
      <c r="S85" s="8"/>
      <c r="T85" s="8"/>
      <c r="U85" s="7"/>
      <c r="V85" s="7"/>
      <c r="W85" s="7"/>
    </row>
    <row r="86" spans="1:23" x14ac:dyDescent="0.25">
      <c r="A86" s="8"/>
      <c r="B86" s="8"/>
      <c r="C86" s="8"/>
      <c r="D86" s="8"/>
      <c r="E86" s="8"/>
      <c r="F86" s="8"/>
      <c r="G86" s="8"/>
      <c r="H86" s="8"/>
      <c r="I86" s="8"/>
      <c r="J86" s="8"/>
      <c r="K86" s="8"/>
      <c r="L86" s="8"/>
      <c r="M86" s="8"/>
      <c r="N86" s="8"/>
      <c r="O86" s="8"/>
      <c r="P86" s="8"/>
      <c r="Q86" s="8"/>
      <c r="R86" s="8"/>
      <c r="S86" s="8"/>
      <c r="T86" s="8"/>
      <c r="U86" s="7"/>
      <c r="V86" s="2"/>
      <c r="W86" s="2"/>
    </row>
    <row r="87" spans="1:23" x14ac:dyDescent="0.25">
      <c r="U87" s="2"/>
      <c r="V87" s="2"/>
      <c r="W87" s="2"/>
    </row>
    <row r="88" spans="1:23" x14ac:dyDescent="0.25">
      <c r="U88" s="2"/>
      <c r="V88" s="2"/>
      <c r="W88" s="2"/>
    </row>
    <row r="89" spans="1:23" x14ac:dyDescent="0.25">
      <c r="U89" s="2"/>
      <c r="V89" s="2"/>
      <c r="W89" s="2"/>
    </row>
    <row r="90" spans="1:23" x14ac:dyDescent="0.25">
      <c r="U90" s="2"/>
      <c r="V90" s="2"/>
      <c r="W90" s="2"/>
    </row>
    <row r="91" spans="1:23" x14ac:dyDescent="0.25">
      <c r="U91"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Heidy Yineth Arevalo Gomez</cp:lastModifiedBy>
  <cp:lastPrinted>2024-07-05T15:06:23Z</cp:lastPrinted>
  <dcterms:created xsi:type="dcterms:W3CDTF">2024-07-01T22:52:35Z</dcterms:created>
  <dcterms:modified xsi:type="dcterms:W3CDTF">2024-08-02T19:41:55Z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