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31 de julio\"/>
    </mc:Choice>
  </mc:AlternateContent>
  <bookViews>
    <workbookView xWindow="0" yWindow="0" windowWidth="20490" windowHeight="7155"/>
  </bookViews>
  <sheets>
    <sheet name="GASTOS DE INVERSION " sheetId="1" r:id="rId1"/>
  </sheets>
  <definedNames>
    <definedName name="_xlnm.Print_Titles" localSheetId="0">'GASTOS DE INVERSION '!$7:$7</definedName>
  </definedNames>
  <calcPr calcId="152511"/>
</workbook>
</file>

<file path=xl/calcChain.xml><?xml version="1.0" encoding="utf-8"?>
<calcChain xmlns="http://schemas.openxmlformats.org/spreadsheetml/2006/main">
  <c r="S24" i="1" l="1"/>
  <c r="R24" i="1"/>
  <c r="Q24" i="1"/>
  <c r="P24" i="1"/>
  <c r="O24" i="1"/>
  <c r="M24" i="1"/>
  <c r="L24" i="1"/>
  <c r="K24" i="1"/>
  <c r="J24" i="1"/>
  <c r="I24" i="1"/>
  <c r="S22" i="1"/>
  <c r="R22" i="1"/>
  <c r="Q22" i="1"/>
  <c r="P22" i="1"/>
  <c r="O22" i="1"/>
  <c r="M22" i="1"/>
  <c r="L22" i="1"/>
  <c r="K22" i="1"/>
  <c r="J22" i="1"/>
  <c r="I22" i="1"/>
  <c r="S18" i="1"/>
  <c r="R18" i="1"/>
  <c r="Q18" i="1"/>
  <c r="P18" i="1"/>
  <c r="O18" i="1"/>
  <c r="M18" i="1"/>
  <c r="L18" i="1"/>
  <c r="K18" i="1"/>
  <c r="J18" i="1"/>
  <c r="I18" i="1"/>
  <c r="S11" i="1"/>
  <c r="R11" i="1"/>
  <c r="Q11" i="1"/>
  <c r="P11" i="1"/>
  <c r="O11" i="1"/>
  <c r="M11" i="1"/>
  <c r="L11" i="1"/>
  <c r="K11" i="1"/>
  <c r="J11" i="1"/>
  <c r="I11" i="1"/>
  <c r="O25" i="1" l="1"/>
  <c r="P25" i="1"/>
  <c r="J25" i="1"/>
  <c r="K25" i="1"/>
  <c r="L25" i="1"/>
  <c r="M25" i="1"/>
  <c r="R25" i="1"/>
  <c r="S25" i="1"/>
  <c r="I25" i="1"/>
  <c r="Q25" i="1"/>
  <c r="N10" i="1"/>
  <c r="N21" i="1"/>
  <c r="N20" i="1"/>
  <c r="N19" i="1"/>
  <c r="N17" i="1"/>
  <c r="N23" i="1"/>
  <c r="N16" i="1"/>
  <c r="N15" i="1"/>
  <c r="N14" i="1"/>
  <c r="N13" i="1"/>
  <c r="N12" i="1"/>
  <c r="N9" i="1"/>
  <c r="N8" i="1"/>
  <c r="U23" i="1" l="1"/>
  <c r="T23" i="1"/>
  <c r="N24" i="1"/>
  <c r="W23" i="1"/>
  <c r="V23" i="1"/>
  <c r="W8" i="1"/>
  <c r="N11" i="1"/>
  <c r="U17" i="1"/>
  <c r="T17" i="1"/>
  <c r="W17" i="1"/>
  <c r="V17" i="1"/>
  <c r="U9" i="1"/>
  <c r="T9" i="1"/>
  <c r="W9" i="1"/>
  <c r="V9" i="1"/>
  <c r="U19" i="1"/>
  <c r="T19" i="1"/>
  <c r="N22" i="1"/>
  <c r="W19" i="1"/>
  <c r="V19" i="1"/>
  <c r="N18" i="1"/>
  <c r="W12" i="1"/>
  <c r="V12" i="1"/>
  <c r="U12" i="1"/>
  <c r="T12" i="1"/>
  <c r="W20" i="1"/>
  <c r="V20" i="1"/>
  <c r="U20" i="1"/>
  <c r="T20" i="1"/>
  <c r="U13" i="1"/>
  <c r="T13" i="1"/>
  <c r="W13" i="1"/>
  <c r="V13" i="1"/>
  <c r="U21" i="1"/>
  <c r="T21" i="1"/>
  <c r="W21" i="1"/>
  <c r="V21" i="1"/>
  <c r="W14" i="1"/>
  <c r="V14" i="1"/>
  <c r="U14" i="1"/>
  <c r="T14" i="1"/>
  <c r="W10" i="1"/>
  <c r="V10" i="1"/>
  <c r="U10" i="1"/>
  <c r="T10" i="1"/>
  <c r="U15" i="1"/>
  <c r="T15" i="1"/>
  <c r="W15" i="1"/>
  <c r="V15" i="1"/>
  <c r="W16" i="1"/>
  <c r="V16" i="1"/>
  <c r="U16" i="1"/>
  <c r="T16" i="1"/>
  <c r="T8" i="1"/>
  <c r="U8" i="1"/>
  <c r="V8" i="1"/>
  <c r="T24" i="1" l="1"/>
  <c r="W24" i="1"/>
  <c r="V24" i="1"/>
  <c r="U24" i="1"/>
  <c r="W22" i="1"/>
  <c r="V22" i="1"/>
  <c r="U22" i="1"/>
  <c r="T22" i="1"/>
  <c r="T11" i="1"/>
  <c r="N25" i="1"/>
  <c r="W11" i="1"/>
  <c r="U11" i="1"/>
  <c r="V11" i="1"/>
  <c r="T18" i="1"/>
  <c r="U18" i="1"/>
  <c r="V18" i="1"/>
  <c r="W18" i="1"/>
  <c r="T25" i="1" l="1"/>
  <c r="V25" i="1"/>
  <c r="W25" i="1"/>
  <c r="U25" i="1"/>
</calcChain>
</file>

<file path=xl/sharedStrings.xml><?xml version="1.0" encoding="utf-8"?>
<sst xmlns="http://schemas.openxmlformats.org/spreadsheetml/2006/main" count="163" uniqueCount="77">
  <si>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</si>
  <si>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</si>
  <si>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</si>
  <si>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</si>
  <si>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</si>
  <si>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</si>
  <si>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</si>
  <si>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</si>
  <si>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</si>
  <si>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</si>
  <si>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</si>
  <si>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</si>
  <si>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</si>
  <si>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</si>
  <si>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</si>
  <si>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</si>
  <si>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</si>
  <si>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</si>
  <si>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</si>
  <si>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</si>
  <si>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</si>
  <si>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</si>
  <si>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</si>
  <si>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</si>
  <si>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</si>
  <si>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</si>
  <si>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</si>
  <si>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14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</si>
  <si>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</si>
  <si>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</si>
  <si>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</si>
  <si>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</si>
  <si>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</si>
  <si>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</si>
  <si>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</si>
  <si>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</si>
  <si>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</si>
  <si>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</si>
  <si>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</si>
  <si>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</si>
  <si>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</si>
  <si>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</si>
  <si>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</si>
  <si>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</si>
  <si>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</si>
  <si>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</si>
  <si>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</si>
  <si>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</si>
  <si>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</si>
  <si>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</si>
  <si>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</si>
  <si>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</si>
  <si>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</si>
  <si>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</si>
  <si>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16</t>
  </si>
  <si>
    <t>40401B</t>
  </si>
  <si>
    <t>4. TRANSFORMACIÓN PRODUCTIVA, INTERNACIONALIZACIÓN Y ACCIÓN CLÍMATICA / B. TRANSFORMACIÓN PARA LA DIVERSIFICACIÓN PRODUCTIVA Y EXPORTADORA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</si>
  <si>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</si>
  <si>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</si>
  <si>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</si>
  <si>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</si>
  <si>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</si>
  <si>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</si>
  <si>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VICEMINISTERIO DE COMERCIO EXTERIOR</t>
  </si>
  <si>
    <t>VICEMINISTERIO DE DESARROLLO EMPRESARIAL</t>
  </si>
  <si>
    <t>SECRETARIA GENERAL</t>
  </si>
  <si>
    <t>VICEMINISTERIO DE TURISMO</t>
  </si>
  <si>
    <t>COMP/ APR</t>
  </si>
  <si>
    <t>OBLIG/ APR</t>
  </si>
  <si>
    <t>PAGO/ APR</t>
  </si>
  <si>
    <t xml:space="preserve">TOTAL GASTOS DE INVERSION </t>
  </si>
  <si>
    <t>APR.  REDUCIDA</t>
  </si>
  <si>
    <r>
      <rPr>
        <b/>
        <sz val="8"/>
        <rFont val="Arial"/>
        <family val="2"/>
      </rPr>
      <t>Nota 4</t>
    </r>
    <r>
      <rPr>
        <sz val="8"/>
        <rFont val="Arial"/>
        <family val="2"/>
      </rPr>
      <t>: Decreto No.0766 del 20 de Junio de 2024. Por el cual se aplazan unas apropiaciones en el presupuesto General de la Nación de la Vigencia Fiscal 2024</t>
    </r>
  </si>
  <si>
    <r>
      <rPr>
        <b/>
        <sz val="8"/>
        <rFont val="Arial"/>
        <family val="2"/>
      </rPr>
      <t xml:space="preserve">Nota 3 : </t>
    </r>
    <r>
      <rPr>
        <sz val="8"/>
        <rFont val="Arial"/>
        <family val="2"/>
      </rPr>
      <t>Circular Externa 017 Junio de 2024 Aplazamiento del Presupuesto General de la Nación</t>
    </r>
  </si>
  <si>
    <t>EJECUCIÓN PRESUPUESTAL ACUMULADA CON CORTE AL 31  DE JULIO DE 2024</t>
  </si>
  <si>
    <t>GASTOS DE INVERSIÓN</t>
  </si>
  <si>
    <t>FECHA DE GENERACIÓN: 01 DE AGOSTO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</si>
</sst>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7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left" vertical="center" wrapText="1" readingOrder="1"/>
    </xf>
    <xf numFmtId="10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7" fontId="4" fillId="0" borderId="0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Fill="1" applyBorder="1" applyAlignment="1">
      <alignment horizontal="right" vertical="center" wrapText="1"/>
    </xf>
    <xf numFmtId="10" fontId="8" fillId="0" borderId="0" xfId="0" applyNumberFormat="1" applyFont="1" applyFill="1" applyBorder="1"/>
    <xf numFmtId="0" fontId="8" fillId="0" borderId="0" xfId="0" applyFont="1" applyFill="1" applyBorder="1"/>
    <xf numFmtId="0" fontId="6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Fill="1" applyBorder="1" applyAlignment="1">
      <alignment horizontal="center" vertical="center" wrapText="1" readingOrder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vertical="center" wrapText="1" readingOrder="1"/>
    </xf>
    <xf numFmtId="7" fontId="3" fillId="0" borderId="1" xfId="0" applyNumberFormat="1" applyFont="1" applyFill="1" applyBorder="1" applyAlignment="1">
      <alignment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7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0" fontId="11" fillId="0" borderId="0" xfId="0" applyFont="1" applyFill="1" applyBorder="1"/>
    <xf numFmtId="0" fontId="12" fillId="0" borderId="0" xfId="0" applyFont="1" applyFill="1" applyBorder="1"/>
    <xf numFmtId="0" fontId="3" fillId="5" borderId="1" xfId="0" applyNumberFormat="1" applyFont="1" applyFill="1" applyBorder="1" applyAlignment="1">
      <alignment horizontal="center" vertical="center" wrapText="1" readingOrder="1"/>
    </xf>
    <xf numFmtId="0" fontId="2" fillId="4" borderId="1" xfId="0" applyNumberFormat="1" applyFont="1" applyFill="1" applyBorder="1" applyAlignment="1">
      <alignment horizontal="center" vertical="center" wrapText="1" readingOrder="1"/>
    </xf>
    <xf numFmtId="0" fontId="2" fillId="4" borderId="1" xfId="0" applyNumberFormat="1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10" fontId="5" fillId="4" borderId="1" xfId="0" applyNumberFormat="1" applyFont="1" applyFill="1" applyBorder="1" applyAlignment="1">
      <alignment horizontal="right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right" vertical="center" wrapText="1" readingOrder="1"/>
    </xf>
    <xf numFmtId="0" fontId="1" fillId="0" borderId="2" xfId="0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742950</xdr:colOff>
      <xdr:row>0</xdr:row>
      <xdr:rowOff>66675</xdr:rowOff>
    </xdr:from>
    <xdr:to>
      <xdr:col>18</xdr:col>
      <xdr:colOff>798404</xdr:colOff>
      <xdr:row>5</xdr:row>
      <xdr:rowOff>185379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2906375" y="66675"/>
          <a:ext cx="2141429" cy="985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0"/>
  <sheetViews>
    <sheetView showGridLines="0" tabSelected="1" topLeftCell="B1" workbookViewId="0">
      <selection activeCell="Q13" sqref="Q13"/>
    </sheetView>
  </sheetViews>
  <sheetFormatPr baseColWidth="10" defaultRowHeight="15"/>
  <cols>
    <col min="1" max="1" width="4.42578125" customWidth="1"/>
    <col min="2" max="3" width="5.42578125" customWidth="1"/>
    <col min="4" max="4" width="4.5703125" customWidth="1"/>
    <col min="5" max="5" width="6.85546875" customWidth="1"/>
    <col min="6" max="6" width="4.28515625" customWidth="1"/>
    <col min="7" max="7" width="3.7109375" customWidth="1"/>
    <col min="8" max="8" width="27.5703125" customWidth="1"/>
    <col min="9" max="9" width="15.7109375" customWidth="1"/>
    <col min="10" max="10" width="14" customWidth="1"/>
    <col min="11" max="11" width="11.42578125" customWidth="1"/>
    <col min="12" max="12" width="15.7109375" customWidth="1"/>
    <col min="13" max="13" width="16" customWidth="1"/>
    <col min="14" max="14" width="16.28515625" customWidth="1"/>
    <col min="15" max="15" width="16.140625" customWidth="1"/>
    <col min="16" max="16" width="14.85546875" customWidth="1"/>
    <col min="17" max="17" width="15.85546875" customWidth="1"/>
    <col min="18" max="18" width="15.42578125" customWidth="1"/>
    <col min="19" max="19" width="14.85546875" customWidth="1"/>
    <col min="20" max="20" width="15.140625" customWidth="1"/>
    <col min="21" max="21" width="8.28515625" customWidth="1"/>
    <col min="22" max="22" width="7" customWidth="1"/>
    <col min="23" max="23" width="8" customWidth="1"/>
  </cols>
  <sheetData>
    <row r="2" spans="1:23">
      <c r="A2" s="35" t="s">
        <v>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ht="17.25" customHeight="1">
      <c r="A3" s="35" t="s">
        <v>74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ht="17.25" customHeight="1">
      <c r="A4" s="35" t="s">
        <v>75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</row>
    <row r="5" spans="1:23" ht="3.75" customHeight="1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3" ht="15.75" thickBot="1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3" t="s">
        <v>0</v>
      </c>
      <c r="S6" s="38" t="s">
        <v>76</v>
      </c>
      <c r="T6" s="39"/>
      <c r="U6" s="39"/>
      <c r="V6" s="39"/>
      <c r="W6" s="39"/>
    </row>
    <row r="7" spans="1:23" ht="33" customHeight="1" thickTop="1" thickBot="1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71</v>
      </c>
      <c r="L7" s="9" t="s">
        <v>11</v>
      </c>
      <c r="M7" s="9" t="s">
        <v>12</v>
      </c>
      <c r="N7" s="9" t="s">
        <v>58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57</v>
      </c>
      <c r="U7" s="10" t="s">
        <v>67</v>
      </c>
      <c r="V7" s="10" t="s">
        <v>68</v>
      </c>
      <c r="W7" s="10" t="s">
        <v>69</v>
      </c>
    </row>
    <row r="8" spans="1:23" ht="60" customHeight="1" thickTop="1" thickBot="1">
      <c r="A8" s="29" t="s">
        <v>21</v>
      </c>
      <c r="B8" s="12" t="s">
        <v>22</v>
      </c>
      <c r="C8" s="12" t="s">
        <v>23</v>
      </c>
      <c r="D8" s="12" t="s">
        <v>24</v>
      </c>
      <c r="E8" s="12" t="s">
        <v>25</v>
      </c>
      <c r="F8" s="12" t="s">
        <v>18</v>
      </c>
      <c r="G8" s="12" t="s">
        <v>19</v>
      </c>
      <c r="H8" s="13" t="s">
        <v>26</v>
      </c>
      <c r="I8" s="14">
        <v>2879089992</v>
      </c>
      <c r="J8" s="14">
        <v>0</v>
      </c>
      <c r="K8" s="14">
        <v>0</v>
      </c>
      <c r="L8" s="14">
        <v>2879089992</v>
      </c>
      <c r="M8" s="14">
        <v>517000000</v>
      </c>
      <c r="N8" s="15">
        <f>+L8-M8</f>
        <v>2362089992</v>
      </c>
      <c r="O8" s="14">
        <v>2187224046.1199999</v>
      </c>
      <c r="P8" s="14">
        <v>174865945.88</v>
      </c>
      <c r="Q8" s="14">
        <v>2184659441.1199999</v>
      </c>
      <c r="R8" s="14">
        <v>1474985546.6199999</v>
      </c>
      <c r="S8" s="14">
        <v>1474985546.6199999</v>
      </c>
      <c r="T8" s="16">
        <f>+N8-Q8</f>
        <v>177430550.88000011</v>
      </c>
      <c r="U8" s="17">
        <f>+Q8/N8</f>
        <v>0.92488408507680597</v>
      </c>
      <c r="V8" s="17">
        <f>+R8/N8</f>
        <v>0.62444087719584218</v>
      </c>
      <c r="W8" s="17">
        <f>+S8/N8</f>
        <v>0.62444087719584218</v>
      </c>
    </row>
    <row r="9" spans="1:23" ht="60" customHeight="1" thickTop="1" thickBot="1">
      <c r="A9" s="29" t="s">
        <v>21</v>
      </c>
      <c r="B9" s="12" t="s">
        <v>22</v>
      </c>
      <c r="C9" s="12" t="s">
        <v>23</v>
      </c>
      <c r="D9" s="12" t="s">
        <v>24</v>
      </c>
      <c r="E9" s="12" t="s">
        <v>25</v>
      </c>
      <c r="F9" s="12" t="s">
        <v>27</v>
      </c>
      <c r="G9" s="12" t="s">
        <v>19</v>
      </c>
      <c r="H9" s="13" t="s">
        <v>26</v>
      </c>
      <c r="I9" s="14">
        <v>21150651769</v>
      </c>
      <c r="J9" s="14">
        <v>0</v>
      </c>
      <c r="K9" s="14">
        <v>0</v>
      </c>
      <c r="L9" s="14">
        <v>21150651769</v>
      </c>
      <c r="M9" s="14">
        <v>0</v>
      </c>
      <c r="N9" s="15">
        <f>+L9-M9</f>
        <v>21150651769</v>
      </c>
      <c r="O9" s="14">
        <v>21150651769</v>
      </c>
      <c r="P9" s="14">
        <v>0</v>
      </c>
      <c r="Q9" s="14">
        <v>21150651769</v>
      </c>
      <c r="R9" s="14">
        <v>0</v>
      </c>
      <c r="S9" s="14">
        <v>0</v>
      </c>
      <c r="T9" s="16">
        <f t="shared" ref="T9:T25" si="0">+N9-Q9</f>
        <v>0</v>
      </c>
      <c r="U9" s="17">
        <f t="shared" ref="U9:U25" si="1">+Q9/N9</f>
        <v>1</v>
      </c>
      <c r="V9" s="17">
        <f t="shared" ref="V9:V25" si="2">+R9/N9</f>
        <v>0</v>
      </c>
      <c r="W9" s="17">
        <f t="shared" ref="W9:W25" si="3">+S9/N9</f>
        <v>0</v>
      </c>
    </row>
    <row r="10" spans="1:23" ht="60" customHeight="1" thickTop="1" thickBot="1">
      <c r="A10" s="29" t="s">
        <v>21</v>
      </c>
      <c r="B10" s="12" t="s">
        <v>22</v>
      </c>
      <c r="C10" s="12" t="s">
        <v>23</v>
      </c>
      <c r="D10" s="12" t="s">
        <v>24</v>
      </c>
      <c r="E10" s="12" t="s">
        <v>55</v>
      </c>
      <c r="F10" s="12" t="s">
        <v>54</v>
      </c>
      <c r="G10" s="12" t="s">
        <v>20</v>
      </c>
      <c r="H10" s="13" t="s">
        <v>56</v>
      </c>
      <c r="I10" s="22">
        <v>9755650000</v>
      </c>
      <c r="J10" s="22">
        <v>0</v>
      </c>
      <c r="K10" s="22">
        <v>0</v>
      </c>
      <c r="L10" s="22">
        <v>9755650000</v>
      </c>
      <c r="M10" s="22">
        <v>0</v>
      </c>
      <c r="N10" s="23">
        <f>+L10-M10</f>
        <v>9755650000</v>
      </c>
      <c r="O10" s="22">
        <v>9420575713.2900009</v>
      </c>
      <c r="P10" s="22">
        <v>335074286.70999998</v>
      </c>
      <c r="Q10" s="22">
        <v>8722386864.7900009</v>
      </c>
      <c r="R10" s="22">
        <v>4836010248.79</v>
      </c>
      <c r="S10" s="22">
        <v>4806178628.79</v>
      </c>
      <c r="T10" s="16">
        <f t="shared" si="0"/>
        <v>1033263135.2099991</v>
      </c>
      <c r="U10" s="17">
        <f t="shared" si="1"/>
        <v>0.89408566982107818</v>
      </c>
      <c r="V10" s="17">
        <f t="shared" si="2"/>
        <v>0.49571379137115412</v>
      </c>
      <c r="W10" s="17">
        <f t="shared" si="3"/>
        <v>0.49265591004084813</v>
      </c>
    </row>
    <row r="11" spans="1:23" ht="33" customHeight="1" thickTop="1" thickBot="1">
      <c r="A11" s="11" t="s">
        <v>21</v>
      </c>
      <c r="B11" s="11"/>
      <c r="C11" s="11"/>
      <c r="D11" s="11"/>
      <c r="E11" s="11"/>
      <c r="F11" s="11"/>
      <c r="G11" s="11"/>
      <c r="H11" s="1" t="s">
        <v>63</v>
      </c>
      <c r="I11" s="21">
        <f>SUM(I8:I10)</f>
        <v>33785391761</v>
      </c>
      <c r="J11" s="21">
        <f t="shared" ref="J11:S11" si="4">SUM(J8:J10)</f>
        <v>0</v>
      </c>
      <c r="K11" s="21">
        <f t="shared" si="4"/>
        <v>0</v>
      </c>
      <c r="L11" s="21">
        <f t="shared" si="4"/>
        <v>33785391761</v>
      </c>
      <c r="M11" s="21">
        <f t="shared" si="4"/>
        <v>517000000</v>
      </c>
      <c r="N11" s="21">
        <f t="shared" si="4"/>
        <v>33268391761</v>
      </c>
      <c r="O11" s="21">
        <f t="shared" si="4"/>
        <v>32758451528.41</v>
      </c>
      <c r="P11" s="21">
        <f t="shared" si="4"/>
        <v>509940232.58999997</v>
      </c>
      <c r="Q11" s="21">
        <f t="shared" si="4"/>
        <v>32057698074.91</v>
      </c>
      <c r="R11" s="21">
        <f t="shared" si="4"/>
        <v>6310995795.4099998</v>
      </c>
      <c r="S11" s="21">
        <f t="shared" si="4"/>
        <v>6281164175.4099998</v>
      </c>
      <c r="T11" s="19">
        <f t="shared" si="0"/>
        <v>1210693686.0900002</v>
      </c>
      <c r="U11" s="20">
        <f t="shared" si="1"/>
        <v>0.96360828937005372</v>
      </c>
      <c r="V11" s="20">
        <f t="shared" si="2"/>
        <v>0.18969945528921775</v>
      </c>
      <c r="W11" s="20">
        <f t="shared" si="3"/>
        <v>0.18880275970458263</v>
      </c>
    </row>
    <row r="12" spans="1:23" ht="72.75" customHeight="1" thickTop="1" thickBot="1">
      <c r="A12" s="29" t="s">
        <v>21</v>
      </c>
      <c r="B12" s="29" t="s">
        <v>28</v>
      </c>
      <c r="C12" s="12" t="s">
        <v>23</v>
      </c>
      <c r="D12" s="12" t="s">
        <v>29</v>
      </c>
      <c r="E12" s="12" t="s">
        <v>30</v>
      </c>
      <c r="F12" s="12" t="s">
        <v>18</v>
      </c>
      <c r="G12" s="12" t="s">
        <v>19</v>
      </c>
      <c r="H12" s="13" t="s">
        <v>31</v>
      </c>
      <c r="I12" s="14">
        <v>19570000000</v>
      </c>
      <c r="J12" s="14">
        <v>0</v>
      </c>
      <c r="K12" s="14">
        <v>0</v>
      </c>
      <c r="L12" s="14">
        <v>19570000000</v>
      </c>
      <c r="M12" s="14">
        <v>1600000000</v>
      </c>
      <c r="N12" s="15">
        <f t="shared" ref="N12:N17" si="5">+L12-M12</f>
        <v>17970000000</v>
      </c>
      <c r="O12" s="14">
        <v>16511133882.4</v>
      </c>
      <c r="P12" s="14">
        <v>1458866117.5999999</v>
      </c>
      <c r="Q12" s="14">
        <v>16511121102.4</v>
      </c>
      <c r="R12" s="14">
        <v>387896592.39999998</v>
      </c>
      <c r="S12" s="14">
        <v>387896592.39999998</v>
      </c>
      <c r="T12" s="16">
        <f t="shared" si="0"/>
        <v>1458878897.6000004</v>
      </c>
      <c r="U12" s="17">
        <f t="shared" si="1"/>
        <v>0.91881586546466332</v>
      </c>
      <c r="V12" s="17">
        <f t="shared" si="2"/>
        <v>2.1585787000556481E-2</v>
      </c>
      <c r="W12" s="17">
        <f t="shared" si="3"/>
        <v>2.1585787000556481E-2</v>
      </c>
    </row>
    <row r="13" spans="1:23" ht="75.75" customHeight="1" thickTop="1" thickBot="1">
      <c r="A13" s="29" t="s">
        <v>21</v>
      </c>
      <c r="B13" s="29" t="s">
        <v>28</v>
      </c>
      <c r="C13" s="12" t="s">
        <v>23</v>
      </c>
      <c r="D13" s="12" t="s">
        <v>32</v>
      </c>
      <c r="E13" s="12" t="s">
        <v>33</v>
      </c>
      <c r="F13" s="12" t="s">
        <v>18</v>
      </c>
      <c r="G13" s="12" t="s">
        <v>19</v>
      </c>
      <c r="H13" s="13" t="s">
        <v>34</v>
      </c>
      <c r="I13" s="14">
        <v>16568950074</v>
      </c>
      <c r="J13" s="14">
        <v>0</v>
      </c>
      <c r="K13" s="14">
        <v>0</v>
      </c>
      <c r="L13" s="14">
        <v>16568950074</v>
      </c>
      <c r="M13" s="14">
        <v>5500000000</v>
      </c>
      <c r="N13" s="15">
        <f t="shared" si="5"/>
        <v>11068950074</v>
      </c>
      <c r="O13" s="14">
        <v>9990198970.2999992</v>
      </c>
      <c r="P13" s="14">
        <v>1078751103.7</v>
      </c>
      <c r="Q13" s="14">
        <v>9801669486.2999992</v>
      </c>
      <c r="R13" s="14">
        <v>328799205.80000001</v>
      </c>
      <c r="S13" s="14">
        <v>328799205.80000001</v>
      </c>
      <c r="T13" s="16">
        <f t="shared" si="0"/>
        <v>1267280587.7000008</v>
      </c>
      <c r="U13" s="17">
        <f t="shared" si="1"/>
        <v>0.88551031676647163</v>
      </c>
      <c r="V13" s="17">
        <f t="shared" si="2"/>
        <v>2.9704642590476647E-2</v>
      </c>
      <c r="W13" s="17">
        <f t="shared" si="3"/>
        <v>2.9704642590476647E-2</v>
      </c>
    </row>
    <row r="14" spans="1:23" ht="75.75" customHeight="1" thickTop="1" thickBot="1">
      <c r="A14" s="29" t="s">
        <v>21</v>
      </c>
      <c r="B14" s="29" t="s">
        <v>28</v>
      </c>
      <c r="C14" s="12" t="s">
        <v>23</v>
      </c>
      <c r="D14" s="12" t="s">
        <v>35</v>
      </c>
      <c r="E14" s="12" t="s">
        <v>33</v>
      </c>
      <c r="F14" s="12" t="s">
        <v>18</v>
      </c>
      <c r="G14" s="12" t="s">
        <v>19</v>
      </c>
      <c r="H14" s="13" t="s">
        <v>34</v>
      </c>
      <c r="I14" s="14">
        <v>4005703159</v>
      </c>
      <c r="J14" s="14">
        <v>0</v>
      </c>
      <c r="K14" s="14">
        <v>0</v>
      </c>
      <c r="L14" s="14">
        <v>4005703159</v>
      </c>
      <c r="M14" s="14">
        <v>2700000000</v>
      </c>
      <c r="N14" s="15">
        <f t="shared" si="5"/>
        <v>1305703159</v>
      </c>
      <c r="O14" s="14">
        <v>1284341181.5</v>
      </c>
      <c r="P14" s="14">
        <v>21361977.5</v>
      </c>
      <c r="Q14" s="14">
        <v>1234419181.5</v>
      </c>
      <c r="R14" s="14">
        <v>563071306</v>
      </c>
      <c r="S14" s="14">
        <v>563071306</v>
      </c>
      <c r="T14" s="16">
        <f t="shared" si="0"/>
        <v>71283977.5</v>
      </c>
      <c r="U14" s="17">
        <f t="shared" si="1"/>
        <v>0.9454056789181744</v>
      </c>
      <c r="V14" s="17">
        <f t="shared" si="2"/>
        <v>0.43123990481208602</v>
      </c>
      <c r="W14" s="17">
        <f t="shared" si="3"/>
        <v>0.43123990481208602</v>
      </c>
    </row>
    <row r="15" spans="1:23" ht="60" customHeight="1" thickTop="1" thickBot="1">
      <c r="A15" s="29" t="s">
        <v>21</v>
      </c>
      <c r="B15" s="29" t="s">
        <v>28</v>
      </c>
      <c r="C15" s="12" t="s">
        <v>23</v>
      </c>
      <c r="D15" s="12" t="s">
        <v>36</v>
      </c>
      <c r="E15" s="12" t="s">
        <v>37</v>
      </c>
      <c r="F15" s="12" t="s">
        <v>18</v>
      </c>
      <c r="G15" s="12" t="s">
        <v>19</v>
      </c>
      <c r="H15" s="13" t="s">
        <v>38</v>
      </c>
      <c r="I15" s="14">
        <v>69511933550</v>
      </c>
      <c r="J15" s="14">
        <v>0</v>
      </c>
      <c r="K15" s="14">
        <v>0</v>
      </c>
      <c r="L15" s="14">
        <v>69511933550</v>
      </c>
      <c r="M15" s="14">
        <v>26207153014</v>
      </c>
      <c r="N15" s="15">
        <f t="shared" si="5"/>
        <v>43304780536</v>
      </c>
      <c r="O15" s="14">
        <v>33168905780.630001</v>
      </c>
      <c r="P15" s="14">
        <v>10135874755.370001</v>
      </c>
      <c r="Q15" s="14">
        <v>32027093531.630001</v>
      </c>
      <c r="R15" s="14">
        <v>2760009640.6300001</v>
      </c>
      <c r="S15" s="14">
        <v>2760009640.6300001</v>
      </c>
      <c r="T15" s="16">
        <f t="shared" si="0"/>
        <v>11277687004.369999</v>
      </c>
      <c r="U15" s="17">
        <f t="shared" si="1"/>
        <v>0.73957408709196282</v>
      </c>
      <c r="V15" s="17">
        <f t="shared" si="2"/>
        <v>6.3734525529705835E-2</v>
      </c>
      <c r="W15" s="17">
        <f t="shared" si="3"/>
        <v>6.3734525529705835E-2</v>
      </c>
    </row>
    <row r="16" spans="1:23" ht="75" customHeight="1" thickTop="1" thickBot="1">
      <c r="A16" s="29" t="s">
        <v>21</v>
      </c>
      <c r="B16" s="29" t="s">
        <v>28</v>
      </c>
      <c r="C16" s="12" t="s">
        <v>23</v>
      </c>
      <c r="D16" s="12" t="s">
        <v>39</v>
      </c>
      <c r="E16" s="12" t="s">
        <v>40</v>
      </c>
      <c r="F16" s="12" t="s">
        <v>18</v>
      </c>
      <c r="G16" s="12" t="s">
        <v>19</v>
      </c>
      <c r="H16" s="13" t="s">
        <v>41</v>
      </c>
      <c r="I16" s="14">
        <v>59646395164</v>
      </c>
      <c r="J16" s="14">
        <v>0</v>
      </c>
      <c r="K16" s="14">
        <v>0</v>
      </c>
      <c r="L16" s="14">
        <v>59646395164</v>
      </c>
      <c r="M16" s="14">
        <v>8918000000</v>
      </c>
      <c r="N16" s="15">
        <f t="shared" si="5"/>
        <v>50728395164</v>
      </c>
      <c r="O16" s="14">
        <v>49909825505.190002</v>
      </c>
      <c r="P16" s="14">
        <v>818569658.80999994</v>
      </c>
      <c r="Q16" s="14">
        <v>49909720475.190002</v>
      </c>
      <c r="R16" s="14">
        <v>1441936933.8199999</v>
      </c>
      <c r="S16" s="14">
        <v>1441936933.8199999</v>
      </c>
      <c r="T16" s="16">
        <f t="shared" si="0"/>
        <v>818674688.80999756</v>
      </c>
      <c r="U16" s="17">
        <f t="shared" si="1"/>
        <v>0.98386160874667328</v>
      </c>
      <c r="V16" s="17">
        <f t="shared" si="2"/>
        <v>2.8424651108286732E-2</v>
      </c>
      <c r="W16" s="17">
        <f t="shared" si="3"/>
        <v>2.8424651108286732E-2</v>
      </c>
    </row>
    <row r="17" spans="1:26" ht="75.75" customHeight="1" thickTop="1" thickBot="1">
      <c r="A17" s="29" t="s">
        <v>21</v>
      </c>
      <c r="B17" s="29" t="s">
        <v>45</v>
      </c>
      <c r="C17" s="12" t="s">
        <v>23</v>
      </c>
      <c r="D17" s="12" t="s">
        <v>46</v>
      </c>
      <c r="E17" s="12" t="s">
        <v>33</v>
      </c>
      <c r="F17" s="12" t="s">
        <v>18</v>
      </c>
      <c r="G17" s="12" t="s">
        <v>19</v>
      </c>
      <c r="H17" s="13" t="s">
        <v>34</v>
      </c>
      <c r="I17" s="14">
        <v>152422406</v>
      </c>
      <c r="J17" s="14">
        <v>0</v>
      </c>
      <c r="K17" s="14">
        <v>0</v>
      </c>
      <c r="L17" s="14">
        <v>152422406</v>
      </c>
      <c r="M17" s="14">
        <v>24034875</v>
      </c>
      <c r="N17" s="15">
        <f t="shared" si="5"/>
        <v>128387531</v>
      </c>
      <c r="O17" s="14">
        <v>128387531</v>
      </c>
      <c r="P17" s="14">
        <v>0</v>
      </c>
      <c r="Q17" s="14">
        <v>103400765</v>
      </c>
      <c r="R17" s="14">
        <v>50230000</v>
      </c>
      <c r="S17" s="14">
        <v>50230000</v>
      </c>
      <c r="T17" s="16">
        <f t="shared" si="0"/>
        <v>24986766</v>
      </c>
      <c r="U17" s="17">
        <f t="shared" si="1"/>
        <v>0.80538011903975315</v>
      </c>
      <c r="V17" s="17">
        <f t="shared" si="2"/>
        <v>0.391237370239638</v>
      </c>
      <c r="W17" s="17">
        <f t="shared" si="3"/>
        <v>0.391237370239638</v>
      </c>
    </row>
    <row r="18" spans="1:26" ht="36" customHeight="1" thickTop="1" thickBot="1">
      <c r="A18" s="11" t="s">
        <v>21</v>
      </c>
      <c r="B18" s="11"/>
      <c r="C18" s="11"/>
      <c r="D18" s="11"/>
      <c r="E18" s="11"/>
      <c r="F18" s="11"/>
      <c r="G18" s="11"/>
      <c r="H18" s="1" t="s">
        <v>64</v>
      </c>
      <c r="I18" s="18">
        <f>SUM(I12:I17)</f>
        <v>169455404353</v>
      </c>
      <c r="J18" s="18">
        <f t="shared" ref="J18:S18" si="6">SUM(J12:J17)</f>
        <v>0</v>
      </c>
      <c r="K18" s="18">
        <f t="shared" si="6"/>
        <v>0</v>
      </c>
      <c r="L18" s="18">
        <f t="shared" si="6"/>
        <v>169455404353</v>
      </c>
      <c r="M18" s="18">
        <f t="shared" si="6"/>
        <v>44949187889</v>
      </c>
      <c r="N18" s="18">
        <f t="shared" si="6"/>
        <v>124506216464</v>
      </c>
      <c r="O18" s="18">
        <f t="shared" si="6"/>
        <v>110992792851.02</v>
      </c>
      <c r="P18" s="18">
        <f t="shared" si="6"/>
        <v>13513423612.980001</v>
      </c>
      <c r="Q18" s="18">
        <f t="shared" si="6"/>
        <v>109587424542.02</v>
      </c>
      <c r="R18" s="18">
        <f t="shared" si="6"/>
        <v>5531943678.6499996</v>
      </c>
      <c r="S18" s="18">
        <f t="shared" si="6"/>
        <v>5531943678.6499996</v>
      </c>
      <c r="T18" s="19">
        <f t="shared" si="0"/>
        <v>14918791921.979996</v>
      </c>
      <c r="U18" s="20">
        <f t="shared" si="1"/>
        <v>0.88017632897636366</v>
      </c>
      <c r="V18" s="20">
        <f t="shared" si="2"/>
        <v>4.44310640525288E-2</v>
      </c>
      <c r="W18" s="20">
        <f t="shared" si="3"/>
        <v>4.44310640525288E-2</v>
      </c>
    </row>
    <row r="19" spans="1:26" ht="60" customHeight="1" thickTop="1" thickBot="1">
      <c r="A19" s="12" t="s">
        <v>21</v>
      </c>
      <c r="B19" s="12" t="s">
        <v>47</v>
      </c>
      <c r="C19" s="12" t="s">
        <v>23</v>
      </c>
      <c r="D19" s="12" t="s">
        <v>48</v>
      </c>
      <c r="E19" s="12" t="s">
        <v>49</v>
      </c>
      <c r="F19" s="12" t="s">
        <v>18</v>
      </c>
      <c r="G19" s="12" t="s">
        <v>19</v>
      </c>
      <c r="H19" s="13" t="s">
        <v>50</v>
      </c>
      <c r="I19" s="14">
        <v>4911388626</v>
      </c>
      <c r="J19" s="14">
        <v>0</v>
      </c>
      <c r="K19" s="14">
        <v>0</v>
      </c>
      <c r="L19" s="14">
        <v>4911388626</v>
      </c>
      <c r="M19" s="14">
        <v>1000000000</v>
      </c>
      <c r="N19" s="15">
        <f>+L19-M19</f>
        <v>3911388626</v>
      </c>
      <c r="O19" s="14">
        <v>3730538054.4400001</v>
      </c>
      <c r="P19" s="14">
        <v>180850571.56</v>
      </c>
      <c r="Q19" s="14">
        <v>2681741054.4400001</v>
      </c>
      <c r="R19" s="14">
        <v>1921105023.4400001</v>
      </c>
      <c r="S19" s="14">
        <v>1921105023.4400001</v>
      </c>
      <c r="T19" s="16">
        <f t="shared" si="0"/>
        <v>1229647571.5599999</v>
      </c>
      <c r="U19" s="17">
        <f t="shared" si="1"/>
        <v>0.68562377990613921</v>
      </c>
      <c r="V19" s="17">
        <f t="shared" si="2"/>
        <v>0.49115677503123162</v>
      </c>
      <c r="W19" s="17">
        <f t="shared" si="3"/>
        <v>0.49115677503123162</v>
      </c>
    </row>
    <row r="20" spans="1:26" ht="60" customHeight="1" thickTop="1" thickBot="1">
      <c r="A20" s="12" t="s">
        <v>21</v>
      </c>
      <c r="B20" s="12" t="s">
        <v>47</v>
      </c>
      <c r="C20" s="12" t="s">
        <v>23</v>
      </c>
      <c r="D20" s="12" t="s">
        <v>46</v>
      </c>
      <c r="E20" s="12" t="s">
        <v>51</v>
      </c>
      <c r="F20" s="12" t="s">
        <v>18</v>
      </c>
      <c r="G20" s="12" t="s">
        <v>19</v>
      </c>
      <c r="H20" s="13" t="s">
        <v>52</v>
      </c>
      <c r="I20" s="14">
        <v>2879089884</v>
      </c>
      <c r="J20" s="14">
        <v>0</v>
      </c>
      <c r="K20" s="14">
        <v>0</v>
      </c>
      <c r="L20" s="14">
        <v>2879089884</v>
      </c>
      <c r="M20" s="14">
        <v>240000000</v>
      </c>
      <c r="N20" s="15">
        <f>+L20-M20</f>
        <v>2639089884</v>
      </c>
      <c r="O20" s="14">
        <v>1891013804.23</v>
      </c>
      <c r="P20" s="14">
        <v>748076079.76999998</v>
      </c>
      <c r="Q20" s="14">
        <v>1729065234.23</v>
      </c>
      <c r="R20" s="14">
        <v>636094622.23000002</v>
      </c>
      <c r="S20" s="14">
        <v>636094622.23000002</v>
      </c>
      <c r="T20" s="16">
        <f t="shared" si="0"/>
        <v>910024649.76999998</v>
      </c>
      <c r="U20" s="17">
        <f t="shared" si="1"/>
        <v>0.65517481792219245</v>
      </c>
      <c r="V20" s="17">
        <f t="shared" si="2"/>
        <v>0.24102802488329345</v>
      </c>
      <c r="W20" s="17">
        <f t="shared" si="3"/>
        <v>0.24102802488329345</v>
      </c>
    </row>
    <row r="21" spans="1:26" ht="60" customHeight="1" thickTop="1" thickBot="1">
      <c r="A21" s="12" t="s">
        <v>21</v>
      </c>
      <c r="B21" s="12" t="s">
        <v>47</v>
      </c>
      <c r="C21" s="12" t="s">
        <v>23</v>
      </c>
      <c r="D21" s="12" t="s">
        <v>53</v>
      </c>
      <c r="E21" s="12" t="s">
        <v>51</v>
      </c>
      <c r="F21" s="12" t="s">
        <v>18</v>
      </c>
      <c r="G21" s="12" t="s">
        <v>19</v>
      </c>
      <c r="H21" s="13" t="s">
        <v>52</v>
      </c>
      <c r="I21" s="14">
        <v>381056014</v>
      </c>
      <c r="J21" s="14">
        <v>0</v>
      </c>
      <c r="K21" s="14">
        <v>0</v>
      </c>
      <c r="L21" s="14">
        <v>381056014</v>
      </c>
      <c r="M21" s="14">
        <v>141056014</v>
      </c>
      <c r="N21" s="15">
        <f>+L21-M21</f>
        <v>240000000</v>
      </c>
      <c r="O21" s="14">
        <v>240000000</v>
      </c>
      <c r="P21" s="14">
        <v>0</v>
      </c>
      <c r="Q21" s="14">
        <v>239853925</v>
      </c>
      <c r="R21" s="14">
        <v>0</v>
      </c>
      <c r="S21" s="14">
        <v>0</v>
      </c>
      <c r="T21" s="16">
        <f t="shared" si="0"/>
        <v>146075</v>
      </c>
      <c r="U21" s="17">
        <f t="shared" si="1"/>
        <v>0.99939135416666669</v>
      </c>
      <c r="V21" s="17">
        <f t="shared" si="2"/>
        <v>0</v>
      </c>
      <c r="W21" s="17">
        <f t="shared" si="3"/>
        <v>0</v>
      </c>
    </row>
    <row r="22" spans="1:26" ht="39" customHeight="1" thickTop="1" thickBot="1">
      <c r="A22" s="11" t="s">
        <v>21</v>
      </c>
      <c r="B22" s="11"/>
      <c r="C22" s="11"/>
      <c r="D22" s="11"/>
      <c r="E22" s="11"/>
      <c r="F22" s="11"/>
      <c r="G22" s="11"/>
      <c r="H22" s="1" t="s">
        <v>65</v>
      </c>
      <c r="I22" s="18">
        <f>SUM(I19:I21)</f>
        <v>8171534524</v>
      </c>
      <c r="J22" s="18">
        <f t="shared" ref="J22:S22" si="7">SUM(J19:J21)</f>
        <v>0</v>
      </c>
      <c r="K22" s="18">
        <f t="shared" si="7"/>
        <v>0</v>
      </c>
      <c r="L22" s="18">
        <f t="shared" si="7"/>
        <v>8171534524</v>
      </c>
      <c r="M22" s="18">
        <f t="shared" si="7"/>
        <v>1381056014</v>
      </c>
      <c r="N22" s="18">
        <f t="shared" si="7"/>
        <v>6790478510</v>
      </c>
      <c r="O22" s="18">
        <f t="shared" si="7"/>
        <v>5861551858.6700001</v>
      </c>
      <c r="P22" s="18">
        <f t="shared" si="7"/>
        <v>928926651.32999992</v>
      </c>
      <c r="Q22" s="18">
        <f t="shared" si="7"/>
        <v>4650660213.6700001</v>
      </c>
      <c r="R22" s="18">
        <f t="shared" si="7"/>
        <v>2557199645.6700001</v>
      </c>
      <c r="S22" s="18">
        <f t="shared" si="7"/>
        <v>2557199645.6700001</v>
      </c>
      <c r="T22" s="19">
        <f t="shared" si="0"/>
        <v>2139818296.3299999</v>
      </c>
      <c r="U22" s="20">
        <f t="shared" si="1"/>
        <v>0.68487960116819513</v>
      </c>
      <c r="V22" s="20">
        <f t="shared" si="2"/>
        <v>0.37658607444293352</v>
      </c>
      <c r="W22" s="20">
        <f t="shared" si="3"/>
        <v>0.37658607444293352</v>
      </c>
    </row>
    <row r="23" spans="1:26" ht="60" customHeight="1" thickTop="1" thickBot="1">
      <c r="A23" s="29" t="s">
        <v>21</v>
      </c>
      <c r="B23" s="12" t="s">
        <v>28</v>
      </c>
      <c r="C23" s="12" t="s">
        <v>23</v>
      </c>
      <c r="D23" s="12" t="s">
        <v>42</v>
      </c>
      <c r="E23" s="12" t="s">
        <v>43</v>
      </c>
      <c r="F23" s="12" t="s">
        <v>18</v>
      </c>
      <c r="G23" s="12" t="s">
        <v>19</v>
      </c>
      <c r="H23" s="13" t="s">
        <v>44</v>
      </c>
      <c r="I23" s="14">
        <v>2733955712</v>
      </c>
      <c r="J23" s="14">
        <v>0</v>
      </c>
      <c r="K23" s="14">
        <v>0</v>
      </c>
      <c r="L23" s="14">
        <v>2733955712</v>
      </c>
      <c r="M23" s="14">
        <v>193371336</v>
      </c>
      <c r="N23" s="15">
        <f>+L23-M23</f>
        <v>2540584376</v>
      </c>
      <c r="O23" s="14">
        <v>2437069255.9299998</v>
      </c>
      <c r="P23" s="14">
        <v>103515120.06999999</v>
      </c>
      <c r="Q23" s="14">
        <v>2276942296.9299998</v>
      </c>
      <c r="R23" s="14">
        <v>1294820656.0999999</v>
      </c>
      <c r="S23" s="14">
        <v>1294820656.0999999</v>
      </c>
      <c r="T23" s="16">
        <f t="shared" si="0"/>
        <v>263642079.07000017</v>
      </c>
      <c r="U23" s="17">
        <f t="shared" si="1"/>
        <v>0.89622778067891251</v>
      </c>
      <c r="V23" s="17">
        <f t="shared" si="2"/>
        <v>0.50965465596486836</v>
      </c>
      <c r="W23" s="17">
        <f t="shared" si="3"/>
        <v>0.50965465596486836</v>
      </c>
    </row>
    <row r="24" spans="1:26" ht="26.25" customHeight="1" thickTop="1" thickBot="1">
      <c r="A24" s="11" t="s">
        <v>21</v>
      </c>
      <c r="B24" s="11"/>
      <c r="C24" s="11"/>
      <c r="D24" s="11"/>
      <c r="E24" s="11"/>
      <c r="F24" s="11"/>
      <c r="G24" s="11"/>
      <c r="H24" s="1" t="s">
        <v>66</v>
      </c>
      <c r="I24" s="18">
        <f>+I23</f>
        <v>2733955712</v>
      </c>
      <c r="J24" s="18">
        <f t="shared" ref="J24:S24" si="8">+J23</f>
        <v>0</v>
      </c>
      <c r="K24" s="18">
        <f t="shared" si="8"/>
        <v>0</v>
      </c>
      <c r="L24" s="18">
        <f t="shared" si="8"/>
        <v>2733955712</v>
      </c>
      <c r="M24" s="18">
        <f t="shared" si="8"/>
        <v>193371336</v>
      </c>
      <c r="N24" s="18">
        <f t="shared" si="8"/>
        <v>2540584376</v>
      </c>
      <c r="O24" s="18">
        <f t="shared" si="8"/>
        <v>2437069255.9299998</v>
      </c>
      <c r="P24" s="18">
        <f t="shared" si="8"/>
        <v>103515120.06999999</v>
      </c>
      <c r="Q24" s="18">
        <f t="shared" si="8"/>
        <v>2276942296.9299998</v>
      </c>
      <c r="R24" s="18">
        <f t="shared" si="8"/>
        <v>1294820656.0999999</v>
      </c>
      <c r="S24" s="18">
        <f t="shared" si="8"/>
        <v>1294820656.0999999</v>
      </c>
      <c r="T24" s="19">
        <f t="shared" si="0"/>
        <v>263642079.07000017</v>
      </c>
      <c r="U24" s="20">
        <f t="shared" si="1"/>
        <v>0.89622778067891251</v>
      </c>
      <c r="V24" s="20">
        <f t="shared" si="2"/>
        <v>0.50965465596486836</v>
      </c>
      <c r="W24" s="20">
        <f t="shared" si="3"/>
        <v>0.50965465596486836</v>
      </c>
    </row>
    <row r="25" spans="1:26" ht="24" customHeight="1" thickTop="1" thickBot="1">
      <c r="A25" s="30" t="s">
        <v>21</v>
      </c>
      <c r="B25" s="30"/>
      <c r="C25" s="30"/>
      <c r="D25" s="30"/>
      <c r="E25" s="30"/>
      <c r="F25" s="30"/>
      <c r="G25" s="30"/>
      <c r="H25" s="31" t="s">
        <v>70</v>
      </c>
      <c r="I25" s="32">
        <f>+I11+I18+I22+I24</f>
        <v>214146286350</v>
      </c>
      <c r="J25" s="32">
        <f t="shared" ref="J25:S25" si="9">+J11+J18+J22+J24</f>
        <v>0</v>
      </c>
      <c r="K25" s="32">
        <f t="shared" si="9"/>
        <v>0</v>
      </c>
      <c r="L25" s="32">
        <f t="shared" si="9"/>
        <v>214146286350</v>
      </c>
      <c r="M25" s="32">
        <f t="shared" si="9"/>
        <v>47040615239</v>
      </c>
      <c r="N25" s="32">
        <f t="shared" si="9"/>
        <v>167105671111</v>
      </c>
      <c r="O25" s="32">
        <f t="shared" si="9"/>
        <v>152049865494.03</v>
      </c>
      <c r="P25" s="32">
        <f t="shared" si="9"/>
        <v>15055805616.970001</v>
      </c>
      <c r="Q25" s="32">
        <f t="shared" si="9"/>
        <v>148572725127.53</v>
      </c>
      <c r="R25" s="32">
        <f t="shared" si="9"/>
        <v>15694959775.83</v>
      </c>
      <c r="S25" s="32">
        <f t="shared" si="9"/>
        <v>15665128155.83</v>
      </c>
      <c r="T25" s="33">
        <f t="shared" si="0"/>
        <v>18532945983.470001</v>
      </c>
      <c r="U25" s="34">
        <f t="shared" si="1"/>
        <v>0.88909445226930994</v>
      </c>
      <c r="V25" s="34">
        <f t="shared" si="2"/>
        <v>9.3922364641979256E-2</v>
      </c>
      <c r="W25" s="34">
        <f t="shared" si="3"/>
        <v>9.3743845147089194E-2</v>
      </c>
    </row>
    <row r="26" spans="1:26" ht="15.75" thickTop="1">
      <c r="A26" s="4" t="s">
        <v>60</v>
      </c>
      <c r="B26" s="4"/>
      <c r="C26" s="4"/>
      <c r="D26" s="4"/>
      <c r="E26" s="4"/>
      <c r="F26" s="24"/>
      <c r="G26" s="24"/>
      <c r="H26" s="5"/>
      <c r="I26" s="6"/>
      <c r="J26" s="6"/>
      <c r="K26" s="4"/>
      <c r="L26" s="4"/>
      <c r="M26" s="4"/>
      <c r="N26" s="28"/>
      <c r="O26" s="28"/>
      <c r="P26" s="24"/>
      <c r="Q26" s="24"/>
      <c r="R26" s="25"/>
      <c r="S26" s="6"/>
      <c r="T26" s="6"/>
      <c r="U26" s="6"/>
      <c r="V26" s="26"/>
      <c r="W26" s="26"/>
      <c r="X26" s="26"/>
      <c r="Y26" s="26"/>
      <c r="Z26" s="8"/>
    </row>
    <row r="27" spans="1:26">
      <c r="A27" s="4" t="s">
        <v>61</v>
      </c>
      <c r="B27" s="4"/>
      <c r="C27" s="4"/>
      <c r="D27" s="4"/>
      <c r="E27" s="4"/>
      <c r="F27" s="24"/>
      <c r="G27" s="24"/>
      <c r="H27" s="5"/>
      <c r="I27" s="6"/>
      <c r="J27" s="6"/>
      <c r="K27" s="4"/>
      <c r="L27" s="4"/>
      <c r="M27" s="4"/>
      <c r="N27" s="28"/>
      <c r="O27" s="28"/>
      <c r="P27" s="24"/>
      <c r="Q27" s="24"/>
      <c r="R27" s="25"/>
      <c r="S27" s="6"/>
      <c r="T27" s="6"/>
      <c r="U27" s="6"/>
      <c r="V27" s="26"/>
      <c r="W27" s="26"/>
      <c r="X27" s="26"/>
      <c r="Y27" s="26"/>
      <c r="Z27" s="8"/>
    </row>
    <row r="28" spans="1:26">
      <c r="A28" s="4" t="s">
        <v>62</v>
      </c>
      <c r="B28" s="4"/>
      <c r="C28" s="4"/>
      <c r="D28" s="4"/>
      <c r="E28" s="4"/>
      <c r="F28" s="24"/>
      <c r="G28" s="24"/>
      <c r="H28" s="5"/>
      <c r="I28" s="6"/>
      <c r="J28" s="6"/>
      <c r="K28" s="4"/>
      <c r="L28" s="4"/>
      <c r="M28" s="4"/>
      <c r="N28" s="28"/>
      <c r="O28" s="28"/>
      <c r="P28" s="24"/>
      <c r="Q28" s="24"/>
      <c r="R28" s="25"/>
      <c r="S28" s="6"/>
      <c r="T28" s="6"/>
      <c r="U28" s="6"/>
      <c r="V28" s="26"/>
      <c r="W28" s="26"/>
      <c r="X28" s="26"/>
      <c r="Y28" s="26"/>
      <c r="Z28" s="8"/>
    </row>
    <row r="29" spans="1:26">
      <c r="A29" s="4" t="s">
        <v>73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28"/>
      <c r="O29" s="28"/>
      <c r="P29" s="24"/>
      <c r="Q29" s="24"/>
      <c r="R29" s="25"/>
      <c r="S29" s="6"/>
      <c r="T29" s="6"/>
      <c r="U29" s="6"/>
      <c r="V29" s="26"/>
      <c r="W29" s="26"/>
      <c r="X29" s="26"/>
      <c r="Y29" s="26"/>
      <c r="Z29" s="8"/>
    </row>
    <row r="30" spans="1:26">
      <c r="A30" s="4" t="s">
        <v>72</v>
      </c>
      <c r="B30" s="4"/>
      <c r="C30" s="4"/>
      <c r="D30" s="4"/>
      <c r="E30" s="4"/>
      <c r="F30" s="24"/>
      <c r="G30" s="24"/>
      <c r="H30" s="5"/>
      <c r="I30" s="6"/>
      <c r="J30" s="6"/>
      <c r="K30" s="4"/>
      <c r="L30" s="4"/>
      <c r="M30" s="4"/>
      <c r="N30" s="28"/>
      <c r="O30" s="28"/>
      <c r="P30" s="24"/>
      <c r="Q30" s="24"/>
      <c r="R30" s="25"/>
      <c r="S30" s="6"/>
      <c r="T30" s="6"/>
      <c r="U30" s="6"/>
      <c r="V30" s="26"/>
      <c r="W30" s="26"/>
      <c r="X30" s="26"/>
      <c r="Y30" s="26"/>
      <c r="Z30" s="8"/>
    </row>
    <row r="31" spans="1:26">
      <c r="A31" s="27"/>
      <c r="B31" s="27"/>
      <c r="C31" s="27"/>
      <c r="D31" s="27"/>
      <c r="E31" s="27"/>
      <c r="F31" s="27"/>
      <c r="G31" s="27"/>
      <c r="H31" s="4"/>
      <c r="I31" s="4"/>
      <c r="J31" s="4"/>
      <c r="K31" s="4"/>
      <c r="L31" s="4"/>
      <c r="M31" s="4"/>
      <c r="N31" s="8"/>
      <c r="O31" s="8"/>
      <c r="P31" s="24"/>
      <c r="Q31" s="24"/>
      <c r="R31" s="25"/>
      <c r="S31" s="6"/>
      <c r="T31" s="6"/>
      <c r="U31" s="4"/>
      <c r="V31" s="4"/>
      <c r="W31" s="8"/>
      <c r="X31" s="8"/>
      <c r="Y31" s="8"/>
      <c r="Z31" s="8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8"/>
      <c r="O32" s="8"/>
      <c r="P32" s="24"/>
      <c r="Q32" s="24"/>
      <c r="R32" s="25"/>
      <c r="S32" s="4"/>
      <c r="T32" s="4"/>
      <c r="U32" s="8"/>
      <c r="V32" s="8"/>
      <c r="W32" s="8"/>
      <c r="X32" s="8"/>
      <c r="Y32" s="8"/>
      <c r="Z32" s="8"/>
    </row>
    <row r="33" spans="1:2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8"/>
      <c r="T33" s="8"/>
      <c r="U33" s="7"/>
      <c r="V33" s="7"/>
      <c r="W33" s="7"/>
    </row>
    <row r="34" spans="1:2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7"/>
      <c r="V34" s="7"/>
      <c r="W34" s="7"/>
    </row>
    <row r="35" spans="1:2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7"/>
      <c r="V35" s="7"/>
      <c r="W35" s="7"/>
    </row>
    <row r="36" spans="1:2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7"/>
      <c r="V38" s="7"/>
      <c r="W38" s="7"/>
    </row>
    <row r="39" spans="1:2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7"/>
      <c r="V39" s="7"/>
      <c r="W39" s="7"/>
    </row>
    <row r="40" spans="1:2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U40" s="2"/>
      <c r="V40" s="2"/>
      <c r="W40" s="2"/>
    </row>
    <row r="41" spans="1:23">
      <c r="U41" s="2"/>
      <c r="V41" s="2"/>
      <c r="W41" s="2"/>
    </row>
    <row r="42" spans="1:23">
      <c r="U42" s="2"/>
      <c r="V42" s="2"/>
      <c r="W42" s="2"/>
    </row>
    <row r="43" spans="1:23">
      <c r="U43" s="2"/>
      <c r="V43" s="2"/>
      <c r="W43" s="2"/>
    </row>
    <row r="44" spans="1:23">
      <c r="U44" s="2"/>
      <c r="V44" s="2"/>
      <c r="W44" s="2"/>
    </row>
    <row r="50" ht="12" customHeight="1"/>
  </sheetData>
  <mergeCells count="4">
    <mergeCell ref="A2:W2"/>
    <mergeCell ref="A3:W3"/>
    <mergeCell ref="S6:W6"/>
    <mergeCell ref="A4:W5"/>
  </mergeCells>
  <printOptions horizontalCentered="1"/>
  <pageMargins left="0.19685039370078741" right="0" top="0.78740157480314965" bottom="0.19685039370078741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Heidy Yineth Arevalo Gomez</cp:lastModifiedBy>
  <cp:lastPrinted>2024-07-05T15:37:05Z</cp:lastPrinted>
  <dcterms:created xsi:type="dcterms:W3CDTF">2024-07-01T22:52:35Z</dcterms:created>
  <dcterms:modified xsi:type="dcterms:W3CDTF">2024-08-02T19:05:54Z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