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Pagina web 31 de julio\"/>
    </mc:Choice>
  </mc:AlternateContent>
  <bookViews>
    <workbookView xWindow="0" yWindow="0" windowWidth="20490" windowHeight="7155"/>
  </bookViews>
  <sheets>
    <sheet name="DIRECCIÓN DE COMERCIO EXTERIOR" sheetId="1" r:id="rId1"/>
  </sheets>
  <calcPr calcId="152511"/>
</workbook>
</file>

<file path=xl/calcChain.xml><?xml version="1.0" encoding="utf-8"?>
<calcChain xmlns="http://schemas.openxmlformats.org/spreadsheetml/2006/main">
  <c r="T12" i="1" l="1"/>
  <c r="T11" i="1"/>
  <c r="T10" i="1"/>
  <c r="S9" i="1"/>
  <c r="R9" i="1"/>
  <c r="Q9" i="1"/>
  <c r="O9" i="1"/>
  <c r="N9" i="1"/>
  <c r="M9" i="1"/>
  <c r="L9" i="1"/>
  <c r="I9" i="1"/>
  <c r="N22" i="1" l="1"/>
  <c r="U22" i="1" s="1"/>
  <c r="N20" i="1"/>
  <c r="W20" i="1" s="1"/>
  <c r="N18" i="1"/>
  <c r="W18" i="1" s="1"/>
  <c r="N17" i="1"/>
  <c r="T17" i="1" s="1"/>
  <c r="N15" i="1"/>
  <c r="T15" i="1" s="1"/>
  <c r="N13" i="1"/>
  <c r="T13" i="1" s="1"/>
  <c r="N12" i="1"/>
  <c r="U12" i="1" s="1"/>
  <c r="N11" i="1"/>
  <c r="W11" i="1" s="1"/>
  <c r="N10" i="1"/>
  <c r="V10" i="1" s="1"/>
  <c r="S21" i="1"/>
  <c r="R21" i="1"/>
  <c r="Q21" i="1"/>
  <c r="P21" i="1"/>
  <c r="O21" i="1"/>
  <c r="M21" i="1"/>
  <c r="L21" i="1"/>
  <c r="K21" i="1"/>
  <c r="J21" i="1"/>
  <c r="I21" i="1"/>
  <c r="S19" i="1"/>
  <c r="R19" i="1"/>
  <c r="Q19" i="1"/>
  <c r="P19" i="1"/>
  <c r="O19" i="1"/>
  <c r="M19" i="1"/>
  <c r="L19" i="1"/>
  <c r="K19" i="1"/>
  <c r="J19" i="1"/>
  <c r="I19" i="1"/>
  <c r="S16" i="1"/>
  <c r="R16" i="1"/>
  <c r="Q16" i="1"/>
  <c r="P16" i="1"/>
  <c r="O16" i="1"/>
  <c r="M16" i="1"/>
  <c r="L16" i="1"/>
  <c r="K16" i="1"/>
  <c r="J16" i="1"/>
  <c r="I16" i="1"/>
  <c r="S14" i="1"/>
  <c r="R14" i="1"/>
  <c r="Q14" i="1"/>
  <c r="P14" i="1"/>
  <c r="O14" i="1"/>
  <c r="M14" i="1"/>
  <c r="L14" i="1"/>
  <c r="K14" i="1"/>
  <c r="J14" i="1"/>
  <c r="I14" i="1"/>
  <c r="P9" i="1"/>
  <c r="K9" i="1"/>
  <c r="J9" i="1"/>
  <c r="N19" i="1" l="1"/>
  <c r="T19" i="1" s="1"/>
  <c r="V18" i="1"/>
  <c r="V12" i="1"/>
  <c r="I8" i="1"/>
  <c r="I23" i="1" s="1"/>
  <c r="R8" i="1"/>
  <c r="R23" i="1" s="1"/>
  <c r="P8" i="1"/>
  <c r="P23" i="1" s="1"/>
  <c r="U10" i="1"/>
  <c r="U9" i="1"/>
  <c r="N21" i="1"/>
  <c r="V21" i="1" s="1"/>
  <c r="W10" i="1"/>
  <c r="N14" i="1"/>
  <c r="V14" i="1" s="1"/>
  <c r="U15" i="1"/>
  <c r="T18" i="1"/>
  <c r="U18" i="1"/>
  <c r="N16" i="1"/>
  <c r="T16" i="1" s="1"/>
  <c r="T20" i="1"/>
  <c r="J8" i="1"/>
  <c r="J23" i="1" s="1"/>
  <c r="M8" i="1"/>
  <c r="M23" i="1" s="1"/>
  <c r="K8" i="1"/>
  <c r="K23" i="1" s="1"/>
  <c r="O8" i="1"/>
  <c r="O23" i="1" s="1"/>
  <c r="W12" i="1"/>
  <c r="Q8" i="1"/>
  <c r="Q23" i="1" s="1"/>
  <c r="U20" i="1"/>
  <c r="V20" i="1"/>
  <c r="L8" i="1"/>
  <c r="W15" i="1"/>
  <c r="V22" i="1"/>
  <c r="U11" i="1"/>
  <c r="W22" i="1"/>
  <c r="V11" i="1"/>
  <c r="T22" i="1"/>
  <c r="S8" i="1"/>
  <c r="V15" i="1"/>
  <c r="W21" i="1" l="1"/>
  <c r="W19" i="1"/>
  <c r="U19" i="1"/>
  <c r="V19" i="1"/>
  <c r="W9" i="1"/>
  <c r="T21" i="1"/>
  <c r="U21" i="1"/>
  <c r="V9" i="1"/>
  <c r="T9" i="1"/>
  <c r="U14" i="1"/>
  <c r="W14" i="1"/>
  <c r="T14" i="1"/>
  <c r="U16" i="1"/>
  <c r="V16" i="1"/>
  <c r="W16" i="1"/>
  <c r="S23" i="1"/>
  <c r="N8" i="1"/>
  <c r="W8" i="1" s="1"/>
  <c r="L23" i="1"/>
  <c r="N23" i="1" s="1"/>
  <c r="T23" i="1" s="1"/>
  <c r="V23" i="1" l="1"/>
  <c r="W23" i="1"/>
  <c r="T8" i="1"/>
  <c r="V8" i="1"/>
  <c r="U8" i="1"/>
  <c r="U23" i="1"/>
</calcChain>
</file>

<file path=xl/sharedStrings.xml><?xml version="1.0" encoding="utf-8"?>
<sst xmlns="http://schemas.openxmlformats.org/spreadsheetml/2006/main" count="127" uniqueCount="63">
  <si>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</si>
  <si>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</si>
  <si>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</si>
  <si>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</si>
  <si>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</si>
  <si>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</si>
  <si>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</si>
  <si>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</si>
  <si>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</si>
  <si>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</si>
  <si>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</si>
  <si>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</si>
  <si>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</si>
  <si>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</si>
  <si>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</si>
  <si>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</si>
  <si>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</si>
  <si>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</si>
  <si>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</si>
  <si>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</si>
  <si>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</si>
  <si>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</si>
  <si>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</si>
  <si>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</si>
  <si>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</si>
  <si>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</si>
  <si>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</si>
  <si>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</si>
  <si>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</si>
  <si>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</si>
  <si>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</si>
  <si>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</si>
  <si>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</si>
  <si>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</si>
  <si>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</si>
  <si>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</si>
  <si>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</si>
  <si>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</si>
  <si>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</si>
  <si>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</si>
  <si>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</si>
  <si>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</si>
  <si>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</si>
  <si>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</si>
  <si>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</si>
  <si>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</si>
  <si>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</si>
  <si>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</si>
  <si>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</si>
  <si>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</si>
  <si>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</si>
  <si>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</si>
  <si>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</si>
  <si>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</si>
  <si>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</si>
  <si>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</si>
  <si>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UNIDAD EJECUTORA 3501-02 DIRECCION GENERAL DE COMERCIO EXTERIOR</t>
  </si>
  <si>
    <t>COMP/ APR</t>
  </si>
  <si>
    <t>OBLIG/ APR</t>
  </si>
  <si>
    <t>PAGO/ APR</t>
  </si>
  <si>
    <t>FECHA DE GENERACIÓN :AGOSTO 01 DE 2024</t>
  </si>
  <si>
    <t>EJECUCION PRESUPUESTAL ACUMULADA CON CORTE AL 31 DE JULIO DE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</si>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</sst>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3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left" vertical="center" wrapText="1" readingOrder="1"/>
    </xf>
    <xf numFmtId="1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7" fontId="4" fillId="0" borderId="0" xfId="0" applyNumberFormat="1" applyFont="1" applyFill="1" applyBorder="1" applyAlignment="1">
      <alignment horizontal="right" vertical="center" wrapText="1"/>
    </xf>
    <xf numFmtId="10" fontId="4" fillId="0" borderId="0" xfId="0" applyNumberFormat="1" applyFont="1" applyFill="1" applyBorder="1" applyAlignment="1">
      <alignment horizontal="right" vertical="center" wrapText="1"/>
    </xf>
    <xf numFmtId="10" fontId="8" fillId="0" borderId="0" xfId="0" applyNumberFormat="1" applyFont="1" applyFill="1" applyBorder="1"/>
    <xf numFmtId="0" fontId="8" fillId="0" borderId="0" xfId="0" applyFont="1" applyFill="1" applyBorder="1"/>
    <xf numFmtId="0" fontId="6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7" fontId="5" fillId="2" borderId="1" xfId="0" applyNumberFormat="1" applyFont="1" applyFill="1" applyBorder="1" applyAlignment="1">
      <alignment vertical="center" wrapText="1" readingOrder="1"/>
    </xf>
    <xf numFmtId="10" fontId="5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vertical="center" wrapText="1" readingOrder="1"/>
    </xf>
    <xf numFmtId="7" fontId="3" fillId="0" borderId="1" xfId="0" applyNumberFormat="1" applyFont="1" applyFill="1" applyBorder="1" applyAlignment="1">
      <alignment vertical="center" wrapText="1" readingOrder="1"/>
    </xf>
    <xf numFmtId="7" fontId="4" fillId="0" borderId="1" xfId="0" applyNumberFormat="1" applyFont="1" applyFill="1" applyBorder="1" applyAlignment="1">
      <alignment vertical="center" wrapText="1" readingOrder="1"/>
    </xf>
    <xf numFmtId="10" fontId="4" fillId="0" borderId="1" xfId="0" applyNumberFormat="1" applyFont="1" applyFill="1" applyBorder="1" applyAlignment="1">
      <alignment vertical="center" wrapText="1" readingOrder="1"/>
    </xf>
    <xf numFmtId="164" fontId="3" fillId="0" borderId="0" xfId="0" applyNumberFormat="1" applyFont="1" applyFill="1" applyBorder="1" applyAlignment="1">
      <alignment horizontal="right" vertical="center" wrapText="1" readingOrder="1"/>
    </xf>
    <xf numFmtId="7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7" fontId="1" fillId="0" borderId="0" xfId="0" applyNumberFormat="1" applyFont="1" applyFill="1" applyBorder="1"/>
    <xf numFmtId="0" fontId="2" fillId="4" borderId="1" xfId="0" applyNumberFormat="1" applyFont="1" applyFill="1" applyBorder="1" applyAlignment="1">
      <alignment horizontal="center" vertical="center" wrapText="1" readingOrder="1"/>
    </xf>
    <xf numFmtId="0" fontId="2" fillId="4" borderId="1" xfId="0" applyNumberFormat="1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vertical="center" wrapText="1" readingOrder="1"/>
    </xf>
    <xf numFmtId="10" fontId="5" fillId="4" borderId="1" xfId="0" applyNumberFormat="1" applyFont="1" applyFill="1" applyBorder="1" applyAlignment="1">
      <alignment vertical="center" wrapText="1" readingOrder="1"/>
    </xf>
    <xf numFmtId="0" fontId="2" fillId="5" borderId="1" xfId="0" applyNumberFormat="1" applyFont="1" applyFill="1" applyBorder="1" applyAlignment="1">
      <alignment horizontal="center" vertical="center" wrapText="1" readingOrder="1"/>
    </xf>
    <xf numFmtId="0" fontId="2" fillId="5" borderId="1" xfId="0" applyNumberFormat="1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vertical="center" wrapText="1" readingOrder="1"/>
    </xf>
    <xf numFmtId="7" fontId="2" fillId="5" borderId="1" xfId="0" applyNumberFormat="1" applyFont="1" applyFill="1" applyBorder="1" applyAlignment="1">
      <alignment vertical="center" wrapText="1" readingOrder="1"/>
    </xf>
    <xf numFmtId="7" fontId="5" fillId="5" borderId="1" xfId="0" applyNumberFormat="1" applyFont="1" applyFill="1" applyBorder="1" applyAlignment="1">
      <alignment vertical="center" wrapText="1" readingOrder="1"/>
    </xf>
    <xf numFmtId="10" fontId="5" fillId="5" borderId="1" xfId="0" applyNumberFormat="1" applyFont="1" applyFill="1" applyBorder="1" applyAlignment="1">
      <alignment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right" vertical="center" wrapText="1" readingOrder="1"/>
    </xf>
    <xf numFmtId="0" fontId="8" fillId="0" borderId="2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590550</xdr:colOff>
      <xdr:row>0</xdr:row>
      <xdr:rowOff>57150</xdr:rowOff>
    </xdr:from>
    <xdr:to>
      <xdr:col>18</xdr:col>
      <xdr:colOff>693629</xdr:colOff>
      <xdr:row>5</xdr:row>
      <xdr:rowOff>147279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2811125" y="57150"/>
          <a:ext cx="2141429" cy="985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0"/>
  <sheetViews>
    <sheetView showGridLines="0" tabSelected="1" zoomScaleNormal="100" workbookViewId="0">
      <selection activeCell="R6" sqref="R6:W6"/>
    </sheetView>
  </sheetViews>
  <sheetFormatPr baseColWidth="10" defaultRowHeight="15"/>
  <cols>
    <col min="1" max="4" width="5.42578125" customWidth="1"/>
    <col min="5" max="5" width="6.5703125" customWidth="1"/>
    <col min="6" max="6" width="5" customWidth="1"/>
    <col min="7" max="7" width="4.42578125" customWidth="1"/>
    <col min="8" max="8" width="22.42578125" customWidth="1"/>
    <col min="9" max="9" width="16.28515625" customWidth="1"/>
    <col min="10" max="10" width="14.7109375" customWidth="1"/>
    <col min="11" max="11" width="14.85546875" customWidth="1"/>
    <col min="12" max="12" width="16.7109375" customWidth="1"/>
    <col min="13" max="13" width="14.5703125" customWidth="1"/>
    <col min="14" max="14" width="15.5703125" customWidth="1"/>
    <col min="15" max="15" width="16.28515625" customWidth="1"/>
    <col min="16" max="16" width="14.140625" customWidth="1"/>
    <col min="17" max="17" width="15.7109375" customWidth="1"/>
    <col min="18" max="18" width="14.85546875" customWidth="1"/>
    <col min="19" max="19" width="16" customWidth="1"/>
    <col min="20" max="20" width="15.85546875" customWidth="1"/>
    <col min="21" max="21" width="6.85546875" customWidth="1"/>
    <col min="22" max="22" width="7.5703125" customWidth="1"/>
    <col min="23" max="23" width="6.7109375" customWidth="1"/>
    <col min="24" max="24" width="17.85546875" bestFit="1" customWidth="1"/>
  </cols>
  <sheetData>
    <row r="2" spans="1:24">
      <c r="A2" s="38" t="s">
        <v>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4">
      <c r="A3" s="38" t="s">
        <v>61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t="s">
        <v>62</v>
      </c>
    </row>
    <row r="4" spans="1:24">
      <c r="A4" s="38" t="s">
        <v>56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4" ht="10.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4" ht="15.75" customHeight="1" thickBot="1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41" t="s">
        <v>60</v>
      </c>
      <c r="S6" s="42"/>
      <c r="T6" s="42"/>
      <c r="U6" s="42"/>
      <c r="V6" s="42"/>
      <c r="W6" s="42"/>
    </row>
    <row r="7" spans="1:24" ht="36.75" customHeight="1" thickTop="1" thickBot="1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11</v>
      </c>
      <c r="L7" s="9" t="s">
        <v>12</v>
      </c>
      <c r="M7" s="9" t="s">
        <v>13</v>
      </c>
      <c r="N7" s="9" t="s">
        <v>51</v>
      </c>
      <c r="O7" s="9" t="s">
        <v>14</v>
      </c>
      <c r="P7" s="9" t="s">
        <v>15</v>
      </c>
      <c r="Q7" s="9" t="s">
        <v>16</v>
      </c>
      <c r="R7" s="9" t="s">
        <v>17</v>
      </c>
      <c r="S7" s="9" t="s">
        <v>18</v>
      </c>
      <c r="T7" s="10" t="s">
        <v>50</v>
      </c>
      <c r="U7" s="10" t="s">
        <v>57</v>
      </c>
      <c r="V7" s="10" t="s">
        <v>58</v>
      </c>
      <c r="W7" s="10" t="s">
        <v>59</v>
      </c>
    </row>
    <row r="8" spans="1:24" ht="35.1" customHeight="1" thickTop="1" thickBot="1">
      <c r="A8" s="11" t="s">
        <v>19</v>
      </c>
      <c r="B8" s="11"/>
      <c r="C8" s="11"/>
      <c r="D8" s="11"/>
      <c r="E8" s="11"/>
      <c r="F8" s="11"/>
      <c r="G8" s="11"/>
      <c r="H8" s="1" t="s">
        <v>43</v>
      </c>
      <c r="I8" s="14">
        <f>+I9+I14+I16+I19</f>
        <v>24683451000</v>
      </c>
      <c r="J8" s="14">
        <f t="shared" ref="J8:S8" si="0">+J9+J14+J16+J19</f>
        <v>0</v>
      </c>
      <c r="K8" s="14">
        <f t="shared" si="0"/>
        <v>0</v>
      </c>
      <c r="L8" s="14">
        <f t="shared" si="0"/>
        <v>24683451000</v>
      </c>
      <c r="M8" s="14">
        <f t="shared" si="0"/>
        <v>5127027000</v>
      </c>
      <c r="N8" s="15">
        <f t="shared" ref="N8:N23" si="1">+L8-M8</f>
        <v>19556424000</v>
      </c>
      <c r="O8" s="14">
        <f t="shared" si="0"/>
        <v>19533583021.989998</v>
      </c>
      <c r="P8" s="14">
        <f t="shared" si="0"/>
        <v>22840978.010000002</v>
      </c>
      <c r="Q8" s="14">
        <f t="shared" si="0"/>
        <v>10685189992.9</v>
      </c>
      <c r="R8" s="14">
        <f t="shared" si="0"/>
        <v>9864330023.0400009</v>
      </c>
      <c r="S8" s="14">
        <f t="shared" si="0"/>
        <v>9860345319.0400009</v>
      </c>
      <c r="T8" s="16">
        <f t="shared" ref="T8:T23" si="2">+N8-Q8</f>
        <v>8871234007.1000004</v>
      </c>
      <c r="U8" s="17">
        <f t="shared" ref="U8:U23" si="3">+Q8/N8</f>
        <v>0.54637749687263881</v>
      </c>
      <c r="V8" s="17">
        <f t="shared" ref="V8:V23" si="4">+R8/N8</f>
        <v>0.50440356698341171</v>
      </c>
      <c r="W8" s="17">
        <f t="shared" ref="W8:W23" si="5">+S8/N8</f>
        <v>0.50419981275922432</v>
      </c>
    </row>
    <row r="9" spans="1:24" ht="35.1" customHeight="1" thickTop="1" thickBot="1">
      <c r="A9" s="26" t="s">
        <v>19</v>
      </c>
      <c r="B9" s="26" t="s">
        <v>20</v>
      </c>
      <c r="C9" s="26"/>
      <c r="D9" s="26"/>
      <c r="E9" s="26"/>
      <c r="F9" s="26"/>
      <c r="G9" s="26"/>
      <c r="H9" s="27" t="s">
        <v>44</v>
      </c>
      <c r="I9" s="28">
        <f>SUM(I10:I13)</f>
        <v>18402889000</v>
      </c>
      <c r="J9" s="28">
        <f t="shared" ref="J9:P9" si="6">SUM(J10:J13)</f>
        <v>0</v>
      </c>
      <c r="K9" s="28">
        <f t="shared" si="6"/>
        <v>0</v>
      </c>
      <c r="L9" s="28">
        <f>SUM(L10:L13)</f>
        <v>18402889000</v>
      </c>
      <c r="M9" s="28">
        <f>SUM(M10:M13)</f>
        <v>1127027000</v>
      </c>
      <c r="N9" s="29">
        <f>+L9-M9</f>
        <v>17275862000</v>
      </c>
      <c r="O9" s="28">
        <f>SUM(O10:O13)</f>
        <v>17275862000</v>
      </c>
      <c r="P9" s="28">
        <f t="shared" si="6"/>
        <v>0</v>
      </c>
      <c r="Q9" s="28">
        <f>SUM(Q10:Q13)</f>
        <v>8666813369.8299999</v>
      </c>
      <c r="R9" s="28">
        <f>SUM(R10:R13)</f>
        <v>8628518259.8299999</v>
      </c>
      <c r="S9" s="28">
        <f>SUM(S10:S13)</f>
        <v>8628518259.8299999</v>
      </c>
      <c r="T9" s="30">
        <f t="shared" si="2"/>
        <v>8609048630.1700001</v>
      </c>
      <c r="U9" s="31">
        <f t="shared" si="3"/>
        <v>0.50167183378924884</v>
      </c>
      <c r="V9" s="31">
        <f t="shared" si="4"/>
        <v>0.49945515076642777</v>
      </c>
      <c r="W9" s="31">
        <f t="shared" si="5"/>
        <v>0.49945515076642777</v>
      </c>
    </row>
    <row r="10" spans="1:24" ht="35.1" customHeight="1" thickTop="1" thickBot="1">
      <c r="A10" s="12" t="s">
        <v>19</v>
      </c>
      <c r="B10" s="12" t="s">
        <v>20</v>
      </c>
      <c r="C10" s="12" t="s">
        <v>20</v>
      </c>
      <c r="D10" s="12" t="s">
        <v>20</v>
      </c>
      <c r="E10" s="12"/>
      <c r="F10" s="12" t="s">
        <v>39</v>
      </c>
      <c r="G10" s="12" t="s">
        <v>34</v>
      </c>
      <c r="H10" s="13" t="s">
        <v>21</v>
      </c>
      <c r="I10" s="18">
        <v>11805764000</v>
      </c>
      <c r="J10" s="18">
        <v>0</v>
      </c>
      <c r="K10" s="18">
        <v>0</v>
      </c>
      <c r="L10" s="18">
        <v>11805764000</v>
      </c>
      <c r="M10" s="18">
        <v>0</v>
      </c>
      <c r="N10" s="19">
        <f t="shared" si="1"/>
        <v>11805764000</v>
      </c>
      <c r="O10" s="18">
        <v>11805764000</v>
      </c>
      <c r="P10" s="18">
        <v>0</v>
      </c>
      <c r="Q10" s="18">
        <v>5783963616</v>
      </c>
      <c r="R10" s="18">
        <v>5762062158</v>
      </c>
      <c r="S10" s="18">
        <v>5762062158</v>
      </c>
      <c r="T10" s="20">
        <f>+N10-Q10</f>
        <v>6021800384</v>
      </c>
      <c r="U10" s="21">
        <f t="shared" si="3"/>
        <v>0.48992709120731193</v>
      </c>
      <c r="V10" s="21">
        <f t="shared" si="4"/>
        <v>0.48807194163799988</v>
      </c>
      <c r="W10" s="21">
        <f t="shared" si="5"/>
        <v>0.48807194163799988</v>
      </c>
      <c r="X10" s="25"/>
    </row>
    <row r="11" spans="1:24" ht="35.1" customHeight="1" thickTop="1" thickBot="1">
      <c r="A11" s="12" t="s">
        <v>19</v>
      </c>
      <c r="B11" s="12" t="s">
        <v>20</v>
      </c>
      <c r="C11" s="12" t="s">
        <v>20</v>
      </c>
      <c r="D11" s="12" t="s">
        <v>22</v>
      </c>
      <c r="E11" s="12"/>
      <c r="F11" s="12" t="s">
        <v>39</v>
      </c>
      <c r="G11" s="12" t="s">
        <v>34</v>
      </c>
      <c r="H11" s="13" t="s">
        <v>23</v>
      </c>
      <c r="I11" s="18">
        <v>4072511000</v>
      </c>
      <c r="J11" s="18">
        <v>0</v>
      </c>
      <c r="K11" s="18">
        <v>0</v>
      </c>
      <c r="L11" s="18">
        <v>4072511000</v>
      </c>
      <c r="M11" s="18">
        <v>0</v>
      </c>
      <c r="N11" s="19">
        <f t="shared" si="1"/>
        <v>4072511000</v>
      </c>
      <c r="O11" s="18">
        <v>4072511000</v>
      </c>
      <c r="P11" s="18">
        <v>0</v>
      </c>
      <c r="Q11" s="18">
        <v>2148072608.8299999</v>
      </c>
      <c r="R11" s="18">
        <v>2148072608.8299999</v>
      </c>
      <c r="S11" s="18">
        <v>2148072608.8299999</v>
      </c>
      <c r="T11" s="20">
        <f>+N11-Q11</f>
        <v>1924438391.1700001</v>
      </c>
      <c r="U11" s="21">
        <f t="shared" si="3"/>
        <v>0.52745655170237726</v>
      </c>
      <c r="V11" s="21">
        <f t="shared" si="4"/>
        <v>0.52745655170237726</v>
      </c>
      <c r="W11" s="21">
        <f t="shared" si="5"/>
        <v>0.52745655170237726</v>
      </c>
    </row>
    <row r="12" spans="1:24" ht="35.1" customHeight="1" thickTop="1" thickBot="1">
      <c r="A12" s="12" t="s">
        <v>19</v>
      </c>
      <c r="B12" s="12" t="s">
        <v>20</v>
      </c>
      <c r="C12" s="12" t="s">
        <v>20</v>
      </c>
      <c r="D12" s="12" t="s">
        <v>24</v>
      </c>
      <c r="E12" s="12"/>
      <c r="F12" s="12" t="s">
        <v>39</v>
      </c>
      <c r="G12" s="12" t="s">
        <v>34</v>
      </c>
      <c r="H12" s="13" t="s">
        <v>25</v>
      </c>
      <c r="I12" s="18">
        <v>1397587000</v>
      </c>
      <c r="J12" s="18">
        <v>0</v>
      </c>
      <c r="K12" s="18">
        <v>0</v>
      </c>
      <c r="L12" s="18">
        <v>1397587000</v>
      </c>
      <c r="M12" s="18">
        <v>0</v>
      </c>
      <c r="N12" s="19">
        <f t="shared" si="1"/>
        <v>1397587000</v>
      </c>
      <c r="O12" s="18">
        <v>1397587000</v>
      </c>
      <c r="P12" s="18">
        <v>0</v>
      </c>
      <c r="Q12" s="18">
        <v>734777145</v>
      </c>
      <c r="R12" s="18">
        <v>718383493</v>
      </c>
      <c r="S12" s="18">
        <v>718383493</v>
      </c>
      <c r="T12" s="20">
        <f>+N12-Q12</f>
        <v>662809855</v>
      </c>
      <c r="U12" s="21">
        <f t="shared" si="3"/>
        <v>0.52574698033109923</v>
      </c>
      <c r="V12" s="21">
        <f t="shared" si="4"/>
        <v>0.51401701146332934</v>
      </c>
      <c r="W12" s="21">
        <f t="shared" si="5"/>
        <v>0.51401701146332934</v>
      </c>
    </row>
    <row r="13" spans="1:24" ht="35.1" customHeight="1" thickTop="1" thickBot="1">
      <c r="A13" s="12" t="s">
        <v>19</v>
      </c>
      <c r="B13" s="12" t="s">
        <v>20</v>
      </c>
      <c r="C13" s="12" t="s">
        <v>20</v>
      </c>
      <c r="D13" s="12" t="s">
        <v>29</v>
      </c>
      <c r="E13" s="12"/>
      <c r="F13" s="12" t="s">
        <v>39</v>
      </c>
      <c r="G13" s="12" t="s">
        <v>34</v>
      </c>
      <c r="H13" s="13" t="s">
        <v>40</v>
      </c>
      <c r="I13" s="18">
        <v>1127027000</v>
      </c>
      <c r="J13" s="18">
        <v>0</v>
      </c>
      <c r="K13" s="18">
        <v>0</v>
      </c>
      <c r="L13" s="18">
        <v>1127027000</v>
      </c>
      <c r="M13" s="18">
        <v>1127027000</v>
      </c>
      <c r="N13" s="19">
        <f t="shared" si="1"/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20">
        <f t="shared" si="2"/>
        <v>0</v>
      </c>
      <c r="U13" s="21">
        <v>0</v>
      </c>
      <c r="V13" s="21">
        <v>0</v>
      </c>
      <c r="W13" s="21">
        <v>0</v>
      </c>
    </row>
    <row r="14" spans="1:24" ht="35.1" customHeight="1" thickTop="1" thickBot="1">
      <c r="A14" s="26" t="s">
        <v>19</v>
      </c>
      <c r="B14" s="26" t="s">
        <v>22</v>
      </c>
      <c r="C14" s="26"/>
      <c r="D14" s="26"/>
      <c r="E14" s="26"/>
      <c r="F14" s="26"/>
      <c r="G14" s="26"/>
      <c r="H14" s="27" t="s">
        <v>45</v>
      </c>
      <c r="I14" s="28">
        <f>+I15</f>
        <v>2210820000</v>
      </c>
      <c r="J14" s="28">
        <f t="shared" ref="J14:S14" si="7">+J15</f>
        <v>0</v>
      </c>
      <c r="K14" s="28">
        <f t="shared" si="7"/>
        <v>0</v>
      </c>
      <c r="L14" s="28">
        <f t="shared" si="7"/>
        <v>2210820000</v>
      </c>
      <c r="M14" s="28">
        <f t="shared" si="7"/>
        <v>0</v>
      </c>
      <c r="N14" s="29">
        <f t="shared" si="1"/>
        <v>2210820000</v>
      </c>
      <c r="O14" s="28">
        <f t="shared" si="7"/>
        <v>2192621021.9899998</v>
      </c>
      <c r="P14" s="28">
        <f t="shared" si="7"/>
        <v>18198978.010000002</v>
      </c>
      <c r="Q14" s="28">
        <f t="shared" si="7"/>
        <v>1989235704.0699999</v>
      </c>
      <c r="R14" s="28">
        <f t="shared" si="7"/>
        <v>1206670844.21</v>
      </c>
      <c r="S14" s="28">
        <f t="shared" si="7"/>
        <v>1202686140.21</v>
      </c>
      <c r="T14" s="30">
        <f t="shared" si="2"/>
        <v>221584295.93000007</v>
      </c>
      <c r="U14" s="31">
        <f t="shared" si="3"/>
        <v>0.89977280107380964</v>
      </c>
      <c r="V14" s="31">
        <f t="shared" si="4"/>
        <v>0.54580239196768621</v>
      </c>
      <c r="W14" s="31">
        <f t="shared" si="5"/>
        <v>0.5440000272342389</v>
      </c>
    </row>
    <row r="15" spans="1:24" ht="35.1" customHeight="1" thickTop="1" thickBot="1">
      <c r="A15" s="12" t="s">
        <v>19</v>
      </c>
      <c r="B15" s="12" t="s">
        <v>22</v>
      </c>
      <c r="C15" s="12"/>
      <c r="D15" s="12"/>
      <c r="E15" s="12"/>
      <c r="F15" s="12" t="s">
        <v>39</v>
      </c>
      <c r="G15" s="12" t="s">
        <v>34</v>
      </c>
      <c r="H15" s="13" t="s">
        <v>26</v>
      </c>
      <c r="I15" s="18">
        <v>2210820000</v>
      </c>
      <c r="J15" s="18">
        <v>0</v>
      </c>
      <c r="K15" s="18">
        <v>0</v>
      </c>
      <c r="L15" s="18">
        <v>2210820000</v>
      </c>
      <c r="M15" s="18">
        <v>0</v>
      </c>
      <c r="N15" s="19">
        <f t="shared" si="1"/>
        <v>2210820000</v>
      </c>
      <c r="O15" s="18">
        <v>2192621021.9899998</v>
      </c>
      <c r="P15" s="18">
        <v>18198978.010000002</v>
      </c>
      <c r="Q15" s="18">
        <v>1989235704.0699999</v>
      </c>
      <c r="R15" s="18">
        <v>1206670844.21</v>
      </c>
      <c r="S15" s="18">
        <v>1202686140.21</v>
      </c>
      <c r="T15" s="20">
        <f t="shared" si="2"/>
        <v>221584295.93000007</v>
      </c>
      <c r="U15" s="21">
        <f t="shared" si="3"/>
        <v>0.89977280107380964</v>
      </c>
      <c r="V15" s="21">
        <f t="shared" si="4"/>
        <v>0.54580239196768621</v>
      </c>
      <c r="W15" s="21">
        <f t="shared" si="5"/>
        <v>0.5440000272342389</v>
      </c>
    </row>
    <row r="16" spans="1:24" ht="35.1" customHeight="1" thickTop="1" thickBot="1">
      <c r="A16" s="26" t="s">
        <v>19</v>
      </c>
      <c r="B16" s="26" t="s">
        <v>24</v>
      </c>
      <c r="C16" s="26"/>
      <c r="D16" s="26"/>
      <c r="E16" s="26"/>
      <c r="F16" s="26"/>
      <c r="G16" s="26"/>
      <c r="H16" s="27" t="s">
        <v>46</v>
      </c>
      <c r="I16" s="28">
        <f>+I17+I18</f>
        <v>4065100000</v>
      </c>
      <c r="J16" s="28">
        <f t="shared" ref="J16:S16" si="8">+J17+J18</f>
        <v>0</v>
      </c>
      <c r="K16" s="28">
        <f t="shared" si="8"/>
        <v>0</v>
      </c>
      <c r="L16" s="28">
        <f t="shared" si="8"/>
        <v>4065100000</v>
      </c>
      <c r="M16" s="28">
        <f t="shared" si="8"/>
        <v>4000000000</v>
      </c>
      <c r="N16" s="29">
        <f t="shared" si="1"/>
        <v>65100000</v>
      </c>
      <c r="O16" s="28">
        <f t="shared" si="8"/>
        <v>65100000</v>
      </c>
      <c r="P16" s="28">
        <f t="shared" si="8"/>
        <v>0</v>
      </c>
      <c r="Q16" s="28">
        <f t="shared" si="8"/>
        <v>29140919</v>
      </c>
      <c r="R16" s="28">
        <f t="shared" si="8"/>
        <v>29140919</v>
      </c>
      <c r="S16" s="28">
        <f t="shared" si="8"/>
        <v>29140919</v>
      </c>
      <c r="T16" s="30">
        <f t="shared" si="2"/>
        <v>35959081</v>
      </c>
      <c r="U16" s="31">
        <f t="shared" si="3"/>
        <v>0.44763316436251921</v>
      </c>
      <c r="V16" s="31">
        <f t="shared" si="4"/>
        <v>0.44763316436251921</v>
      </c>
      <c r="W16" s="31">
        <f t="shared" si="5"/>
        <v>0.44763316436251921</v>
      </c>
    </row>
    <row r="17" spans="1:26" ht="42" customHeight="1" thickTop="1" thickBot="1">
      <c r="A17" s="12" t="s">
        <v>19</v>
      </c>
      <c r="B17" s="12" t="s">
        <v>24</v>
      </c>
      <c r="C17" s="12" t="s">
        <v>24</v>
      </c>
      <c r="D17" s="12" t="s">
        <v>20</v>
      </c>
      <c r="E17" s="12" t="s">
        <v>27</v>
      </c>
      <c r="F17" s="12" t="s">
        <v>39</v>
      </c>
      <c r="G17" s="12" t="s">
        <v>34</v>
      </c>
      <c r="H17" s="13" t="s">
        <v>28</v>
      </c>
      <c r="I17" s="18">
        <v>4000000000</v>
      </c>
      <c r="J17" s="18">
        <v>0</v>
      </c>
      <c r="K17" s="18">
        <v>0</v>
      </c>
      <c r="L17" s="18">
        <v>4000000000</v>
      </c>
      <c r="M17" s="18">
        <v>4000000000</v>
      </c>
      <c r="N17" s="19">
        <f t="shared" si="1"/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20">
        <f t="shared" si="2"/>
        <v>0</v>
      </c>
      <c r="U17" s="21">
        <v>0</v>
      </c>
      <c r="V17" s="21">
        <v>0</v>
      </c>
      <c r="W17" s="21">
        <v>0</v>
      </c>
    </row>
    <row r="18" spans="1:26" ht="43.5" customHeight="1" thickTop="1" thickBot="1">
      <c r="A18" s="12" t="s">
        <v>19</v>
      </c>
      <c r="B18" s="12" t="s">
        <v>24</v>
      </c>
      <c r="C18" s="12" t="s">
        <v>29</v>
      </c>
      <c r="D18" s="12" t="s">
        <v>22</v>
      </c>
      <c r="E18" s="12" t="s">
        <v>30</v>
      </c>
      <c r="F18" s="12" t="s">
        <v>39</v>
      </c>
      <c r="G18" s="12" t="s">
        <v>34</v>
      </c>
      <c r="H18" s="13" t="s">
        <v>31</v>
      </c>
      <c r="I18" s="18">
        <v>65100000</v>
      </c>
      <c r="J18" s="18">
        <v>0</v>
      </c>
      <c r="K18" s="18">
        <v>0</v>
      </c>
      <c r="L18" s="18">
        <v>65100000</v>
      </c>
      <c r="M18" s="18">
        <v>0</v>
      </c>
      <c r="N18" s="19">
        <f t="shared" si="1"/>
        <v>65100000</v>
      </c>
      <c r="O18" s="18">
        <v>65100000</v>
      </c>
      <c r="P18" s="18">
        <v>0</v>
      </c>
      <c r="Q18" s="18">
        <v>29140919</v>
      </c>
      <c r="R18" s="18">
        <v>29140919</v>
      </c>
      <c r="S18" s="18">
        <v>29140919</v>
      </c>
      <c r="T18" s="20">
        <f t="shared" si="2"/>
        <v>35959081</v>
      </c>
      <c r="U18" s="21">
        <f t="shared" si="3"/>
        <v>0.44763316436251921</v>
      </c>
      <c r="V18" s="21">
        <f t="shared" si="4"/>
        <v>0.44763316436251921</v>
      </c>
      <c r="W18" s="21">
        <f t="shared" si="5"/>
        <v>0.44763316436251921</v>
      </c>
    </row>
    <row r="19" spans="1:26" ht="35.1" customHeight="1" thickTop="1" thickBot="1">
      <c r="A19" s="26" t="s">
        <v>19</v>
      </c>
      <c r="B19" s="26" t="s">
        <v>32</v>
      </c>
      <c r="C19" s="26"/>
      <c r="D19" s="26"/>
      <c r="E19" s="26"/>
      <c r="F19" s="26"/>
      <c r="G19" s="26"/>
      <c r="H19" s="27" t="s">
        <v>47</v>
      </c>
      <c r="I19" s="28">
        <f>+I20</f>
        <v>4642000</v>
      </c>
      <c r="J19" s="28">
        <f t="shared" ref="J19:S19" si="9">+J20</f>
        <v>0</v>
      </c>
      <c r="K19" s="28">
        <f t="shared" si="9"/>
        <v>0</v>
      </c>
      <c r="L19" s="28">
        <f t="shared" si="9"/>
        <v>4642000</v>
      </c>
      <c r="M19" s="28">
        <f t="shared" si="9"/>
        <v>0</v>
      </c>
      <c r="N19" s="29">
        <f t="shared" si="1"/>
        <v>4642000</v>
      </c>
      <c r="O19" s="28">
        <f t="shared" si="9"/>
        <v>0</v>
      </c>
      <c r="P19" s="28">
        <f t="shared" si="9"/>
        <v>4642000</v>
      </c>
      <c r="Q19" s="28">
        <f t="shared" si="9"/>
        <v>0</v>
      </c>
      <c r="R19" s="28">
        <f t="shared" si="9"/>
        <v>0</v>
      </c>
      <c r="S19" s="28">
        <f t="shared" si="9"/>
        <v>0</v>
      </c>
      <c r="T19" s="30">
        <f t="shared" si="2"/>
        <v>4642000</v>
      </c>
      <c r="U19" s="31">
        <f t="shared" si="3"/>
        <v>0</v>
      </c>
      <c r="V19" s="31">
        <f t="shared" si="4"/>
        <v>0</v>
      </c>
      <c r="W19" s="31">
        <f t="shared" si="5"/>
        <v>0</v>
      </c>
    </row>
    <row r="20" spans="1:26" ht="27.75" customHeight="1" thickTop="1" thickBot="1">
      <c r="A20" s="12" t="s">
        <v>19</v>
      </c>
      <c r="B20" s="12" t="s">
        <v>32</v>
      </c>
      <c r="C20" s="12" t="s">
        <v>20</v>
      </c>
      <c r="D20" s="12"/>
      <c r="E20" s="12"/>
      <c r="F20" s="12" t="s">
        <v>39</v>
      </c>
      <c r="G20" s="12" t="s">
        <v>34</v>
      </c>
      <c r="H20" s="13" t="s">
        <v>33</v>
      </c>
      <c r="I20" s="18">
        <v>4642000</v>
      </c>
      <c r="J20" s="18">
        <v>0</v>
      </c>
      <c r="K20" s="18">
        <v>0</v>
      </c>
      <c r="L20" s="18">
        <v>4642000</v>
      </c>
      <c r="M20" s="18">
        <v>0</v>
      </c>
      <c r="N20" s="19">
        <f t="shared" si="1"/>
        <v>4642000</v>
      </c>
      <c r="O20" s="18">
        <v>0</v>
      </c>
      <c r="P20" s="18">
        <v>4642000</v>
      </c>
      <c r="Q20" s="18">
        <v>0</v>
      </c>
      <c r="R20" s="18">
        <v>0</v>
      </c>
      <c r="S20" s="18">
        <v>0</v>
      </c>
      <c r="T20" s="20">
        <f t="shared" si="2"/>
        <v>4642000</v>
      </c>
      <c r="U20" s="21">
        <f t="shared" si="3"/>
        <v>0</v>
      </c>
      <c r="V20" s="21">
        <f t="shared" si="4"/>
        <v>0</v>
      </c>
      <c r="W20" s="21">
        <f t="shared" si="5"/>
        <v>0</v>
      </c>
    </row>
    <row r="21" spans="1:26" ht="35.1" customHeight="1" thickTop="1" thickBot="1">
      <c r="A21" s="11" t="s">
        <v>35</v>
      </c>
      <c r="B21" s="11"/>
      <c r="C21" s="11"/>
      <c r="D21" s="11"/>
      <c r="E21" s="11"/>
      <c r="F21" s="11"/>
      <c r="G21" s="11"/>
      <c r="H21" s="1" t="s">
        <v>48</v>
      </c>
      <c r="I21" s="14">
        <f>+I22</f>
        <v>9755650000</v>
      </c>
      <c r="J21" s="14">
        <f t="shared" ref="J21:S21" si="10">+J22</f>
        <v>0</v>
      </c>
      <c r="K21" s="14">
        <f t="shared" si="10"/>
        <v>0</v>
      </c>
      <c r="L21" s="14">
        <f t="shared" si="10"/>
        <v>9755650000</v>
      </c>
      <c r="M21" s="14">
        <f t="shared" si="10"/>
        <v>0</v>
      </c>
      <c r="N21" s="15">
        <f t="shared" si="1"/>
        <v>9755650000</v>
      </c>
      <c r="O21" s="14">
        <f t="shared" si="10"/>
        <v>9420575713.2900009</v>
      </c>
      <c r="P21" s="14">
        <f t="shared" si="10"/>
        <v>335074286.70999998</v>
      </c>
      <c r="Q21" s="14">
        <f t="shared" si="10"/>
        <v>8722386864.7900009</v>
      </c>
      <c r="R21" s="14">
        <f t="shared" si="10"/>
        <v>4836010248.79</v>
      </c>
      <c r="S21" s="14">
        <f t="shared" si="10"/>
        <v>4806178628.79</v>
      </c>
      <c r="T21" s="16">
        <f t="shared" si="2"/>
        <v>1033263135.2099991</v>
      </c>
      <c r="U21" s="17">
        <f t="shared" si="3"/>
        <v>0.89408566982107818</v>
      </c>
      <c r="V21" s="17">
        <f t="shared" si="4"/>
        <v>0.49571379137115412</v>
      </c>
      <c r="W21" s="17">
        <f t="shared" si="5"/>
        <v>0.49265591004084813</v>
      </c>
    </row>
    <row r="22" spans="1:26" ht="89.25" customHeight="1" thickTop="1" thickBot="1">
      <c r="A22" s="12" t="s">
        <v>35</v>
      </c>
      <c r="B22" s="12" t="s">
        <v>36</v>
      </c>
      <c r="C22" s="12" t="s">
        <v>37</v>
      </c>
      <c r="D22" s="12" t="s">
        <v>38</v>
      </c>
      <c r="E22" s="12" t="s">
        <v>41</v>
      </c>
      <c r="F22" s="12" t="s">
        <v>39</v>
      </c>
      <c r="G22" s="12" t="s">
        <v>34</v>
      </c>
      <c r="H22" s="13" t="s">
        <v>42</v>
      </c>
      <c r="I22" s="18">
        <v>9755650000</v>
      </c>
      <c r="J22" s="18">
        <v>0</v>
      </c>
      <c r="K22" s="18">
        <v>0</v>
      </c>
      <c r="L22" s="18">
        <v>9755650000</v>
      </c>
      <c r="M22" s="18">
        <v>0</v>
      </c>
      <c r="N22" s="19">
        <f t="shared" si="1"/>
        <v>9755650000</v>
      </c>
      <c r="O22" s="18">
        <v>9420575713.2900009</v>
      </c>
      <c r="P22" s="18">
        <v>335074286.70999998</v>
      </c>
      <c r="Q22" s="18">
        <v>8722386864.7900009</v>
      </c>
      <c r="R22" s="18">
        <v>4836010248.79</v>
      </c>
      <c r="S22" s="18">
        <v>4806178628.79</v>
      </c>
      <c r="T22" s="20">
        <f t="shared" si="2"/>
        <v>1033263135.2099991</v>
      </c>
      <c r="U22" s="21">
        <f t="shared" si="3"/>
        <v>0.89408566982107818</v>
      </c>
      <c r="V22" s="21">
        <f t="shared" si="4"/>
        <v>0.49571379137115412</v>
      </c>
      <c r="W22" s="21">
        <f t="shared" si="5"/>
        <v>0.49265591004084813</v>
      </c>
    </row>
    <row r="23" spans="1:26" ht="35.1" customHeight="1" thickTop="1" thickBot="1">
      <c r="A23" s="32"/>
      <c r="B23" s="32"/>
      <c r="C23" s="32"/>
      <c r="D23" s="32"/>
      <c r="E23" s="32"/>
      <c r="F23" s="32"/>
      <c r="G23" s="32"/>
      <c r="H23" s="33" t="s">
        <v>49</v>
      </c>
      <c r="I23" s="34">
        <f>+I8+I21</f>
        <v>34439101000</v>
      </c>
      <c r="J23" s="34">
        <f t="shared" ref="J23:S23" si="11">+J8+J21</f>
        <v>0</v>
      </c>
      <c r="K23" s="34">
        <f t="shared" si="11"/>
        <v>0</v>
      </c>
      <c r="L23" s="34">
        <f t="shared" si="11"/>
        <v>34439101000</v>
      </c>
      <c r="M23" s="34">
        <f t="shared" si="11"/>
        <v>5127027000</v>
      </c>
      <c r="N23" s="35">
        <f t="shared" si="1"/>
        <v>29312074000</v>
      </c>
      <c r="O23" s="34">
        <f t="shared" si="11"/>
        <v>28954158735.279999</v>
      </c>
      <c r="P23" s="34">
        <f t="shared" si="11"/>
        <v>357915264.71999997</v>
      </c>
      <c r="Q23" s="34">
        <f t="shared" si="11"/>
        <v>19407576857.690002</v>
      </c>
      <c r="R23" s="34">
        <f t="shared" si="11"/>
        <v>14700340271.830002</v>
      </c>
      <c r="S23" s="34">
        <f t="shared" si="11"/>
        <v>14666523947.830002</v>
      </c>
      <c r="T23" s="36">
        <f t="shared" si="2"/>
        <v>9904497142.3099976</v>
      </c>
      <c r="U23" s="37">
        <f t="shared" si="3"/>
        <v>0.66210179660743218</v>
      </c>
      <c r="V23" s="37">
        <f t="shared" si="4"/>
        <v>0.50151143422434052</v>
      </c>
      <c r="W23" s="37">
        <f t="shared" si="5"/>
        <v>0.50035776887810812</v>
      </c>
    </row>
    <row r="24" spans="1:26" ht="15.75" thickTop="1">
      <c r="A24" s="4" t="s">
        <v>53</v>
      </c>
      <c r="B24" s="4"/>
      <c r="C24" s="4"/>
      <c r="D24" s="4"/>
      <c r="E24" s="4"/>
      <c r="F24" s="22"/>
      <c r="G24" s="22"/>
      <c r="H24" s="5"/>
      <c r="I24" s="6"/>
      <c r="J24" s="6"/>
      <c r="K24" s="4"/>
      <c r="L24" s="4"/>
      <c r="M24" s="4"/>
      <c r="N24" s="8"/>
      <c r="O24" s="8"/>
      <c r="P24" s="22"/>
      <c r="Q24" s="22"/>
      <c r="R24" s="23"/>
      <c r="S24" s="6"/>
      <c r="T24" s="6"/>
      <c r="U24" s="6"/>
      <c r="V24" s="24"/>
      <c r="W24" s="24"/>
      <c r="X24" s="24"/>
    </row>
    <row r="25" spans="1:26">
      <c r="A25" s="4" t="s">
        <v>54</v>
      </c>
      <c r="B25" s="4"/>
      <c r="C25" s="4"/>
      <c r="D25" s="4"/>
      <c r="E25" s="4"/>
      <c r="F25" s="22"/>
      <c r="G25" s="22"/>
      <c r="H25" s="5"/>
      <c r="I25" s="6"/>
      <c r="J25" s="6"/>
      <c r="K25" s="4"/>
      <c r="L25" s="4"/>
      <c r="M25" s="4"/>
      <c r="N25" s="8"/>
      <c r="O25" s="8"/>
      <c r="P25" s="22"/>
      <c r="Q25" s="22"/>
      <c r="R25" s="23"/>
      <c r="S25" s="6"/>
      <c r="T25" s="6"/>
      <c r="U25" s="6"/>
      <c r="V25" s="24"/>
      <c r="W25" s="24"/>
      <c r="X25" s="24"/>
      <c r="Y25" s="24"/>
      <c r="Z25" s="8"/>
    </row>
    <row r="26" spans="1:26">
      <c r="A26" s="4" t="s">
        <v>55</v>
      </c>
      <c r="B26" s="4"/>
      <c r="C26" s="4"/>
      <c r="D26" s="4"/>
      <c r="E26" s="4"/>
      <c r="F26" s="22"/>
      <c r="G26" s="22"/>
      <c r="H26" s="5"/>
      <c r="I26" s="6"/>
      <c r="J26" s="6"/>
      <c r="K26" s="4"/>
      <c r="L26" s="4"/>
      <c r="M26" s="4"/>
      <c r="N26" s="8"/>
      <c r="O26" s="8"/>
      <c r="P26" s="22"/>
      <c r="Q26" s="22"/>
      <c r="R26" s="23"/>
      <c r="S26" s="6"/>
      <c r="T26" s="6"/>
      <c r="U26" s="6"/>
      <c r="V26" s="24"/>
      <c r="W26" s="24"/>
      <c r="X26" s="24"/>
      <c r="Y26" s="24"/>
      <c r="Z26" s="8"/>
    </row>
    <row r="32" spans="1:26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7"/>
      <c r="V32" s="7"/>
      <c r="W32" s="7"/>
    </row>
    <row r="33" spans="1:2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7"/>
      <c r="V33" s="7"/>
      <c r="W33" s="7"/>
    </row>
    <row r="34" spans="1:2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7"/>
      <c r="V34" s="7"/>
      <c r="W34" s="7"/>
    </row>
    <row r="35" spans="1:2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7"/>
      <c r="V35" s="7"/>
      <c r="W35" s="7"/>
    </row>
    <row r="36" spans="1:2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3">
      <c r="U38" s="2"/>
      <c r="V38" s="2"/>
      <c r="W38" s="2"/>
    </row>
    <row r="39" spans="1:23">
      <c r="U39" s="2"/>
      <c r="V39" s="2"/>
      <c r="W39" s="2"/>
    </row>
    <row r="40" spans="1:23">
      <c r="U40" s="2"/>
      <c r="V40" s="2"/>
      <c r="W40" s="2"/>
    </row>
    <row r="41" spans="1:23">
      <c r="U41" s="2"/>
      <c r="V41" s="2"/>
      <c r="W41" s="2"/>
    </row>
    <row r="42" spans="1:23">
      <c r="U42" s="2"/>
      <c r="V42" s="2"/>
      <c r="W42" s="2"/>
    </row>
    <row r="50" ht="12" customHeight="1"/>
  </sheetData>
  <mergeCells count="4">
    <mergeCell ref="A2:W2"/>
    <mergeCell ref="A3:W3"/>
    <mergeCell ref="A4:W5"/>
    <mergeCell ref="R6:W6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Heidy Yineth Arevalo Gomez</cp:lastModifiedBy>
  <cp:lastPrinted>2024-07-05T15:05:38Z</cp:lastPrinted>
  <dcterms:created xsi:type="dcterms:W3CDTF">2024-07-01T22:52:35Z</dcterms:created>
  <dcterms:modified xsi:type="dcterms:W3CDTF">2024-08-02T19:42:24Z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