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GASTOS DE INVERSION " sheetId="1" r:id="rId1"/>
  </sheets>
  <definedNames>
    <definedName name="_xlnm.Print_Titles" localSheetId="0">'GASTOS DE INVERSION '!$5:$5</definedName>
  </definedNames>
  <calcPr calcId="152511"/>
</workbook>
</file>

<file path=xl/calcChain.xml><?xml version="1.0" encoding="utf-8"?>
<calcChain xmlns="http://schemas.openxmlformats.org/spreadsheetml/2006/main">
  <c r="V21" i="1" l="1"/>
  <c r="U21" i="1"/>
  <c r="T21" i="1"/>
  <c r="S21" i="1"/>
  <c r="V19" i="1"/>
  <c r="U19" i="1"/>
  <c r="T19" i="1"/>
  <c r="S19" i="1"/>
  <c r="V18" i="1"/>
  <c r="U18" i="1"/>
  <c r="T18" i="1"/>
  <c r="S18" i="1"/>
  <c r="V17" i="1"/>
  <c r="U17" i="1"/>
  <c r="T17" i="1"/>
  <c r="S17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8" i="1"/>
  <c r="U8" i="1"/>
  <c r="T8" i="1"/>
  <c r="S8" i="1"/>
  <c r="V7" i="1"/>
  <c r="U7" i="1"/>
  <c r="T7" i="1"/>
  <c r="S7" i="1"/>
  <c r="V6" i="1"/>
  <c r="U6" i="1"/>
  <c r="T6" i="1"/>
  <c r="S6" i="1"/>
  <c r="R22" i="1" l="1"/>
  <c r="Q22" i="1"/>
  <c r="P22" i="1"/>
  <c r="O22" i="1"/>
  <c r="N22" i="1"/>
  <c r="M22" i="1"/>
  <c r="S22" i="1" s="1"/>
  <c r="L22" i="1"/>
  <c r="K22" i="1"/>
  <c r="J22" i="1"/>
  <c r="R20" i="1"/>
  <c r="Q20" i="1"/>
  <c r="P20" i="1"/>
  <c r="O20" i="1"/>
  <c r="N20" i="1"/>
  <c r="M20" i="1"/>
  <c r="S20" i="1" s="1"/>
  <c r="L20" i="1"/>
  <c r="K20" i="1"/>
  <c r="J20" i="1"/>
  <c r="R16" i="1"/>
  <c r="Q16" i="1"/>
  <c r="P16" i="1"/>
  <c r="O16" i="1"/>
  <c r="N16" i="1"/>
  <c r="M16" i="1"/>
  <c r="S16" i="1" s="1"/>
  <c r="L16" i="1"/>
  <c r="K16" i="1"/>
  <c r="J16" i="1"/>
  <c r="R9" i="1"/>
  <c r="V9" i="1" s="1"/>
  <c r="Q9" i="1"/>
  <c r="U9" i="1" s="1"/>
  <c r="P9" i="1"/>
  <c r="T9" i="1" s="1"/>
  <c r="O9" i="1"/>
  <c r="N9" i="1"/>
  <c r="M9" i="1"/>
  <c r="L9" i="1"/>
  <c r="K9" i="1"/>
  <c r="J9" i="1"/>
  <c r="T16" i="1" l="1"/>
  <c r="U16" i="1"/>
  <c r="T20" i="1"/>
  <c r="U20" i="1"/>
  <c r="T22" i="1"/>
  <c r="V20" i="1"/>
  <c r="U22" i="1"/>
  <c r="V16" i="1"/>
  <c r="S9" i="1"/>
  <c r="V22" i="1"/>
  <c r="R23" i="1"/>
  <c r="L23" i="1"/>
  <c r="M23" i="1"/>
  <c r="S23" i="1" s="1"/>
  <c r="O23" i="1"/>
  <c r="J23" i="1"/>
  <c r="N23" i="1"/>
  <c r="K23" i="1"/>
  <c r="P23" i="1"/>
  <c r="Q23" i="1"/>
  <c r="V23" i="1" l="1"/>
  <c r="T23" i="1"/>
  <c r="U23" i="1"/>
</calcChain>
</file>

<file path=xl/sharedStrings.xml><?xml version="1.0" encoding="utf-8"?>
<sst xmlns="http://schemas.openxmlformats.org/spreadsheetml/2006/main" count="155" uniqueCount="75">
  <si>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</si>
  <si>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</si>
  <si>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</si>
  <si>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</si>
  <si>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</si>
  <si>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</si>
  <si>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</si>
  <si>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</si>
  <si>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</si>
  <si>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</si>
  <si>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</si>
  <si>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</si>
  <si>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</si>
  <si>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</si>
  <si>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</si>
  <si>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</si>
  <si>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</si>
  <si>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</si>
  <si>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</si>
  <si>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</si>
  <si>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</si>
  <si>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</si>
  <si>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</si>
  <si>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</si>
  <si>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</si>
  <si>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</si>
  <si>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</si>
  <si>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</si>
  <si>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</si>
  <si>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</si>
  <si>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</si>
  <si>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</si>
  <si>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</si>
  <si>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</si>
  <si>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</si>
  <si>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</si>
  <si>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</si>
  <si>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</si>
  <si>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</si>
  <si>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</si>
  <si>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</si>
  <si>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</si>
  <si>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</si>
  <si>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</si>
  <si>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</si>
  <si>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</si>
  <si>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</si>
  <si>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</si>
  <si>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</si>
  <si>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</si>
  <si>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</si>
  <si>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</si>
  <si>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</si>
  <si>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</si>
  <si>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</si>
  <si>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</si>
  <si>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</si>
  <si>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</si>
  <si>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 xml:space="preserve">GASTOS DE INVERSION </t>
  </si>
  <si>
    <t>APPROPIACION SIN COMPROMETER</t>
  </si>
  <si>
    <t>MINISTERIO DE COMERCIO INDUSTRIA Y TURISMO</t>
  </si>
  <si>
    <t>EJECUCION PRESUPUESTAL ACUMULADA CON CORTE AL 29 DE FEBRERO DE 2024</t>
  </si>
  <si>
    <t>FECHA DE GENERACIÓN: MARZO 01 DE 2024</t>
  </si>
  <si>
    <t>COMP/  APR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</si>
  <si>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</si>
  <si>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</si>
  <si>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</si>
  <si>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</si>
  <si>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t>SECRETARIA GENERAL</t>
  </si>
  <si>
    <t>VICEMINISTERIO DE COMERCIO EXTERIOR</t>
  </si>
  <si>
    <t>VICEMINISTERIO DE DESARROLLO EMPRESARIAL</t>
  </si>
  <si>
    <t>VICEMINISTERIO DE TURISMO</t>
  </si>
  <si>
    <t xml:space="preserve">TOTAL GASTOS DE INVERSION </t>
  </si>
  <si>
    <t>OBLIG/ APR</t>
  </si>
  <si>
    <t>PAGO/ 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</si>
</sst>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color theme="0"/>
      <name val="Arial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vertical="center" wrapText="1" readingOrder="1"/>
    </xf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8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10" fillId="0" borderId="2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right" vertical="center" wrapText="1" readingOrder="1"/>
    </xf>
    <xf numFmtId="10" fontId="10" fillId="0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247651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885825</xdr:colOff>
      <xdr:row>0</xdr:row>
      <xdr:rowOff>66675</xdr:rowOff>
    </xdr:from>
    <xdr:to>
      <xdr:col>21</xdr:col>
      <xdr:colOff>381000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0025" y="66675"/>
          <a:ext cx="1819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showGridLines="0" tabSelected="1" topLeftCell="A20" workbookViewId="0">
      <selection activeCell="Q5" sqref="Q5"/>
    </sheetView>
  </sheetViews>
  <sheetFormatPr baseColWidth="10" defaultRowHeight="15"/>
  <cols>
    <col min="1" max="4" width="5.42578125" customWidth="1"/>
    <col min="5" max="5" width="7.85546875" customWidth="1"/>
    <col min="6" max="6" width="5.85546875" customWidth="1"/>
    <col min="7" max="8" width="5" customWidth="1"/>
    <col min="9" max="9" width="27.5703125" customWidth="1"/>
    <col min="10" max="10" width="18" customWidth="1"/>
    <col min="11" max="11" width="15.85546875" customWidth="1"/>
    <col min="12" max="12" width="13.85546875" customWidth="1"/>
    <col min="13" max="13" width="17.140625" customWidth="1"/>
    <col min="14" max="14" width="16" customWidth="1"/>
    <col min="15" max="15" width="17.140625" customWidth="1"/>
    <col min="16" max="16" width="16.7109375" customWidth="1"/>
    <col min="17" max="17" width="15.42578125" customWidth="1"/>
    <col min="18" max="18" width="15.140625" customWidth="1"/>
    <col min="19" max="19" width="18.5703125" customWidth="1"/>
    <col min="20" max="20" width="7.85546875" customWidth="1"/>
    <col min="21" max="21" width="6.85546875" customWidth="1"/>
    <col min="22" max="22" width="8.85546875" customWidth="1"/>
  </cols>
  <sheetData>
    <row r="1" spans="1:22">
      <c r="A1" s="25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>
      <c r="A2" s="25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>
      <c r="A3" s="25" t="s">
        <v>58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8" t="s">
        <v>62</v>
      </c>
      <c r="S4" s="19"/>
      <c r="T4" s="19"/>
      <c r="U4" s="19"/>
      <c r="V4" s="19"/>
    </row>
    <row r="5" spans="1:22" ht="35.1" customHeight="1" thickTop="1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20" t="s">
        <v>59</v>
      </c>
      <c r="T5" s="20" t="s">
        <v>63</v>
      </c>
      <c r="U5" s="20" t="s">
        <v>73</v>
      </c>
      <c r="V5" s="20" t="s">
        <v>74</v>
      </c>
    </row>
    <row r="6" spans="1:22" ht="54.95" customHeight="1" thickTop="1" thickBot="1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18</v>
      </c>
      <c r="G6" s="5" t="s">
        <v>19</v>
      </c>
      <c r="H6" s="5" t="s">
        <v>20</v>
      </c>
      <c r="I6" s="6" t="s">
        <v>27</v>
      </c>
      <c r="J6" s="7">
        <v>2879089992</v>
      </c>
      <c r="K6" s="7">
        <v>0</v>
      </c>
      <c r="L6" s="7">
        <v>0</v>
      </c>
      <c r="M6" s="7">
        <v>2879089992</v>
      </c>
      <c r="N6" s="7">
        <v>2474229248</v>
      </c>
      <c r="O6" s="7">
        <v>404860744</v>
      </c>
      <c r="P6" s="7">
        <v>1631974000</v>
      </c>
      <c r="Q6" s="7">
        <v>217853532</v>
      </c>
      <c r="R6" s="7">
        <v>123784165</v>
      </c>
      <c r="S6" s="21">
        <f>+M6-P6</f>
        <v>1247115992</v>
      </c>
      <c r="T6" s="22">
        <f>+P6/M6</f>
        <v>0.56683674512943116</v>
      </c>
      <c r="U6" s="22">
        <f>+Q6/M6</f>
        <v>7.5667496537218354E-2</v>
      </c>
      <c r="V6" s="22">
        <f>+R6/M6</f>
        <v>4.2994197938915971E-2</v>
      </c>
    </row>
    <row r="7" spans="1:22" ht="54.95" customHeight="1" thickTop="1" thickBot="1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18</v>
      </c>
      <c r="G7" s="5" t="s">
        <v>28</v>
      </c>
      <c r="H7" s="5" t="s">
        <v>20</v>
      </c>
      <c r="I7" s="6" t="s">
        <v>27</v>
      </c>
      <c r="J7" s="7">
        <v>21150651769</v>
      </c>
      <c r="K7" s="7">
        <v>0</v>
      </c>
      <c r="L7" s="7">
        <v>0</v>
      </c>
      <c r="M7" s="7">
        <v>21150651769</v>
      </c>
      <c r="N7" s="7">
        <v>21150651769</v>
      </c>
      <c r="O7" s="7">
        <v>0</v>
      </c>
      <c r="P7" s="7">
        <v>0</v>
      </c>
      <c r="Q7" s="7">
        <v>0</v>
      </c>
      <c r="R7" s="7">
        <v>0</v>
      </c>
      <c r="S7" s="21">
        <f t="shared" ref="S7:S23" si="0">+M7-P7</f>
        <v>21150651769</v>
      </c>
      <c r="T7" s="22">
        <f t="shared" ref="T7:T23" si="1">+P7/M7</f>
        <v>0</v>
      </c>
      <c r="U7" s="22">
        <f t="shared" ref="U7:U23" si="2">+Q7/M7</f>
        <v>0</v>
      </c>
      <c r="V7" s="22">
        <f t="shared" ref="V7:V23" si="3">+R7/M7</f>
        <v>0</v>
      </c>
    </row>
    <row r="8" spans="1:22" ht="54.95" customHeight="1" thickTop="1" thickBot="1">
      <c r="A8" s="5" t="s">
        <v>22</v>
      </c>
      <c r="B8" s="5" t="s">
        <v>23</v>
      </c>
      <c r="C8" s="5" t="s">
        <v>24</v>
      </c>
      <c r="D8" s="5" t="s">
        <v>25</v>
      </c>
      <c r="E8" s="5" t="s">
        <v>56</v>
      </c>
      <c r="F8" s="5" t="s">
        <v>18</v>
      </c>
      <c r="G8" s="5" t="s">
        <v>55</v>
      </c>
      <c r="H8" s="5" t="s">
        <v>21</v>
      </c>
      <c r="I8" s="6" t="s">
        <v>57</v>
      </c>
      <c r="J8" s="7">
        <v>9755650000</v>
      </c>
      <c r="K8" s="7">
        <v>0</v>
      </c>
      <c r="L8" s="7">
        <v>0</v>
      </c>
      <c r="M8" s="7">
        <v>9755650000</v>
      </c>
      <c r="N8" s="7">
        <v>9526132340.4899998</v>
      </c>
      <c r="O8" s="7">
        <v>229517659.50999999</v>
      </c>
      <c r="P8" s="7">
        <v>7722720952.4899998</v>
      </c>
      <c r="Q8" s="7">
        <v>708712513.91999996</v>
      </c>
      <c r="R8" s="7">
        <v>681918974.91999996</v>
      </c>
      <c r="S8" s="21">
        <f t="shared" si="0"/>
        <v>2032929047.5100002</v>
      </c>
      <c r="T8" s="22">
        <f t="shared" si="1"/>
        <v>0.79161521297812032</v>
      </c>
      <c r="U8" s="22">
        <f t="shared" si="2"/>
        <v>7.2646365328809456E-2</v>
      </c>
      <c r="V8" s="22">
        <f t="shared" si="3"/>
        <v>6.9899901587285318E-2</v>
      </c>
    </row>
    <row r="9" spans="1:22" ht="37.5" customHeight="1" thickTop="1" thickBot="1">
      <c r="A9" s="8"/>
      <c r="B9" s="8"/>
      <c r="C9" s="8"/>
      <c r="D9" s="8"/>
      <c r="E9" s="8"/>
      <c r="F9" s="8"/>
      <c r="G9" s="8"/>
      <c r="H9" s="8"/>
      <c r="I9" s="2" t="s">
        <v>69</v>
      </c>
      <c r="J9" s="9">
        <f>SUM(J6:J8)</f>
        <v>33785391761</v>
      </c>
      <c r="K9" s="9">
        <f t="shared" ref="K9:R9" si="4">SUM(K6:K8)</f>
        <v>0</v>
      </c>
      <c r="L9" s="9">
        <f t="shared" si="4"/>
        <v>0</v>
      </c>
      <c r="M9" s="9">
        <f t="shared" si="4"/>
        <v>33785391761</v>
      </c>
      <c r="N9" s="9">
        <f t="shared" si="4"/>
        <v>33151013357.489998</v>
      </c>
      <c r="O9" s="9">
        <f t="shared" si="4"/>
        <v>634378403.50999999</v>
      </c>
      <c r="P9" s="9">
        <f t="shared" si="4"/>
        <v>9354694952.4899998</v>
      </c>
      <c r="Q9" s="9">
        <f t="shared" si="4"/>
        <v>926566045.91999996</v>
      </c>
      <c r="R9" s="9">
        <f t="shared" si="4"/>
        <v>805703139.91999996</v>
      </c>
      <c r="S9" s="23">
        <f t="shared" si="0"/>
        <v>24430696808.510002</v>
      </c>
      <c r="T9" s="24">
        <f t="shared" si="1"/>
        <v>0.27688579190277574</v>
      </c>
      <c r="U9" s="24">
        <f t="shared" si="2"/>
        <v>2.7425049633125073E-2</v>
      </c>
      <c r="V9" s="24">
        <f t="shared" si="3"/>
        <v>2.3847677884560138E-2</v>
      </c>
    </row>
    <row r="10" spans="1:22" ht="72.75" customHeight="1" thickTop="1" thickBot="1">
      <c r="A10" s="5" t="s">
        <v>22</v>
      </c>
      <c r="B10" s="5" t="s">
        <v>29</v>
      </c>
      <c r="C10" s="5" t="s">
        <v>24</v>
      </c>
      <c r="D10" s="5" t="s">
        <v>30</v>
      </c>
      <c r="E10" s="5" t="s">
        <v>31</v>
      </c>
      <c r="F10" s="5" t="s">
        <v>18</v>
      </c>
      <c r="G10" s="5" t="s">
        <v>19</v>
      </c>
      <c r="H10" s="5" t="s">
        <v>20</v>
      </c>
      <c r="I10" s="6" t="s">
        <v>32</v>
      </c>
      <c r="J10" s="7">
        <v>19570000000</v>
      </c>
      <c r="K10" s="7">
        <v>0</v>
      </c>
      <c r="L10" s="7">
        <v>0</v>
      </c>
      <c r="M10" s="7">
        <v>19570000000</v>
      </c>
      <c r="N10" s="7">
        <v>17525243030</v>
      </c>
      <c r="O10" s="7">
        <v>2044756970</v>
      </c>
      <c r="P10" s="7">
        <v>546560250</v>
      </c>
      <c r="Q10" s="7">
        <v>106198624</v>
      </c>
      <c r="R10" s="7">
        <v>73826651</v>
      </c>
      <c r="S10" s="21">
        <f t="shared" si="0"/>
        <v>19023439750</v>
      </c>
      <c r="T10" s="22">
        <f t="shared" si="1"/>
        <v>2.7928474706182933E-2</v>
      </c>
      <c r="U10" s="22">
        <f t="shared" si="2"/>
        <v>5.426603168114461E-3</v>
      </c>
      <c r="V10" s="22">
        <f t="shared" si="3"/>
        <v>3.7724400102197241E-3</v>
      </c>
    </row>
    <row r="11" spans="1:22" ht="54.95" customHeight="1" thickTop="1" thickBot="1">
      <c r="A11" s="5" t="s">
        <v>22</v>
      </c>
      <c r="B11" s="5" t="s">
        <v>29</v>
      </c>
      <c r="C11" s="5" t="s">
        <v>24</v>
      </c>
      <c r="D11" s="5" t="s">
        <v>33</v>
      </c>
      <c r="E11" s="5" t="s">
        <v>34</v>
      </c>
      <c r="F11" s="5" t="s">
        <v>18</v>
      </c>
      <c r="G11" s="5" t="s">
        <v>19</v>
      </c>
      <c r="H11" s="5" t="s">
        <v>20</v>
      </c>
      <c r="I11" s="6" t="s">
        <v>35</v>
      </c>
      <c r="J11" s="7">
        <v>16568950074</v>
      </c>
      <c r="K11" s="7">
        <v>0</v>
      </c>
      <c r="L11" s="7">
        <v>0</v>
      </c>
      <c r="M11" s="7">
        <v>16568950074</v>
      </c>
      <c r="N11" s="7">
        <v>11982781646</v>
      </c>
      <c r="O11" s="7">
        <v>4586168428</v>
      </c>
      <c r="P11" s="7">
        <v>497923000</v>
      </c>
      <c r="Q11" s="7">
        <v>88237633</v>
      </c>
      <c r="R11" s="7">
        <v>74917333</v>
      </c>
      <c r="S11" s="21">
        <f t="shared" si="0"/>
        <v>16071027074</v>
      </c>
      <c r="T11" s="22">
        <f t="shared" si="1"/>
        <v>3.0051572234582376E-2</v>
      </c>
      <c r="U11" s="22">
        <f t="shared" si="2"/>
        <v>5.3254812529408557E-3</v>
      </c>
      <c r="V11" s="22">
        <f t="shared" si="3"/>
        <v>4.5215498064394731E-3</v>
      </c>
    </row>
    <row r="12" spans="1:22" ht="54.95" customHeight="1" thickTop="1" thickBot="1">
      <c r="A12" s="5" t="s">
        <v>22</v>
      </c>
      <c r="B12" s="5" t="s">
        <v>29</v>
      </c>
      <c r="C12" s="5" t="s">
        <v>24</v>
      </c>
      <c r="D12" s="5" t="s">
        <v>36</v>
      </c>
      <c r="E12" s="5" t="s">
        <v>34</v>
      </c>
      <c r="F12" s="5" t="s">
        <v>18</v>
      </c>
      <c r="G12" s="5" t="s">
        <v>19</v>
      </c>
      <c r="H12" s="5" t="s">
        <v>20</v>
      </c>
      <c r="I12" s="6" t="s">
        <v>35</v>
      </c>
      <c r="J12" s="7">
        <v>4005703159</v>
      </c>
      <c r="K12" s="7">
        <v>0</v>
      </c>
      <c r="L12" s="7">
        <v>0</v>
      </c>
      <c r="M12" s="7">
        <v>4005703159</v>
      </c>
      <c r="N12" s="7">
        <v>1360714105.5</v>
      </c>
      <c r="O12" s="7">
        <v>2644989053.5</v>
      </c>
      <c r="P12" s="7">
        <v>883526943</v>
      </c>
      <c r="Q12" s="7">
        <v>177022777.33000001</v>
      </c>
      <c r="R12" s="7">
        <v>135615067.33000001</v>
      </c>
      <c r="S12" s="21">
        <f t="shared" si="0"/>
        <v>3122176216</v>
      </c>
      <c r="T12" s="22">
        <f t="shared" si="1"/>
        <v>0.2205672532211716</v>
      </c>
      <c r="U12" s="22">
        <f t="shared" si="2"/>
        <v>4.4192684855408185E-2</v>
      </c>
      <c r="V12" s="22">
        <f t="shared" si="3"/>
        <v>3.3855496013303073E-2</v>
      </c>
    </row>
    <row r="13" spans="1:22" ht="54.95" customHeight="1" thickTop="1" thickBot="1">
      <c r="A13" s="5" t="s">
        <v>22</v>
      </c>
      <c r="B13" s="5" t="s">
        <v>29</v>
      </c>
      <c r="C13" s="5" t="s">
        <v>24</v>
      </c>
      <c r="D13" s="5" t="s">
        <v>37</v>
      </c>
      <c r="E13" s="5" t="s">
        <v>38</v>
      </c>
      <c r="F13" s="5" t="s">
        <v>18</v>
      </c>
      <c r="G13" s="5" t="s">
        <v>19</v>
      </c>
      <c r="H13" s="5" t="s">
        <v>20</v>
      </c>
      <c r="I13" s="6" t="s">
        <v>39</v>
      </c>
      <c r="J13" s="7">
        <v>69511933550</v>
      </c>
      <c r="K13" s="7">
        <v>0</v>
      </c>
      <c r="L13" s="7">
        <v>0</v>
      </c>
      <c r="M13" s="7">
        <v>69511933550</v>
      </c>
      <c r="N13" s="7">
        <v>47107856233</v>
      </c>
      <c r="O13" s="7">
        <v>22404077317</v>
      </c>
      <c r="P13" s="7">
        <v>1036149830</v>
      </c>
      <c r="Q13" s="7">
        <v>131032364</v>
      </c>
      <c r="R13" s="7">
        <v>98945524</v>
      </c>
      <c r="S13" s="21">
        <f t="shared" si="0"/>
        <v>68475783720</v>
      </c>
      <c r="T13" s="22">
        <f t="shared" si="1"/>
        <v>1.4906071189268479E-2</v>
      </c>
      <c r="U13" s="22">
        <f t="shared" si="2"/>
        <v>1.8850340841943102E-3</v>
      </c>
      <c r="V13" s="22">
        <f t="shared" si="3"/>
        <v>1.4234321928166247E-3</v>
      </c>
    </row>
    <row r="14" spans="1:22" ht="78" customHeight="1" thickTop="1" thickBot="1">
      <c r="A14" s="5" t="s">
        <v>22</v>
      </c>
      <c r="B14" s="5" t="s">
        <v>29</v>
      </c>
      <c r="C14" s="5" t="s">
        <v>24</v>
      </c>
      <c r="D14" s="5" t="s">
        <v>40</v>
      </c>
      <c r="E14" s="5" t="s">
        <v>41</v>
      </c>
      <c r="F14" s="5" t="s">
        <v>18</v>
      </c>
      <c r="G14" s="5" t="s">
        <v>19</v>
      </c>
      <c r="H14" s="5" t="s">
        <v>20</v>
      </c>
      <c r="I14" s="6" t="s">
        <v>42</v>
      </c>
      <c r="J14" s="7">
        <v>59646395164</v>
      </c>
      <c r="K14" s="7">
        <v>0</v>
      </c>
      <c r="L14" s="7">
        <v>0</v>
      </c>
      <c r="M14" s="7">
        <v>59646395164</v>
      </c>
      <c r="N14" s="7">
        <v>36650746834</v>
      </c>
      <c r="O14" s="7">
        <v>22995648330</v>
      </c>
      <c r="P14" s="7">
        <v>2358823050</v>
      </c>
      <c r="Q14" s="7">
        <v>181962899.99000001</v>
      </c>
      <c r="R14" s="7">
        <v>112804680.98999999</v>
      </c>
      <c r="S14" s="21">
        <f t="shared" si="0"/>
        <v>57287572114</v>
      </c>
      <c r="T14" s="22">
        <f t="shared" si="1"/>
        <v>3.9546783062317972E-2</v>
      </c>
      <c r="U14" s="22">
        <f t="shared" si="2"/>
        <v>3.0506940023732566E-3</v>
      </c>
      <c r="V14" s="22">
        <f t="shared" si="3"/>
        <v>1.8912237810824828E-3</v>
      </c>
    </row>
    <row r="15" spans="1:22" ht="70.5" customHeight="1" thickTop="1" thickBot="1">
      <c r="A15" s="5" t="s">
        <v>22</v>
      </c>
      <c r="B15" s="5" t="s">
        <v>46</v>
      </c>
      <c r="C15" s="5" t="s">
        <v>24</v>
      </c>
      <c r="D15" s="5" t="s">
        <v>47</v>
      </c>
      <c r="E15" s="5" t="s">
        <v>34</v>
      </c>
      <c r="F15" s="5" t="s">
        <v>18</v>
      </c>
      <c r="G15" s="5" t="s">
        <v>19</v>
      </c>
      <c r="H15" s="5" t="s">
        <v>20</v>
      </c>
      <c r="I15" s="6" t="s">
        <v>35</v>
      </c>
      <c r="J15" s="7">
        <v>152422406</v>
      </c>
      <c r="K15" s="7">
        <v>0</v>
      </c>
      <c r="L15" s="7">
        <v>0</v>
      </c>
      <c r="M15" s="7">
        <v>152422406</v>
      </c>
      <c r="N15" s="7">
        <v>103400766</v>
      </c>
      <c r="O15" s="7">
        <v>49021640</v>
      </c>
      <c r="P15" s="7">
        <v>78414000</v>
      </c>
      <c r="Q15" s="7">
        <v>15000000</v>
      </c>
      <c r="R15" s="7">
        <v>15000000</v>
      </c>
      <c r="S15" s="21">
        <f t="shared" si="0"/>
        <v>74008406</v>
      </c>
      <c r="T15" s="22">
        <f t="shared" si="1"/>
        <v>0.51445192382017646</v>
      </c>
      <c r="U15" s="22">
        <f t="shared" si="2"/>
        <v>9.8410728406950879E-2</v>
      </c>
      <c r="V15" s="22">
        <f t="shared" si="3"/>
        <v>9.8410728406950879E-2</v>
      </c>
    </row>
    <row r="16" spans="1:22" ht="32.25" customHeight="1" thickTop="1" thickBot="1">
      <c r="A16" s="8" t="s">
        <v>22</v>
      </c>
      <c r="B16" s="8"/>
      <c r="C16" s="8"/>
      <c r="D16" s="8"/>
      <c r="E16" s="8"/>
      <c r="F16" s="8"/>
      <c r="G16" s="8"/>
      <c r="H16" s="8"/>
      <c r="I16" s="2" t="s">
        <v>70</v>
      </c>
      <c r="J16" s="9">
        <f>SUM(J10:J15)</f>
        <v>169455404353</v>
      </c>
      <c r="K16" s="9">
        <f t="shared" ref="K16:R16" si="5">SUM(K10:K15)</f>
        <v>0</v>
      </c>
      <c r="L16" s="9">
        <f t="shared" si="5"/>
        <v>0</v>
      </c>
      <c r="M16" s="9">
        <f t="shared" si="5"/>
        <v>169455404353</v>
      </c>
      <c r="N16" s="9">
        <f t="shared" si="5"/>
        <v>114730742614.5</v>
      </c>
      <c r="O16" s="9">
        <f t="shared" si="5"/>
        <v>54724661738.5</v>
      </c>
      <c r="P16" s="9">
        <f t="shared" si="5"/>
        <v>5401397073</v>
      </c>
      <c r="Q16" s="9">
        <f t="shared" si="5"/>
        <v>699454298.32000005</v>
      </c>
      <c r="R16" s="9">
        <f t="shared" si="5"/>
        <v>511109256.32000005</v>
      </c>
      <c r="S16" s="23">
        <f t="shared" si="0"/>
        <v>164054007280</v>
      </c>
      <c r="T16" s="24">
        <f t="shared" si="1"/>
        <v>3.1875035757184304E-2</v>
      </c>
      <c r="U16" s="24">
        <f t="shared" si="2"/>
        <v>4.1276600235359623E-3</v>
      </c>
      <c r="V16" s="24">
        <f t="shared" si="3"/>
        <v>3.0161874050076672E-3</v>
      </c>
    </row>
    <row r="17" spans="1:22" ht="54.95" customHeight="1" thickTop="1" thickBot="1">
      <c r="A17" s="5" t="s">
        <v>22</v>
      </c>
      <c r="B17" s="5" t="s">
        <v>48</v>
      </c>
      <c r="C17" s="5" t="s">
        <v>24</v>
      </c>
      <c r="D17" s="5" t="s">
        <v>49</v>
      </c>
      <c r="E17" s="5" t="s">
        <v>50</v>
      </c>
      <c r="F17" s="5" t="s">
        <v>18</v>
      </c>
      <c r="G17" s="5" t="s">
        <v>19</v>
      </c>
      <c r="H17" s="5" t="s">
        <v>20</v>
      </c>
      <c r="I17" s="6" t="s">
        <v>51</v>
      </c>
      <c r="J17" s="7">
        <v>4911388626</v>
      </c>
      <c r="K17" s="7">
        <v>0</v>
      </c>
      <c r="L17" s="7">
        <v>0</v>
      </c>
      <c r="M17" s="7">
        <v>4911388626</v>
      </c>
      <c r="N17" s="7">
        <v>2905500000</v>
      </c>
      <c r="O17" s="7">
        <v>2005888626</v>
      </c>
      <c r="P17" s="7">
        <v>2285572554.4400001</v>
      </c>
      <c r="Q17" s="7">
        <v>13283567</v>
      </c>
      <c r="R17" s="7">
        <v>501267</v>
      </c>
      <c r="S17" s="21">
        <f t="shared" si="0"/>
        <v>2625816071.5599999</v>
      </c>
      <c r="T17" s="22">
        <f t="shared" si="1"/>
        <v>0.46536178023880942</v>
      </c>
      <c r="U17" s="22">
        <f t="shared" si="2"/>
        <v>2.7046458774773407E-3</v>
      </c>
      <c r="V17" s="22">
        <f t="shared" si="3"/>
        <v>1.0206217389240662E-4</v>
      </c>
    </row>
    <row r="18" spans="1:22" ht="54.95" customHeight="1" thickTop="1" thickBot="1">
      <c r="A18" s="5" t="s">
        <v>22</v>
      </c>
      <c r="B18" s="5" t="s">
        <v>48</v>
      </c>
      <c r="C18" s="5" t="s">
        <v>24</v>
      </c>
      <c r="D18" s="5" t="s">
        <v>47</v>
      </c>
      <c r="E18" s="5" t="s">
        <v>52</v>
      </c>
      <c r="F18" s="5" t="s">
        <v>18</v>
      </c>
      <c r="G18" s="5" t="s">
        <v>19</v>
      </c>
      <c r="H18" s="5" t="s">
        <v>20</v>
      </c>
      <c r="I18" s="6" t="s">
        <v>53</v>
      </c>
      <c r="J18" s="7">
        <v>2879089884</v>
      </c>
      <c r="K18" s="7">
        <v>0</v>
      </c>
      <c r="L18" s="7">
        <v>0</v>
      </c>
      <c r="M18" s="7">
        <v>2879089884</v>
      </c>
      <c r="N18" s="7">
        <v>1959311000</v>
      </c>
      <c r="O18" s="7">
        <v>919778884</v>
      </c>
      <c r="P18" s="7">
        <v>1303963000</v>
      </c>
      <c r="Q18" s="7">
        <v>53073334</v>
      </c>
      <c r="R18" s="7">
        <v>50455467</v>
      </c>
      <c r="S18" s="21">
        <f t="shared" si="0"/>
        <v>1575126884</v>
      </c>
      <c r="T18" s="22">
        <f t="shared" si="1"/>
        <v>0.45290805516233756</v>
      </c>
      <c r="U18" s="22">
        <f t="shared" si="2"/>
        <v>1.8434066367620221E-2</v>
      </c>
      <c r="V18" s="22">
        <f t="shared" si="3"/>
        <v>1.7524797430047864E-2</v>
      </c>
    </row>
    <row r="19" spans="1:22" ht="54.95" customHeight="1" thickTop="1" thickBot="1">
      <c r="A19" s="5" t="s">
        <v>22</v>
      </c>
      <c r="B19" s="5" t="s">
        <v>48</v>
      </c>
      <c r="C19" s="5" t="s">
        <v>24</v>
      </c>
      <c r="D19" s="5" t="s">
        <v>54</v>
      </c>
      <c r="E19" s="5" t="s">
        <v>52</v>
      </c>
      <c r="F19" s="5" t="s">
        <v>18</v>
      </c>
      <c r="G19" s="5" t="s">
        <v>19</v>
      </c>
      <c r="H19" s="5" t="s">
        <v>20</v>
      </c>
      <c r="I19" s="6" t="s">
        <v>53</v>
      </c>
      <c r="J19" s="7">
        <v>381056014</v>
      </c>
      <c r="K19" s="7">
        <v>0</v>
      </c>
      <c r="L19" s="7">
        <v>0</v>
      </c>
      <c r="M19" s="7">
        <v>381056014</v>
      </c>
      <c r="N19" s="7">
        <v>381056014</v>
      </c>
      <c r="O19" s="7">
        <v>0</v>
      </c>
      <c r="P19" s="7">
        <v>0</v>
      </c>
      <c r="Q19" s="7">
        <v>0</v>
      </c>
      <c r="R19" s="7">
        <v>0</v>
      </c>
      <c r="S19" s="21">
        <f t="shared" si="0"/>
        <v>381056014</v>
      </c>
      <c r="T19" s="22">
        <f t="shared" si="1"/>
        <v>0</v>
      </c>
      <c r="U19" s="22">
        <f t="shared" si="2"/>
        <v>0</v>
      </c>
      <c r="V19" s="22">
        <f t="shared" si="3"/>
        <v>0</v>
      </c>
    </row>
    <row r="20" spans="1:22" ht="32.25" customHeight="1" thickTop="1" thickBot="1">
      <c r="A20" s="8" t="s">
        <v>22</v>
      </c>
      <c r="B20" s="8"/>
      <c r="C20" s="8"/>
      <c r="D20" s="8"/>
      <c r="E20" s="8"/>
      <c r="F20" s="8"/>
      <c r="G20" s="8"/>
      <c r="H20" s="8"/>
      <c r="I20" s="2" t="s">
        <v>68</v>
      </c>
      <c r="J20" s="9">
        <f>SUM(J17:J19)</f>
        <v>8171534524</v>
      </c>
      <c r="K20" s="9">
        <f t="shared" ref="K20:R20" si="6">SUM(K17:K19)</f>
        <v>0</v>
      </c>
      <c r="L20" s="9">
        <f t="shared" si="6"/>
        <v>0</v>
      </c>
      <c r="M20" s="9">
        <f t="shared" si="6"/>
        <v>8171534524</v>
      </c>
      <c r="N20" s="9">
        <f t="shared" si="6"/>
        <v>5245867014</v>
      </c>
      <c r="O20" s="9">
        <f t="shared" si="6"/>
        <v>2925667510</v>
      </c>
      <c r="P20" s="9">
        <f t="shared" si="6"/>
        <v>3589535554.4400001</v>
      </c>
      <c r="Q20" s="9">
        <f t="shared" si="6"/>
        <v>66356901</v>
      </c>
      <c r="R20" s="9">
        <f t="shared" si="6"/>
        <v>50956734</v>
      </c>
      <c r="S20" s="23">
        <f t="shared" si="0"/>
        <v>4581998969.5599995</v>
      </c>
      <c r="T20" s="24">
        <f t="shared" si="1"/>
        <v>0.43927313087859382</v>
      </c>
      <c r="U20" s="24">
        <f t="shared" si="2"/>
        <v>8.1204944805786643E-3</v>
      </c>
      <c r="V20" s="24">
        <f t="shared" si="3"/>
        <v>6.2358830951932962E-3</v>
      </c>
    </row>
    <row r="21" spans="1:22" ht="54.95" customHeight="1" thickTop="1" thickBot="1">
      <c r="A21" s="5" t="s">
        <v>22</v>
      </c>
      <c r="B21" s="5" t="s">
        <v>29</v>
      </c>
      <c r="C21" s="5" t="s">
        <v>24</v>
      </c>
      <c r="D21" s="5" t="s">
        <v>43</v>
      </c>
      <c r="E21" s="5" t="s">
        <v>44</v>
      </c>
      <c r="F21" s="5" t="s">
        <v>18</v>
      </c>
      <c r="G21" s="5" t="s">
        <v>19</v>
      </c>
      <c r="H21" s="5" t="s">
        <v>20</v>
      </c>
      <c r="I21" s="6" t="s">
        <v>45</v>
      </c>
      <c r="J21" s="7">
        <v>2733955712</v>
      </c>
      <c r="K21" s="7">
        <v>0</v>
      </c>
      <c r="L21" s="7">
        <v>0</v>
      </c>
      <c r="M21" s="7">
        <v>2733955712</v>
      </c>
      <c r="N21" s="7">
        <v>2489827221.3499999</v>
      </c>
      <c r="O21" s="7">
        <v>244128490.65000001</v>
      </c>
      <c r="P21" s="7">
        <v>1611267620</v>
      </c>
      <c r="Q21" s="7">
        <v>112468009</v>
      </c>
      <c r="R21" s="7">
        <v>87967536</v>
      </c>
      <c r="S21" s="21">
        <f t="shared" si="0"/>
        <v>1122688092</v>
      </c>
      <c r="T21" s="22">
        <f t="shared" si="1"/>
        <v>0.58935395804977841</v>
      </c>
      <c r="U21" s="22">
        <f t="shared" si="2"/>
        <v>4.1137465580130074E-2</v>
      </c>
      <c r="V21" s="22">
        <f t="shared" si="3"/>
        <v>3.2175918437116216E-2</v>
      </c>
    </row>
    <row r="22" spans="1:22" ht="45.75" customHeight="1" thickTop="1" thickBot="1">
      <c r="A22" s="8" t="s">
        <v>22</v>
      </c>
      <c r="B22" s="8"/>
      <c r="C22" s="8"/>
      <c r="D22" s="8"/>
      <c r="E22" s="8"/>
      <c r="F22" s="8"/>
      <c r="G22" s="8"/>
      <c r="H22" s="8"/>
      <c r="I22" s="2" t="s">
        <v>71</v>
      </c>
      <c r="J22" s="9">
        <f>+J21</f>
        <v>2733955712</v>
      </c>
      <c r="K22" s="9">
        <f t="shared" ref="K22:R22" si="7">+K21</f>
        <v>0</v>
      </c>
      <c r="L22" s="9">
        <f t="shared" si="7"/>
        <v>0</v>
      </c>
      <c r="M22" s="9">
        <f t="shared" si="7"/>
        <v>2733955712</v>
      </c>
      <c r="N22" s="9">
        <f t="shared" si="7"/>
        <v>2489827221.3499999</v>
      </c>
      <c r="O22" s="9">
        <f t="shared" si="7"/>
        <v>244128490.65000001</v>
      </c>
      <c r="P22" s="9">
        <f t="shared" si="7"/>
        <v>1611267620</v>
      </c>
      <c r="Q22" s="9">
        <f t="shared" si="7"/>
        <v>112468009</v>
      </c>
      <c r="R22" s="9">
        <f t="shared" si="7"/>
        <v>87967536</v>
      </c>
      <c r="S22" s="23">
        <f t="shared" si="0"/>
        <v>1122688092</v>
      </c>
      <c r="T22" s="24">
        <f t="shared" si="1"/>
        <v>0.58935395804977841</v>
      </c>
      <c r="U22" s="24">
        <f t="shared" si="2"/>
        <v>4.1137465580130074E-2</v>
      </c>
      <c r="V22" s="24">
        <f t="shared" si="3"/>
        <v>3.2175918437116216E-2</v>
      </c>
    </row>
    <row r="23" spans="1:22" ht="26.25" customHeight="1" thickTop="1" thickBot="1">
      <c r="A23" s="8"/>
      <c r="B23" s="8"/>
      <c r="C23" s="8"/>
      <c r="D23" s="8"/>
      <c r="E23" s="8"/>
      <c r="F23" s="8"/>
      <c r="G23" s="8"/>
      <c r="H23" s="8"/>
      <c r="I23" s="2" t="s">
        <v>72</v>
      </c>
      <c r="J23" s="9">
        <f>+J9+J16+J20+J22</f>
        <v>214146286350</v>
      </c>
      <c r="K23" s="9">
        <f t="shared" ref="K23:R23" si="8">+K9+K16+K20+K22</f>
        <v>0</v>
      </c>
      <c r="L23" s="9">
        <f t="shared" si="8"/>
        <v>0</v>
      </c>
      <c r="M23" s="9">
        <f t="shared" si="8"/>
        <v>214146286350</v>
      </c>
      <c r="N23" s="9">
        <f t="shared" si="8"/>
        <v>155617450207.34</v>
      </c>
      <c r="O23" s="9">
        <f t="shared" si="8"/>
        <v>58528836142.660004</v>
      </c>
      <c r="P23" s="9">
        <f t="shared" si="8"/>
        <v>19956895199.93</v>
      </c>
      <c r="Q23" s="9">
        <f t="shared" si="8"/>
        <v>1804845254.24</v>
      </c>
      <c r="R23" s="9">
        <f t="shared" si="8"/>
        <v>1455736666.24</v>
      </c>
      <c r="S23" s="23">
        <f t="shared" si="0"/>
        <v>194189391150.07001</v>
      </c>
      <c r="T23" s="24">
        <f t="shared" si="1"/>
        <v>9.3192814781352384E-2</v>
      </c>
      <c r="U23" s="24">
        <f t="shared" si="2"/>
        <v>8.4280950419572849E-3</v>
      </c>
      <c r="V23" s="24">
        <f t="shared" si="3"/>
        <v>6.7978608971100652E-3</v>
      </c>
    </row>
    <row r="24" spans="1:22" ht="15.75" thickTop="1">
      <c r="A24" s="15" t="s">
        <v>64</v>
      </c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7"/>
      <c r="O24" s="11"/>
      <c r="P24" s="11"/>
      <c r="Q24" s="12"/>
      <c r="R24" s="13"/>
      <c r="S24" s="14"/>
      <c r="T24" s="14"/>
      <c r="U24" s="10"/>
      <c r="V24" s="10"/>
    </row>
    <row r="25" spans="1:22">
      <c r="A25" s="15" t="s">
        <v>65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7"/>
      <c r="O25" s="11"/>
      <c r="P25" s="11"/>
      <c r="Q25" s="12"/>
      <c r="R25" s="13"/>
      <c r="S25" s="14"/>
      <c r="T25" s="14"/>
      <c r="U25" s="10"/>
      <c r="V25" s="10"/>
    </row>
    <row r="26" spans="1:22">
      <c r="A26" s="15" t="s">
        <v>66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7"/>
      <c r="O26" s="11"/>
      <c r="P26" s="11"/>
      <c r="Q26" s="12"/>
      <c r="R26" s="13"/>
      <c r="S26" s="14"/>
      <c r="T26" s="14"/>
      <c r="U26" s="10"/>
      <c r="V26" s="10"/>
    </row>
    <row r="27" spans="1:22">
      <c r="A27" s="15" t="s">
        <v>67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1"/>
      <c r="P27" s="11"/>
      <c r="Q27" s="12"/>
      <c r="R27" s="13"/>
      <c r="S27" s="14"/>
      <c r="T27" s="14"/>
      <c r="U27" s="10"/>
      <c r="V27" s="10"/>
    </row>
    <row r="29" spans="1:22" ht="29.25" customHeight="1"/>
    <row r="36" spans="20:22">
      <c r="T36" s="3"/>
      <c r="U36" s="3"/>
      <c r="V36" s="3"/>
    </row>
    <row r="37" spans="20:22">
      <c r="T37" s="3"/>
      <c r="U37" s="3"/>
      <c r="V37" s="3"/>
    </row>
    <row r="38" spans="20:22">
      <c r="T38" s="3"/>
      <c r="U38" s="3"/>
      <c r="V38" s="3"/>
    </row>
    <row r="39" spans="20:22">
      <c r="T39" s="3"/>
      <c r="U39" s="3"/>
      <c r="V39" s="3"/>
    </row>
    <row r="40" spans="20:22">
      <c r="T40" s="3"/>
      <c r="U40" s="3"/>
      <c r="V40" s="3"/>
    </row>
    <row r="41" spans="20:22">
      <c r="T41" s="3"/>
      <c r="U41" s="3"/>
      <c r="V41" s="3"/>
    </row>
    <row r="42" spans="20:22">
      <c r="T42" s="3"/>
      <c r="U42" s="3"/>
      <c r="V42" s="3"/>
    </row>
    <row r="43" spans="20:22">
      <c r="T43" s="3"/>
      <c r="U43" s="3"/>
      <c r="V43" s="3"/>
    </row>
    <row r="44" spans="20:22">
      <c r="T44" s="3"/>
      <c r="U44" s="3"/>
      <c r="V44" s="3"/>
    </row>
    <row r="45" spans="20:22">
      <c r="T45" s="3"/>
      <c r="U45" s="3"/>
      <c r="V45" s="3"/>
    </row>
    <row r="46" spans="20:22">
      <c r="T46" s="3"/>
      <c r="U46" s="3"/>
      <c r="V46" s="3"/>
    </row>
    <row r="47" spans="20:22" ht="18" customHeight="1">
      <c r="T47" s="3"/>
      <c r="U47" s="3"/>
      <c r="V47" s="3"/>
    </row>
    <row r="48" spans="20:22" ht="35.1" customHeight="1">
      <c r="T48" s="3"/>
      <c r="U48" s="3"/>
      <c r="V48" s="3"/>
    </row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</sheetData>
  <mergeCells count="4">
    <mergeCell ref="A1:V1"/>
    <mergeCell ref="A2:V2"/>
    <mergeCell ref="A3:V3"/>
    <mergeCell ref="R4:V4"/>
  </mergeCells>
  <pageMargins left="0.19685039370078741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2024-03-14T14:36:22Z</cp:lastPrinted>
  <dcterms:created xsi:type="dcterms:W3CDTF">2024-03-01T12:57:38Z</dcterms:created>
  <dcterms:modified xsi:type="dcterms:W3CDTF">2024-03-14T14:36:26Z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