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DIRECCION DE COMERCIO EXT" sheetId="1" r:id="rId1"/>
  </sheets>
  <definedNames>
    <definedName name="_xlnm.Print_Titles" localSheetId="0">'DIRECCION DE COMERCIO EXT'!$5:$5</definedName>
  </definedNames>
  <calcPr calcId="152511"/>
</workbook>
</file>

<file path=xl/calcChain.xml><?xml version="1.0" encoding="utf-8"?>
<calcChain xmlns="http://schemas.openxmlformats.org/spreadsheetml/2006/main">
  <c r="N20" i="1" l="1"/>
  <c r="W20" i="1" s="1"/>
  <c r="N18" i="1"/>
  <c r="W18" i="1" s="1"/>
  <c r="N16" i="1"/>
  <c r="V16" i="1" s="1"/>
  <c r="N15" i="1"/>
  <c r="T15" i="1" s="1"/>
  <c r="N13" i="1"/>
  <c r="T13" i="1" s="1"/>
  <c r="N11" i="1"/>
  <c r="T11" i="1" s="1"/>
  <c r="N10" i="1"/>
  <c r="V10" i="1" s="1"/>
  <c r="N9" i="1"/>
  <c r="N8" i="1"/>
  <c r="W8" i="1" s="1"/>
  <c r="S19" i="1"/>
  <c r="R19" i="1"/>
  <c r="Q19" i="1"/>
  <c r="P19" i="1"/>
  <c r="O19" i="1"/>
  <c r="M19" i="1"/>
  <c r="L19" i="1"/>
  <c r="K19" i="1"/>
  <c r="J19" i="1"/>
  <c r="I19" i="1"/>
  <c r="S17" i="1"/>
  <c r="R17" i="1"/>
  <c r="Q17" i="1"/>
  <c r="P17" i="1"/>
  <c r="O17" i="1"/>
  <c r="M17" i="1"/>
  <c r="L17" i="1"/>
  <c r="K17" i="1"/>
  <c r="J17" i="1"/>
  <c r="I17" i="1"/>
  <c r="S14" i="1"/>
  <c r="R14" i="1"/>
  <c r="Q14" i="1"/>
  <c r="P14" i="1"/>
  <c r="O14" i="1"/>
  <c r="M14" i="1"/>
  <c r="L14" i="1"/>
  <c r="K14" i="1"/>
  <c r="J14" i="1"/>
  <c r="I14" i="1"/>
  <c r="S12" i="1"/>
  <c r="R12" i="1"/>
  <c r="Q12" i="1"/>
  <c r="P12" i="1"/>
  <c r="O12" i="1"/>
  <c r="M12" i="1"/>
  <c r="L12" i="1"/>
  <c r="K12" i="1"/>
  <c r="J12" i="1"/>
  <c r="I12" i="1"/>
  <c r="S7" i="1"/>
  <c r="R7" i="1"/>
  <c r="Q7" i="1"/>
  <c r="P7" i="1"/>
  <c r="O7" i="1"/>
  <c r="M7" i="1"/>
  <c r="L7" i="1"/>
  <c r="K7" i="1"/>
  <c r="J7" i="1"/>
  <c r="I7" i="1"/>
  <c r="N19" i="1" l="1"/>
  <c r="V19" i="1" s="1"/>
  <c r="N14" i="1"/>
  <c r="W14" i="1" s="1"/>
  <c r="T14" i="1"/>
  <c r="T18" i="1"/>
  <c r="N12" i="1"/>
  <c r="T12" i="1" s="1"/>
  <c r="W16" i="1"/>
  <c r="U18" i="1"/>
  <c r="U8" i="1"/>
  <c r="N17" i="1"/>
  <c r="T17" i="1" s="1"/>
  <c r="T8" i="1"/>
  <c r="U13" i="1"/>
  <c r="V13" i="1"/>
  <c r="N7" i="1"/>
  <c r="T7" i="1" s="1"/>
  <c r="T16" i="1"/>
  <c r="W13" i="1"/>
  <c r="U9" i="1"/>
  <c r="T9" i="1"/>
  <c r="W9" i="1"/>
  <c r="V9" i="1"/>
  <c r="U10" i="1"/>
  <c r="U20" i="1"/>
  <c r="T10" i="1"/>
  <c r="V20" i="1"/>
  <c r="W10" i="1"/>
  <c r="T20" i="1"/>
  <c r="V8" i="1"/>
  <c r="V18" i="1"/>
  <c r="U16" i="1"/>
  <c r="L6" i="1"/>
  <c r="K6" i="1"/>
  <c r="K21" i="1" s="1"/>
  <c r="S6" i="1"/>
  <c r="Q6" i="1"/>
  <c r="M6" i="1"/>
  <c r="M21" i="1" s="1"/>
  <c r="I6" i="1"/>
  <c r="I21" i="1" s="1"/>
  <c r="R6" i="1"/>
  <c r="O6" i="1"/>
  <c r="O21" i="1" s="1"/>
  <c r="J6" i="1"/>
  <c r="J21" i="1" s="1"/>
  <c r="P6" i="1"/>
  <c r="P21" i="1" s="1"/>
  <c r="T19" i="1" l="1"/>
  <c r="W19" i="1"/>
  <c r="U19" i="1"/>
  <c r="U14" i="1"/>
  <c r="V14" i="1"/>
  <c r="U17" i="1"/>
  <c r="V12" i="1"/>
  <c r="W12" i="1"/>
  <c r="U12" i="1"/>
  <c r="V17" i="1"/>
  <c r="W7" i="1"/>
  <c r="U7" i="1"/>
  <c r="V7" i="1"/>
  <c r="W17" i="1"/>
  <c r="R21" i="1"/>
  <c r="Q21" i="1"/>
  <c r="S21" i="1"/>
  <c r="L21" i="1"/>
  <c r="N21" i="1" s="1"/>
  <c r="N6" i="1"/>
  <c r="T6" i="1" s="1"/>
  <c r="V21" i="1" l="1"/>
  <c r="T21" i="1"/>
  <c r="W6" i="1"/>
  <c r="W21" i="1"/>
  <c r="U6" i="1"/>
  <c r="U21" i="1"/>
  <c r="V6" i="1"/>
</calcChain>
</file>

<file path=xl/sharedStrings.xml><?xml version="1.0" encoding="utf-8"?>
<sst xmlns="http://schemas.openxmlformats.org/spreadsheetml/2006/main" count="110" uniqueCount="61">
  <si>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</si>
  <si>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</si>
  <si>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</si>
  <si>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</si>
  <si>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</si>
  <si>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</si>
  <si>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</si>
  <si>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</si>
  <si>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</si>
  <si>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</si>
  <si>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</si>
  <si>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</si>
  <si>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</si>
  <si>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</si>
  <si>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</si>
  <si>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</si>
  <si>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</si>
  <si>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</si>
  <si>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</si>
  <si>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</si>
  <si>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</si>
  <si>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</si>
  <si>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</si>
  <si>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</si>
  <si>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</si>
  <si>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</si>
  <si>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</si>
  <si>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</si>
  <si>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</si>
  <si>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</si>
  <si>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</si>
  <si>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</si>
  <si>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</si>
  <si>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</si>
  <si>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</si>
  <si>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</si>
  <si>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</si>
  <si>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</si>
  <si>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</si>
  <si>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</si>
  <si>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</si>
  <si>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</si>
  <si>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</si>
  <si>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</si>
  <si>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</si>
  <si>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</si>
  <si>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</si>
  <si>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</si>
  <si>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</si>
  <si>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APPROPIACION SIN COMPROMETER</t>
  </si>
  <si>
    <t>OBLIG/APR</t>
  </si>
  <si>
    <t>APR. VIGENTE DESPUES DE BLOQUEOS</t>
  </si>
  <si>
    <t>MINISTERIO DE COMERCIO INDUSTRIA Y TURISMO</t>
  </si>
  <si>
    <t>EJECUCION PRESUPUESTAL ACUMULADA CON CORTE AL 29 DE FEBRERO DE 2024</t>
  </si>
  <si>
    <r>
      <rPr>
        <b/>
        <sz val="9"/>
        <rFont val="Arial"/>
        <family val="2"/>
      </rPr>
      <t>Fuente de Información</t>
    </r>
    <r>
      <rPr>
        <sz val="9"/>
        <rFont val="Arial"/>
        <family val="2"/>
      </rPr>
      <t xml:space="preserve">: SIIF Nación </t>
    </r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</si>
  <si>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</si>
  <si>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</si>
  <si>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FECHA DE GENERACIÓN: MARZO 01 DE 2024</t>
  </si>
  <si>
    <t>COMP/  APR</t>
  </si>
  <si>
    <t>PAGO/ APR</t>
  </si>
  <si>
    <t>UNIDAD EJECUTORA 3501-02 DIRECCIÓN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</si>
</sst>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sz val="7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0" fillId="0" borderId="0" xfId="0" applyFont="1" applyFill="1" applyBorder="1"/>
    <xf numFmtId="164" fontId="11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7" fontId="15" fillId="0" borderId="1" xfId="0" applyNumberFormat="1" applyFont="1" applyFill="1" applyBorder="1" applyAlignment="1">
      <alignment horizontal="right" vertical="center" wrapText="1" readingOrder="1"/>
    </xf>
    <xf numFmtId="10" fontId="15" fillId="0" borderId="1" xfId="0" applyNumberFormat="1" applyFont="1" applyFill="1" applyBorder="1" applyAlignment="1">
      <alignment horizontal="right" vertic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right" vertical="center" wrapText="1" readingOrder="1"/>
    </xf>
    <xf numFmtId="0" fontId="13" fillId="0" borderId="2" xfId="0" applyFont="1" applyFill="1" applyBorder="1" applyAlignment="1">
      <alignment horizontal="right" vertical="center" wrapText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247651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190500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1825" y="66675"/>
          <a:ext cx="1266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showGridLines="0" tabSelected="1" topLeftCell="A18" workbookViewId="0">
      <selection activeCell="A3" sqref="A3:W3"/>
    </sheetView>
  </sheetViews>
  <sheetFormatPr baseColWidth="10" defaultRowHeight="15"/>
  <cols>
    <col min="1" max="4" width="5.42578125" customWidth="1"/>
    <col min="5" max="5" width="6" customWidth="1"/>
    <col min="6" max="6" width="5" customWidth="1"/>
    <col min="7" max="7" width="4" customWidth="1"/>
    <col min="8" max="8" width="27.5703125" customWidth="1"/>
    <col min="9" max="9" width="15" customWidth="1"/>
    <col min="10" max="10" width="12.140625" customWidth="1"/>
    <col min="11" max="11" width="11.140625" customWidth="1"/>
    <col min="12" max="13" width="14.85546875" customWidth="1"/>
    <col min="14" max="14" width="15.28515625" customWidth="1"/>
    <col min="15" max="15" width="15.140625" customWidth="1"/>
    <col min="16" max="16" width="13.28515625" customWidth="1"/>
    <col min="17" max="17" width="15.42578125" customWidth="1"/>
    <col min="18" max="18" width="14" customWidth="1"/>
    <col min="19" max="19" width="15.140625" customWidth="1"/>
    <col min="20" max="20" width="14.85546875" customWidth="1"/>
    <col min="21" max="21" width="8.140625" customWidth="1"/>
    <col min="22" max="22" width="6.5703125" customWidth="1"/>
    <col min="23" max="23" width="7" customWidth="1"/>
  </cols>
  <sheetData>
    <row r="1" spans="1:29">
      <c r="A1" s="26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9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9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9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4" t="s">
        <v>57</v>
      </c>
      <c r="T4" s="25"/>
      <c r="U4" s="25"/>
      <c r="V4" s="25"/>
      <c r="W4" s="25"/>
    </row>
    <row r="5" spans="1:29" ht="39.75" customHeight="1" thickTop="1" thickBo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51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23" t="s">
        <v>49</v>
      </c>
      <c r="U5" s="23" t="s">
        <v>58</v>
      </c>
      <c r="V5" s="23" t="s">
        <v>50</v>
      </c>
      <c r="W5" s="23" t="s">
        <v>59</v>
      </c>
    </row>
    <row r="6" spans="1:29" ht="39.950000000000003" customHeight="1" thickTop="1" thickBot="1">
      <c r="A6" s="9" t="s">
        <v>18</v>
      </c>
      <c r="B6" s="9"/>
      <c r="C6" s="9"/>
      <c r="D6" s="9"/>
      <c r="E6" s="9"/>
      <c r="F6" s="9"/>
      <c r="G6" s="9"/>
      <c r="H6" s="2" t="s">
        <v>42</v>
      </c>
      <c r="I6" s="10">
        <f>+I7+I12+I14+I17</f>
        <v>24683451000</v>
      </c>
      <c r="J6" s="10">
        <f t="shared" ref="J6:S6" si="0">+J7+J12+J14+J17</f>
        <v>0</v>
      </c>
      <c r="K6" s="10">
        <f t="shared" si="0"/>
        <v>0</v>
      </c>
      <c r="L6" s="10">
        <f t="shared" si="0"/>
        <v>24683451000</v>
      </c>
      <c r="M6" s="10">
        <f t="shared" si="0"/>
        <v>5127027000</v>
      </c>
      <c r="N6" s="5">
        <f t="shared" ref="N6:N21" si="1">+L6-M6</f>
        <v>19556424000</v>
      </c>
      <c r="O6" s="10">
        <f t="shared" si="0"/>
        <v>19443105324.240002</v>
      </c>
      <c r="P6" s="10">
        <f t="shared" si="0"/>
        <v>113318675.76000001</v>
      </c>
      <c r="Q6" s="10">
        <f t="shared" si="0"/>
        <v>3773317162.5500002</v>
      </c>
      <c r="R6" s="10">
        <f t="shared" si="0"/>
        <v>2216671885.6900001</v>
      </c>
      <c r="S6" s="10">
        <f t="shared" si="0"/>
        <v>2209625885.6900001</v>
      </c>
      <c r="T6" s="19">
        <f t="shared" ref="T6:T21" si="2">+N6-Q6</f>
        <v>15783106837.450001</v>
      </c>
      <c r="U6" s="20">
        <f t="shared" ref="U6:U21" si="3">+Q6/N6</f>
        <v>0.19294515002078091</v>
      </c>
      <c r="V6" s="20">
        <f t="shared" ref="V6:V21" si="4">+R6/N6</f>
        <v>0.1133475059494517</v>
      </c>
      <c r="W6" s="20">
        <f t="shared" ref="W6:W21" si="5">+S6/N6</f>
        <v>0.11298721513145757</v>
      </c>
      <c r="X6" s="18"/>
      <c r="Y6" s="18"/>
    </row>
    <row r="7" spans="1:29" ht="25.5" customHeight="1" thickTop="1" thickBot="1">
      <c r="A7" s="9" t="s">
        <v>18</v>
      </c>
      <c r="B7" s="9" t="s">
        <v>19</v>
      </c>
      <c r="C7" s="9"/>
      <c r="D7" s="9"/>
      <c r="E7" s="9"/>
      <c r="F7" s="9"/>
      <c r="G7" s="9"/>
      <c r="H7" s="2" t="s">
        <v>43</v>
      </c>
      <c r="I7" s="10">
        <f>SUM(I8:I11)</f>
        <v>18402889000</v>
      </c>
      <c r="J7" s="10">
        <f t="shared" ref="J7:S7" si="6">SUM(J8:J11)</f>
        <v>0</v>
      </c>
      <c r="K7" s="10">
        <f t="shared" si="6"/>
        <v>0</v>
      </c>
      <c r="L7" s="10">
        <f t="shared" si="6"/>
        <v>18402889000</v>
      </c>
      <c r="M7" s="10">
        <f t="shared" si="6"/>
        <v>1127027000</v>
      </c>
      <c r="N7" s="5">
        <f t="shared" si="1"/>
        <v>17275862000</v>
      </c>
      <c r="O7" s="10">
        <f t="shared" si="6"/>
        <v>17275862000</v>
      </c>
      <c r="P7" s="10">
        <f t="shared" si="6"/>
        <v>0</v>
      </c>
      <c r="Q7" s="10">
        <f t="shared" si="6"/>
        <v>1995460194.8299999</v>
      </c>
      <c r="R7" s="10">
        <f t="shared" si="6"/>
        <v>1995460194.8299999</v>
      </c>
      <c r="S7" s="10">
        <f t="shared" si="6"/>
        <v>1995460194.8299999</v>
      </c>
      <c r="T7" s="19">
        <f t="shared" si="2"/>
        <v>15280401805.17</v>
      </c>
      <c r="U7" s="20">
        <f t="shared" si="3"/>
        <v>0.11550568040136</v>
      </c>
      <c r="V7" s="20">
        <f t="shared" si="4"/>
        <v>0.11550568040136</v>
      </c>
      <c r="W7" s="20">
        <f t="shared" si="5"/>
        <v>0.11550568040136</v>
      </c>
      <c r="X7" s="18"/>
      <c r="Y7" s="18"/>
      <c r="Z7" s="18"/>
      <c r="AA7" s="18"/>
      <c r="AB7" s="18"/>
      <c r="AC7" s="18"/>
    </row>
    <row r="8" spans="1:29" ht="39.950000000000003" customHeight="1" thickTop="1" thickBot="1">
      <c r="A8" s="6" t="s">
        <v>18</v>
      </c>
      <c r="B8" s="6" t="s">
        <v>19</v>
      </c>
      <c r="C8" s="6" t="s">
        <v>19</v>
      </c>
      <c r="D8" s="6" t="s">
        <v>19</v>
      </c>
      <c r="E8" s="6"/>
      <c r="F8" s="6" t="s">
        <v>38</v>
      </c>
      <c r="G8" s="6" t="s">
        <v>33</v>
      </c>
      <c r="H8" s="7" t="s">
        <v>20</v>
      </c>
      <c r="I8" s="8">
        <v>11805764000</v>
      </c>
      <c r="J8" s="8">
        <v>0</v>
      </c>
      <c r="K8" s="8">
        <v>0</v>
      </c>
      <c r="L8" s="8">
        <v>11805764000</v>
      </c>
      <c r="M8" s="8">
        <v>0</v>
      </c>
      <c r="N8" s="11">
        <f t="shared" si="1"/>
        <v>11805764000</v>
      </c>
      <c r="O8" s="8">
        <v>11805764000</v>
      </c>
      <c r="P8" s="8">
        <v>0</v>
      </c>
      <c r="Q8" s="8">
        <v>1275406270</v>
      </c>
      <c r="R8" s="8">
        <v>1275406270</v>
      </c>
      <c r="S8" s="8">
        <v>1275406270</v>
      </c>
      <c r="T8" s="21">
        <f t="shared" si="2"/>
        <v>10530357730</v>
      </c>
      <c r="U8" s="22">
        <f t="shared" si="3"/>
        <v>0.10803250598605901</v>
      </c>
      <c r="V8" s="22">
        <f t="shared" si="4"/>
        <v>0.10803250598605901</v>
      </c>
      <c r="W8" s="22">
        <f t="shared" si="5"/>
        <v>0.10803250598605901</v>
      </c>
      <c r="X8" s="18"/>
      <c r="Y8" s="18"/>
      <c r="Z8" s="18"/>
      <c r="AA8" s="18"/>
      <c r="AB8" s="18"/>
      <c r="AC8" s="18"/>
    </row>
    <row r="9" spans="1:29" ht="39.950000000000003" customHeight="1" thickTop="1" thickBot="1">
      <c r="A9" s="6" t="s">
        <v>18</v>
      </c>
      <c r="B9" s="6" t="s">
        <v>19</v>
      </c>
      <c r="C9" s="6" t="s">
        <v>19</v>
      </c>
      <c r="D9" s="6" t="s">
        <v>21</v>
      </c>
      <c r="E9" s="6"/>
      <c r="F9" s="6" t="s">
        <v>38</v>
      </c>
      <c r="G9" s="6" t="s">
        <v>33</v>
      </c>
      <c r="H9" s="7" t="s">
        <v>22</v>
      </c>
      <c r="I9" s="8">
        <v>4072511000</v>
      </c>
      <c r="J9" s="8">
        <v>0</v>
      </c>
      <c r="K9" s="8">
        <v>0</v>
      </c>
      <c r="L9" s="8">
        <v>4072511000</v>
      </c>
      <c r="M9" s="8">
        <v>0</v>
      </c>
      <c r="N9" s="11">
        <f t="shared" si="1"/>
        <v>4072511000</v>
      </c>
      <c r="O9" s="8">
        <v>4072511000</v>
      </c>
      <c r="P9" s="8">
        <v>0</v>
      </c>
      <c r="Q9" s="8">
        <v>575191870.83000004</v>
      </c>
      <c r="R9" s="8">
        <v>575191870.83000004</v>
      </c>
      <c r="S9" s="8">
        <v>575191870.83000004</v>
      </c>
      <c r="T9" s="21">
        <f t="shared" si="2"/>
        <v>3497319129.1700001</v>
      </c>
      <c r="U9" s="22">
        <f t="shared" si="3"/>
        <v>0.14123764695294869</v>
      </c>
      <c r="V9" s="22">
        <f t="shared" si="4"/>
        <v>0.14123764695294869</v>
      </c>
      <c r="W9" s="22">
        <f t="shared" si="5"/>
        <v>0.14123764695294869</v>
      </c>
      <c r="X9" s="18"/>
      <c r="Y9" s="18"/>
      <c r="Z9" s="18"/>
      <c r="AA9" s="18"/>
      <c r="AB9" s="18"/>
      <c r="AC9" s="18"/>
    </row>
    <row r="10" spans="1:29" ht="39.950000000000003" customHeight="1" thickTop="1" thickBot="1">
      <c r="A10" s="6" t="s">
        <v>18</v>
      </c>
      <c r="B10" s="6" t="s">
        <v>19</v>
      </c>
      <c r="C10" s="6" t="s">
        <v>19</v>
      </c>
      <c r="D10" s="6" t="s">
        <v>23</v>
      </c>
      <c r="E10" s="6"/>
      <c r="F10" s="6" t="s">
        <v>38</v>
      </c>
      <c r="G10" s="6" t="s">
        <v>33</v>
      </c>
      <c r="H10" s="7" t="s">
        <v>24</v>
      </c>
      <c r="I10" s="8">
        <v>1397587000</v>
      </c>
      <c r="J10" s="8">
        <v>0</v>
      </c>
      <c r="K10" s="8">
        <v>0</v>
      </c>
      <c r="L10" s="8">
        <v>1397587000</v>
      </c>
      <c r="M10" s="8">
        <v>0</v>
      </c>
      <c r="N10" s="11">
        <f t="shared" si="1"/>
        <v>1397587000</v>
      </c>
      <c r="O10" s="8">
        <v>1397587000</v>
      </c>
      <c r="P10" s="8">
        <v>0</v>
      </c>
      <c r="Q10" s="8">
        <v>144862054</v>
      </c>
      <c r="R10" s="8">
        <v>144862054</v>
      </c>
      <c r="S10" s="8">
        <v>144862054</v>
      </c>
      <c r="T10" s="21">
        <f t="shared" si="2"/>
        <v>1252724946</v>
      </c>
      <c r="U10" s="22">
        <f t="shared" si="3"/>
        <v>0.10365154655846112</v>
      </c>
      <c r="V10" s="22">
        <f t="shared" si="4"/>
        <v>0.10365154655846112</v>
      </c>
      <c r="W10" s="22">
        <f t="shared" si="5"/>
        <v>0.10365154655846112</v>
      </c>
      <c r="X10" s="18"/>
      <c r="Y10" s="18"/>
      <c r="Z10" s="18"/>
      <c r="AA10" s="18"/>
      <c r="AB10" s="18"/>
      <c r="AC10" s="18"/>
    </row>
    <row r="11" spans="1:29" ht="39.950000000000003" customHeight="1" thickTop="1" thickBot="1">
      <c r="A11" s="6" t="s">
        <v>18</v>
      </c>
      <c r="B11" s="6" t="s">
        <v>19</v>
      </c>
      <c r="C11" s="6" t="s">
        <v>19</v>
      </c>
      <c r="D11" s="6" t="s">
        <v>28</v>
      </c>
      <c r="E11" s="6"/>
      <c r="F11" s="6" t="s">
        <v>38</v>
      </c>
      <c r="G11" s="6" t="s">
        <v>33</v>
      </c>
      <c r="H11" s="7" t="s">
        <v>39</v>
      </c>
      <c r="I11" s="8">
        <v>1127027000</v>
      </c>
      <c r="J11" s="8">
        <v>0</v>
      </c>
      <c r="K11" s="8">
        <v>0</v>
      </c>
      <c r="L11" s="8">
        <v>1127027000</v>
      </c>
      <c r="M11" s="8">
        <v>1127027000</v>
      </c>
      <c r="N11" s="11">
        <f t="shared" si="1"/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21">
        <f t="shared" si="2"/>
        <v>0</v>
      </c>
      <c r="U11" s="22">
        <v>0</v>
      </c>
      <c r="V11" s="22">
        <v>0</v>
      </c>
      <c r="W11" s="22">
        <v>0</v>
      </c>
      <c r="X11" s="18"/>
      <c r="Y11" s="18"/>
      <c r="Z11" s="18"/>
      <c r="AA11" s="18"/>
      <c r="AB11" s="18"/>
      <c r="AC11" s="18"/>
    </row>
    <row r="12" spans="1:29" ht="30.75" customHeight="1" thickTop="1" thickBot="1">
      <c r="A12" s="9" t="s">
        <v>18</v>
      </c>
      <c r="B12" s="9" t="s">
        <v>21</v>
      </c>
      <c r="C12" s="9"/>
      <c r="D12" s="9"/>
      <c r="E12" s="9"/>
      <c r="F12" s="9"/>
      <c r="G12" s="9"/>
      <c r="H12" s="2" t="s">
        <v>44</v>
      </c>
      <c r="I12" s="10">
        <f>+I13</f>
        <v>2210820000</v>
      </c>
      <c r="J12" s="10">
        <f t="shared" ref="J12:S12" si="7">+J13</f>
        <v>0</v>
      </c>
      <c r="K12" s="10">
        <f t="shared" si="7"/>
        <v>0</v>
      </c>
      <c r="L12" s="10">
        <f t="shared" si="7"/>
        <v>2210820000</v>
      </c>
      <c r="M12" s="10">
        <f t="shared" si="7"/>
        <v>0</v>
      </c>
      <c r="N12" s="5">
        <f t="shared" si="1"/>
        <v>2210820000</v>
      </c>
      <c r="O12" s="10">
        <f t="shared" si="7"/>
        <v>2102143324.24</v>
      </c>
      <c r="P12" s="10">
        <f t="shared" si="7"/>
        <v>108676675.76000001</v>
      </c>
      <c r="Q12" s="10">
        <f t="shared" si="7"/>
        <v>1759843466.72</v>
      </c>
      <c r="R12" s="10">
        <f t="shared" si="7"/>
        <v>203198189.86000001</v>
      </c>
      <c r="S12" s="10">
        <f t="shared" si="7"/>
        <v>196152189.86000001</v>
      </c>
      <c r="T12" s="19">
        <f t="shared" si="2"/>
        <v>450976533.27999997</v>
      </c>
      <c r="U12" s="20">
        <f t="shared" si="3"/>
        <v>0.79601390738278111</v>
      </c>
      <c r="V12" s="20">
        <f t="shared" si="4"/>
        <v>9.1910779647370669E-2</v>
      </c>
      <c r="W12" s="20">
        <f t="shared" si="5"/>
        <v>8.8723726879619338E-2</v>
      </c>
      <c r="X12" s="18"/>
      <c r="Y12" s="18"/>
      <c r="Z12" s="18"/>
      <c r="AA12" s="18"/>
      <c r="AB12" s="18"/>
      <c r="AC12" s="18"/>
    </row>
    <row r="13" spans="1:29" ht="39.950000000000003" customHeight="1" thickTop="1" thickBot="1">
      <c r="A13" s="6" t="s">
        <v>18</v>
      </c>
      <c r="B13" s="6" t="s">
        <v>21</v>
      </c>
      <c r="C13" s="6"/>
      <c r="D13" s="6"/>
      <c r="E13" s="6"/>
      <c r="F13" s="6" t="s">
        <v>38</v>
      </c>
      <c r="G13" s="6" t="s">
        <v>33</v>
      </c>
      <c r="H13" s="7" t="s">
        <v>25</v>
      </c>
      <c r="I13" s="8">
        <v>2210820000</v>
      </c>
      <c r="J13" s="8">
        <v>0</v>
      </c>
      <c r="K13" s="8">
        <v>0</v>
      </c>
      <c r="L13" s="8">
        <v>2210820000</v>
      </c>
      <c r="M13" s="8">
        <v>0</v>
      </c>
      <c r="N13" s="11">
        <f t="shared" si="1"/>
        <v>2210820000</v>
      </c>
      <c r="O13" s="8">
        <v>2102143324.24</v>
      </c>
      <c r="P13" s="8">
        <v>108676675.76000001</v>
      </c>
      <c r="Q13" s="8">
        <v>1759843466.72</v>
      </c>
      <c r="R13" s="8">
        <v>203198189.86000001</v>
      </c>
      <c r="S13" s="8">
        <v>196152189.86000001</v>
      </c>
      <c r="T13" s="21">
        <f t="shared" si="2"/>
        <v>450976533.27999997</v>
      </c>
      <c r="U13" s="22">
        <f t="shared" si="3"/>
        <v>0.79601390738278111</v>
      </c>
      <c r="V13" s="22">
        <f t="shared" si="4"/>
        <v>9.1910779647370669E-2</v>
      </c>
      <c r="W13" s="22">
        <f t="shared" si="5"/>
        <v>8.8723726879619338E-2</v>
      </c>
      <c r="X13" s="18"/>
      <c r="Y13" s="18"/>
      <c r="Z13" s="18"/>
      <c r="AA13" s="18"/>
      <c r="AB13" s="18"/>
      <c r="AC13" s="18"/>
    </row>
    <row r="14" spans="1:29" ht="29.25" customHeight="1" thickTop="1" thickBot="1">
      <c r="A14" s="9" t="s">
        <v>18</v>
      </c>
      <c r="B14" s="9" t="s">
        <v>23</v>
      </c>
      <c r="C14" s="9"/>
      <c r="D14" s="9"/>
      <c r="E14" s="9"/>
      <c r="F14" s="9"/>
      <c r="G14" s="9"/>
      <c r="H14" s="2" t="s">
        <v>45</v>
      </c>
      <c r="I14" s="10">
        <f>+I15+I16</f>
        <v>4065100000</v>
      </c>
      <c r="J14" s="10">
        <f t="shared" ref="J14:S14" si="8">+J15+J16</f>
        <v>0</v>
      </c>
      <c r="K14" s="10">
        <f t="shared" si="8"/>
        <v>0</v>
      </c>
      <c r="L14" s="10">
        <f t="shared" si="8"/>
        <v>4065100000</v>
      </c>
      <c r="M14" s="10">
        <f t="shared" si="8"/>
        <v>4000000000</v>
      </c>
      <c r="N14" s="5">
        <f t="shared" si="1"/>
        <v>65100000</v>
      </c>
      <c r="O14" s="10">
        <f t="shared" si="8"/>
        <v>65100000</v>
      </c>
      <c r="P14" s="10">
        <f t="shared" si="8"/>
        <v>0</v>
      </c>
      <c r="Q14" s="10">
        <f t="shared" si="8"/>
        <v>18013501</v>
      </c>
      <c r="R14" s="10">
        <f t="shared" si="8"/>
        <v>18013501</v>
      </c>
      <c r="S14" s="10">
        <f t="shared" si="8"/>
        <v>18013501</v>
      </c>
      <c r="T14" s="19">
        <f t="shared" si="2"/>
        <v>47086499</v>
      </c>
      <c r="U14" s="20">
        <f t="shared" si="3"/>
        <v>0.27670508448540709</v>
      </c>
      <c r="V14" s="20">
        <f t="shared" si="4"/>
        <v>0.27670508448540709</v>
      </c>
      <c r="W14" s="20">
        <f t="shared" si="5"/>
        <v>0.27670508448540709</v>
      </c>
      <c r="X14" s="18"/>
      <c r="Y14" s="18"/>
      <c r="Z14" s="18"/>
      <c r="AA14" s="18"/>
      <c r="AB14" s="18"/>
      <c r="AC14" s="18"/>
    </row>
    <row r="15" spans="1:29" ht="39.950000000000003" customHeight="1" thickTop="1" thickBot="1">
      <c r="A15" s="6" t="s">
        <v>18</v>
      </c>
      <c r="B15" s="6" t="s">
        <v>23</v>
      </c>
      <c r="C15" s="6" t="s">
        <v>23</v>
      </c>
      <c r="D15" s="6" t="s">
        <v>19</v>
      </c>
      <c r="E15" s="6" t="s">
        <v>26</v>
      </c>
      <c r="F15" s="6" t="s">
        <v>38</v>
      </c>
      <c r="G15" s="6" t="s">
        <v>33</v>
      </c>
      <c r="H15" s="7" t="s">
        <v>27</v>
      </c>
      <c r="I15" s="8">
        <v>4000000000</v>
      </c>
      <c r="J15" s="8">
        <v>0</v>
      </c>
      <c r="K15" s="8">
        <v>0</v>
      </c>
      <c r="L15" s="8">
        <v>4000000000</v>
      </c>
      <c r="M15" s="8">
        <v>4000000000</v>
      </c>
      <c r="N15" s="11">
        <f t="shared" si="1"/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21">
        <f t="shared" si="2"/>
        <v>0</v>
      </c>
      <c r="U15" s="22">
        <v>0</v>
      </c>
      <c r="V15" s="22">
        <v>0</v>
      </c>
      <c r="W15" s="22">
        <v>0</v>
      </c>
      <c r="X15" s="18"/>
      <c r="Y15" s="18"/>
      <c r="Z15" s="18"/>
      <c r="AA15" s="18"/>
      <c r="AB15" s="18"/>
      <c r="AC15" s="18"/>
    </row>
    <row r="16" spans="1:29" ht="39.950000000000003" customHeight="1" thickTop="1" thickBot="1">
      <c r="A16" s="6" t="s">
        <v>18</v>
      </c>
      <c r="B16" s="6" t="s">
        <v>23</v>
      </c>
      <c r="C16" s="6" t="s">
        <v>28</v>
      </c>
      <c r="D16" s="6" t="s">
        <v>21</v>
      </c>
      <c r="E16" s="6" t="s">
        <v>29</v>
      </c>
      <c r="F16" s="6" t="s">
        <v>38</v>
      </c>
      <c r="G16" s="6" t="s">
        <v>33</v>
      </c>
      <c r="H16" s="7" t="s">
        <v>30</v>
      </c>
      <c r="I16" s="8">
        <v>65100000</v>
      </c>
      <c r="J16" s="8">
        <v>0</v>
      </c>
      <c r="K16" s="8">
        <v>0</v>
      </c>
      <c r="L16" s="8">
        <v>65100000</v>
      </c>
      <c r="M16" s="8">
        <v>0</v>
      </c>
      <c r="N16" s="11">
        <f t="shared" si="1"/>
        <v>65100000</v>
      </c>
      <c r="O16" s="8">
        <v>65100000</v>
      </c>
      <c r="P16" s="8">
        <v>0</v>
      </c>
      <c r="Q16" s="8">
        <v>18013501</v>
      </c>
      <c r="R16" s="8">
        <v>18013501</v>
      </c>
      <c r="S16" s="8">
        <v>18013501</v>
      </c>
      <c r="T16" s="21">
        <f t="shared" si="2"/>
        <v>47086499</v>
      </c>
      <c r="U16" s="22">
        <f t="shared" si="3"/>
        <v>0.27670508448540709</v>
      </c>
      <c r="V16" s="22">
        <f t="shared" si="4"/>
        <v>0.27670508448540709</v>
      </c>
      <c r="W16" s="22">
        <f t="shared" si="5"/>
        <v>0.27670508448540709</v>
      </c>
      <c r="X16" s="18"/>
      <c r="Y16" s="18"/>
      <c r="Z16" s="18"/>
      <c r="AA16" s="18"/>
      <c r="AB16" s="18"/>
      <c r="AC16" s="18"/>
    </row>
    <row r="17" spans="1:29" ht="39.950000000000003" customHeight="1" thickTop="1" thickBot="1">
      <c r="A17" s="9" t="s">
        <v>18</v>
      </c>
      <c r="B17" s="9" t="s">
        <v>31</v>
      </c>
      <c r="C17" s="9"/>
      <c r="D17" s="9"/>
      <c r="E17" s="9"/>
      <c r="F17" s="9"/>
      <c r="G17" s="9"/>
      <c r="H17" s="2" t="s">
        <v>46</v>
      </c>
      <c r="I17" s="10">
        <f>+I18</f>
        <v>4642000</v>
      </c>
      <c r="J17" s="10">
        <f t="shared" ref="J17:S17" si="9">+J18</f>
        <v>0</v>
      </c>
      <c r="K17" s="10">
        <f t="shared" si="9"/>
        <v>0</v>
      </c>
      <c r="L17" s="10">
        <f t="shared" si="9"/>
        <v>4642000</v>
      </c>
      <c r="M17" s="10">
        <f t="shared" si="9"/>
        <v>0</v>
      </c>
      <c r="N17" s="5">
        <f t="shared" si="1"/>
        <v>4642000</v>
      </c>
      <c r="O17" s="10">
        <f t="shared" si="9"/>
        <v>0</v>
      </c>
      <c r="P17" s="10">
        <f t="shared" si="9"/>
        <v>4642000</v>
      </c>
      <c r="Q17" s="10">
        <f t="shared" si="9"/>
        <v>0</v>
      </c>
      <c r="R17" s="10">
        <f t="shared" si="9"/>
        <v>0</v>
      </c>
      <c r="S17" s="10">
        <f t="shared" si="9"/>
        <v>0</v>
      </c>
      <c r="T17" s="19">
        <f t="shared" si="2"/>
        <v>4642000</v>
      </c>
      <c r="U17" s="20">
        <f t="shared" si="3"/>
        <v>0</v>
      </c>
      <c r="V17" s="20">
        <f t="shared" si="4"/>
        <v>0</v>
      </c>
      <c r="W17" s="20">
        <f t="shared" si="5"/>
        <v>0</v>
      </c>
      <c r="X17" s="18"/>
      <c r="Y17" s="18"/>
      <c r="Z17" s="18"/>
      <c r="AA17" s="18"/>
      <c r="AB17" s="18"/>
      <c r="AC17" s="18"/>
    </row>
    <row r="18" spans="1:29" ht="39.950000000000003" customHeight="1" thickTop="1" thickBot="1">
      <c r="A18" s="6" t="s">
        <v>18</v>
      </c>
      <c r="B18" s="6" t="s">
        <v>31</v>
      </c>
      <c r="C18" s="6" t="s">
        <v>19</v>
      </c>
      <c r="D18" s="6"/>
      <c r="E18" s="6"/>
      <c r="F18" s="6" t="s">
        <v>38</v>
      </c>
      <c r="G18" s="6" t="s">
        <v>33</v>
      </c>
      <c r="H18" s="7" t="s">
        <v>32</v>
      </c>
      <c r="I18" s="8">
        <v>4642000</v>
      </c>
      <c r="J18" s="8">
        <v>0</v>
      </c>
      <c r="K18" s="8">
        <v>0</v>
      </c>
      <c r="L18" s="8">
        <v>4642000</v>
      </c>
      <c r="M18" s="8">
        <v>0</v>
      </c>
      <c r="N18" s="11">
        <f t="shared" si="1"/>
        <v>4642000</v>
      </c>
      <c r="O18" s="8">
        <v>0</v>
      </c>
      <c r="P18" s="8">
        <v>4642000</v>
      </c>
      <c r="Q18" s="8">
        <v>0</v>
      </c>
      <c r="R18" s="8">
        <v>0</v>
      </c>
      <c r="S18" s="8">
        <v>0</v>
      </c>
      <c r="T18" s="21">
        <f t="shared" si="2"/>
        <v>4642000</v>
      </c>
      <c r="U18" s="22">
        <f t="shared" si="3"/>
        <v>0</v>
      </c>
      <c r="V18" s="22">
        <f t="shared" si="4"/>
        <v>0</v>
      </c>
      <c r="W18" s="22">
        <f t="shared" si="5"/>
        <v>0</v>
      </c>
      <c r="X18" s="18"/>
      <c r="Y18" s="18"/>
      <c r="Z18" s="18"/>
      <c r="AA18" s="18"/>
      <c r="AB18" s="18"/>
      <c r="AC18" s="18"/>
    </row>
    <row r="19" spans="1:29" ht="30.75" customHeight="1" thickTop="1" thickBot="1">
      <c r="A19" s="9" t="s">
        <v>34</v>
      </c>
      <c r="B19" s="9"/>
      <c r="C19" s="9"/>
      <c r="D19" s="9"/>
      <c r="E19" s="9"/>
      <c r="F19" s="9"/>
      <c r="G19" s="9"/>
      <c r="H19" s="2" t="s">
        <v>47</v>
      </c>
      <c r="I19" s="10">
        <f>+I20</f>
        <v>9755650000</v>
      </c>
      <c r="J19" s="10">
        <f t="shared" ref="J19:S19" si="10">+J20</f>
        <v>0</v>
      </c>
      <c r="K19" s="10">
        <f t="shared" si="10"/>
        <v>0</v>
      </c>
      <c r="L19" s="10">
        <f t="shared" si="10"/>
        <v>9755650000</v>
      </c>
      <c r="M19" s="10">
        <f t="shared" si="10"/>
        <v>0</v>
      </c>
      <c r="N19" s="5">
        <f t="shared" si="1"/>
        <v>9755650000</v>
      </c>
      <c r="O19" s="10">
        <f t="shared" si="10"/>
        <v>9526132340.4899998</v>
      </c>
      <c r="P19" s="10">
        <f t="shared" si="10"/>
        <v>229517659.50999999</v>
      </c>
      <c r="Q19" s="10">
        <f t="shared" si="10"/>
        <v>7722720952.4899998</v>
      </c>
      <c r="R19" s="10">
        <f t="shared" si="10"/>
        <v>708712513.91999996</v>
      </c>
      <c r="S19" s="10">
        <f t="shared" si="10"/>
        <v>681918974.91999996</v>
      </c>
      <c r="T19" s="19">
        <f t="shared" si="2"/>
        <v>2032929047.5100002</v>
      </c>
      <c r="U19" s="20">
        <f t="shared" si="3"/>
        <v>0.79161521297812032</v>
      </c>
      <c r="V19" s="20">
        <f t="shared" si="4"/>
        <v>7.2646365328809456E-2</v>
      </c>
      <c r="W19" s="20">
        <f t="shared" si="5"/>
        <v>6.9899901587285318E-2</v>
      </c>
      <c r="X19" s="18"/>
      <c r="Y19" s="18"/>
      <c r="Z19" s="18"/>
      <c r="AA19" s="18"/>
      <c r="AB19" s="18"/>
      <c r="AC19" s="18"/>
    </row>
    <row r="20" spans="1:29" ht="63.75" customHeight="1" thickTop="1" thickBot="1">
      <c r="A20" s="6" t="s">
        <v>34</v>
      </c>
      <c r="B20" s="6" t="s">
        <v>35</v>
      </c>
      <c r="C20" s="6" t="s">
        <v>36</v>
      </c>
      <c r="D20" s="6" t="s">
        <v>37</v>
      </c>
      <c r="E20" s="6" t="s">
        <v>40</v>
      </c>
      <c r="F20" s="6" t="s">
        <v>38</v>
      </c>
      <c r="G20" s="6" t="s">
        <v>33</v>
      </c>
      <c r="H20" s="7" t="s">
        <v>41</v>
      </c>
      <c r="I20" s="8">
        <v>9755650000</v>
      </c>
      <c r="J20" s="8">
        <v>0</v>
      </c>
      <c r="K20" s="8">
        <v>0</v>
      </c>
      <c r="L20" s="8">
        <v>9755650000</v>
      </c>
      <c r="M20" s="8">
        <v>0</v>
      </c>
      <c r="N20" s="11">
        <f t="shared" si="1"/>
        <v>9755650000</v>
      </c>
      <c r="O20" s="8">
        <v>9526132340.4899998</v>
      </c>
      <c r="P20" s="8">
        <v>229517659.50999999</v>
      </c>
      <c r="Q20" s="8">
        <v>7722720952.4899998</v>
      </c>
      <c r="R20" s="8">
        <v>708712513.91999996</v>
      </c>
      <c r="S20" s="8">
        <v>681918974.91999996</v>
      </c>
      <c r="T20" s="21">
        <f t="shared" si="2"/>
        <v>2032929047.5100002</v>
      </c>
      <c r="U20" s="22">
        <f t="shared" si="3"/>
        <v>0.79161521297812032</v>
      </c>
      <c r="V20" s="22">
        <f t="shared" si="4"/>
        <v>7.2646365328809456E-2</v>
      </c>
      <c r="W20" s="22">
        <f t="shared" si="5"/>
        <v>6.9899901587285318E-2</v>
      </c>
      <c r="X20" s="18"/>
      <c r="Y20" s="18"/>
      <c r="Z20" s="18"/>
      <c r="AA20" s="18"/>
      <c r="AB20" s="18"/>
      <c r="AC20" s="18"/>
    </row>
    <row r="21" spans="1:29" ht="39.950000000000003" customHeight="1" thickTop="1" thickBot="1">
      <c r="A21" s="6"/>
      <c r="B21" s="6"/>
      <c r="C21" s="6"/>
      <c r="D21" s="6"/>
      <c r="E21" s="6"/>
      <c r="F21" s="6"/>
      <c r="G21" s="6"/>
      <c r="H21" s="7" t="s">
        <v>48</v>
      </c>
      <c r="I21" s="8">
        <f>+I6+I19</f>
        <v>34439101000</v>
      </c>
      <c r="J21" s="8">
        <f t="shared" ref="J21:S21" si="11">+J6+J19</f>
        <v>0</v>
      </c>
      <c r="K21" s="8">
        <f t="shared" si="11"/>
        <v>0</v>
      </c>
      <c r="L21" s="8">
        <f t="shared" si="11"/>
        <v>34439101000</v>
      </c>
      <c r="M21" s="8">
        <f t="shared" si="11"/>
        <v>5127027000</v>
      </c>
      <c r="N21" s="11">
        <f t="shared" si="1"/>
        <v>29312074000</v>
      </c>
      <c r="O21" s="8">
        <f t="shared" si="11"/>
        <v>28969237664.730003</v>
      </c>
      <c r="P21" s="8">
        <f t="shared" si="11"/>
        <v>342836335.26999998</v>
      </c>
      <c r="Q21" s="8">
        <f t="shared" si="11"/>
        <v>11496038115.040001</v>
      </c>
      <c r="R21" s="8">
        <f t="shared" si="11"/>
        <v>2925384399.6100001</v>
      </c>
      <c r="S21" s="8">
        <f t="shared" si="11"/>
        <v>2891544860.6100001</v>
      </c>
      <c r="T21" s="21">
        <f t="shared" si="2"/>
        <v>17816035884.959999</v>
      </c>
      <c r="U21" s="22">
        <f t="shared" si="3"/>
        <v>0.39219463334597204</v>
      </c>
      <c r="V21" s="22">
        <f t="shared" si="4"/>
        <v>9.9801344647601542E-2</v>
      </c>
      <c r="W21" s="22">
        <f t="shared" si="5"/>
        <v>9.8646887306916606E-2</v>
      </c>
      <c r="X21" s="18"/>
      <c r="Y21" s="18"/>
      <c r="Z21" s="18"/>
      <c r="AA21" s="18"/>
      <c r="AB21" s="18"/>
      <c r="AC21" s="18"/>
    </row>
    <row r="22" spans="1:29" ht="15.75" thickTop="1">
      <c r="A22" s="12" t="s">
        <v>54</v>
      </c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M22" s="14"/>
      <c r="N22" s="14"/>
      <c r="O22" s="14"/>
      <c r="P22" s="14"/>
      <c r="Q22" s="14"/>
      <c r="R22" s="15"/>
      <c r="S22" s="16"/>
      <c r="T22" s="17"/>
      <c r="U22" s="17"/>
      <c r="Z22" s="18"/>
      <c r="AA22" s="18"/>
      <c r="AB22" s="18"/>
      <c r="AC22" s="18"/>
    </row>
    <row r="23" spans="1:29">
      <c r="A23" s="12" t="s">
        <v>55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5"/>
      <c r="S23" s="16"/>
      <c r="T23" s="17"/>
      <c r="U23" s="17"/>
      <c r="V23" s="3"/>
      <c r="W23" s="3"/>
    </row>
    <row r="24" spans="1:29">
      <c r="A24" s="12" t="s">
        <v>56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5"/>
      <c r="S24" s="16"/>
      <c r="T24" s="17"/>
      <c r="U24" s="17"/>
      <c r="V24" s="3"/>
      <c r="W24" s="3"/>
    </row>
    <row r="25" spans="1:29">
      <c r="U25" s="3"/>
      <c r="V25" s="3"/>
      <c r="W25" s="3"/>
    </row>
    <row r="26" spans="1:29">
      <c r="U26" s="3"/>
      <c r="V26" s="3"/>
      <c r="W26" s="3"/>
    </row>
    <row r="27" spans="1:29">
      <c r="U27" s="3"/>
      <c r="V27" s="3"/>
      <c r="W27" s="3"/>
    </row>
    <row r="28" spans="1:29">
      <c r="U28" s="3"/>
      <c r="V28" s="3"/>
      <c r="W28" s="3"/>
    </row>
    <row r="29" spans="1:29" ht="29.25" customHeight="1">
      <c r="U29" s="3"/>
      <c r="V29" s="3"/>
      <c r="W29" s="3"/>
    </row>
    <row r="30" spans="1:29">
      <c r="U30" s="3"/>
      <c r="V30" s="3"/>
      <c r="W30" s="3"/>
    </row>
    <row r="31" spans="1:29">
      <c r="U31" s="3"/>
      <c r="V31" s="3"/>
      <c r="W31" s="3"/>
    </row>
    <row r="32" spans="1:29">
      <c r="U32" s="3"/>
      <c r="V32" s="3"/>
      <c r="W32" s="3"/>
    </row>
    <row r="33" spans="21:23">
      <c r="U33" s="3"/>
      <c r="V33" s="3"/>
      <c r="W33" s="3"/>
    </row>
    <row r="34" spans="21:23">
      <c r="U34" s="3"/>
      <c r="V34" s="3"/>
      <c r="W34" s="3"/>
    </row>
    <row r="35" spans="21:23">
      <c r="U35" s="3"/>
      <c r="V35" s="3"/>
      <c r="W35" s="3"/>
    </row>
    <row r="36" spans="21:23">
      <c r="U36" s="3"/>
      <c r="V36" s="3"/>
      <c r="W36" s="3"/>
    </row>
    <row r="37" spans="21:23">
      <c r="U37" s="3"/>
      <c r="V37" s="3"/>
      <c r="W37" s="3"/>
    </row>
    <row r="47" spans="21:23" ht="18" customHeight="1"/>
    <row r="48" spans="21:23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</sheetData>
  <mergeCells count="4">
    <mergeCell ref="A1:W1"/>
    <mergeCell ref="A2:W2"/>
    <mergeCell ref="A3:W3"/>
    <mergeCell ref="S4:W4"/>
  </mergeCells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2024-03-14T14:33:09Z</cp:lastPrinted>
  <dcterms:created xsi:type="dcterms:W3CDTF">2024-03-01T12:57:38Z</dcterms:created>
  <dcterms:modified xsi:type="dcterms:W3CDTF">2024-03-14T14:33:58Z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