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INCOMERCIO" sheetId="1" r:id="rId1"/>
  </sheets>
  <definedNames/>
  <calcPr fullCalcOnLoad="1"/>
</workbook>
</file>

<file path=xl/sharedStrings.xml><?xml version="1.0" encoding="utf-8"?>
<sst xmlns="http://schemas.openxmlformats.org/spreadsheetml/2006/main" count="73" uniqueCount="33">
  <si>
    <t xml:space="preserve">FUNCIONAMIENTO </t>
  </si>
  <si>
    <t>Gastos de Personal</t>
  </si>
  <si>
    <t xml:space="preserve">INVERSION </t>
  </si>
  <si>
    <t>CONCEPTO</t>
  </si>
  <si>
    <t>Transferencias Corrientes</t>
  </si>
  <si>
    <t>SECCION 35-01 MINISTERIO DE COMERCIO INDUSTRIA Y TURISMO</t>
  </si>
  <si>
    <t>APROPIACIÓN  VIGENTE($)</t>
  </si>
  <si>
    <t>APROPIACIÓN SIN COMPROMETER ($)</t>
  </si>
  <si>
    <t>PAGO /APR   (%)</t>
  </si>
  <si>
    <t>COM /APR     (%)</t>
  </si>
  <si>
    <t>OBLIGACIONES      ($)</t>
  </si>
  <si>
    <t>APROPIACIÓN INICIAL ($)</t>
  </si>
  <si>
    <t xml:space="preserve">MINISTERIO DE COMERCIO INDUSTRIA Y TURISMO -  UNIDAD EJECUTORA 3501-01 GESTIÓN GENERAL </t>
  </si>
  <si>
    <t xml:space="preserve">Adquisición de Bienes y Servicios </t>
  </si>
  <si>
    <t>COMPROMISOS  ($)</t>
  </si>
  <si>
    <t>BLOQUEOS ($)</t>
  </si>
  <si>
    <t>APR. VIGENTE DESPUES DE BLOQUEOS ($)</t>
  </si>
  <si>
    <t>COMPROMISOS ($)</t>
  </si>
  <si>
    <t>Gastos por Tributos, Multas, Sanciones e Intereses de Mora</t>
  </si>
  <si>
    <t>OBLIGACIONES       ($)</t>
  </si>
  <si>
    <t>COMPROMISOS       ($)</t>
  </si>
  <si>
    <t xml:space="preserve">   PAGOS                 ($)</t>
  </si>
  <si>
    <t>A</t>
  </si>
  <si>
    <t>C</t>
  </si>
  <si>
    <t>TOTAL  (A+C)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</si>
  <si>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</si>
  <si>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</si>
  <si>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</si>
  <si>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MINISTERIO DE COMERCIO INDUSTRIA Y TURISMO - UNIDAD EJECUTORA 3501-02 DIRECCIÓN GENERAL DE COMERCIO EXTERIOR</t>
  </si>
  <si>
    <t>OBL  /APR   (%)</t>
  </si>
  <si>
    <t xml:space="preserve">INFORME DE EJECUCIÓN PRESUPUESTAL ACUMULADA FEBRERO 29 DE 2024 </t>
  </si>
  <si>
    <t xml:space="preserve">GENERADO: MARZO 01 DE 2024 </t>
  </si>
  <si>
    <t xml:space="preserve">INFORME DE EJECUCIÓN PRESUPUESTAL ACUMULADA  FEBRERO 29 DE 2024 </t>
  </si>
</sst>
</file>

<file path=xl/styles.xml><?xml version="1.0" encoding="utf-8"?>
<styleSheet xmlns="http://schemas.openxmlformats.org/spreadsheetml/2006/main">
  <numFmts count="5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&quot;$&quot;* #,##0.00_);_(&quot;$&quot;* \(#,##0.00\);_(&quot;$&quot;* &quot;-&quot;??_);_(@_)"/>
    <numFmt numFmtId="192" formatCode="0.00;[Red]0.00"/>
    <numFmt numFmtId="193" formatCode="0.000%"/>
    <numFmt numFmtId="194" formatCode="[$-240A]dddd\,\ dd&quot; de &quot;mmmm&quot; de &quot;yyyy"/>
    <numFmt numFmtId="195" formatCode="0_ ;[Red]\-0\ "/>
    <numFmt numFmtId="196" formatCode="0_ ;\-0\ "/>
    <numFmt numFmtId="197" formatCode="0;[Red]0"/>
    <numFmt numFmtId="198" formatCode="[$-240A]h:mm:ss\ AM/PM"/>
    <numFmt numFmtId="199" formatCode="#,##0_ ;\-#,##0\ "/>
    <numFmt numFmtId="200" formatCode="#,##0_ ;[Red]\-#,##0\ "/>
    <numFmt numFmtId="201" formatCode="0.00_ ;[Red]\-0.00\ "/>
    <numFmt numFmtId="202" formatCode="0.00_ ;\-0.00\ "/>
    <numFmt numFmtId="203" formatCode="#,##0;[Red]#,##0"/>
    <numFmt numFmtId="204" formatCode="&quot;$&quot;#,##0.00"/>
    <numFmt numFmtId="205" formatCode="#,##0.000000000000"/>
    <numFmt numFmtId="206" formatCode="[$-1240A]&quot;$&quot;\ #,##0.00;\(&quot;$&quot;\ #,##0.00\)"/>
    <numFmt numFmtId="207" formatCode="[$-1240A]&quot;$&quot;\ #,##0.00;\-&quot;$&quot;\ #,##0.00"/>
    <numFmt numFmtId="208" formatCode="#,##0.00_ ;\-#,##0.00\ "/>
    <numFmt numFmtId="209" formatCode="&quot;Sí&quot;;&quot;Sí&quot;;&quot;No&quot;"/>
    <numFmt numFmtId="210" formatCode="&quot;Verdadero&quot;;&quot;Verdadero&quot;;&quot;Falso&quot;"/>
    <numFmt numFmtId="211" formatCode="&quot;Activado&quot;;&quot;Activado&quot;;&quot;Desactivado&quot;"/>
    <numFmt numFmtId="212" formatCode="[$€-2]\ #,##0.00_);[Red]\([$€-2]\ #,##0.00\)"/>
  </numFmts>
  <fonts count="6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10"/>
      <name val="Montserrat"/>
      <family val="0"/>
    </font>
    <font>
      <b/>
      <sz val="7"/>
      <name val="Montserrat"/>
      <family val="0"/>
    </font>
    <font>
      <sz val="8"/>
      <name val="Montserrat"/>
      <family val="0"/>
    </font>
    <font>
      <b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b/>
      <sz val="9"/>
      <color theme="1" tint="0.0499899983406066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9"/>
      <color theme="1" tint="0.04998999834060669"/>
      <name val="Arial Narrow"/>
      <family val="2"/>
    </font>
    <font>
      <b/>
      <sz val="9"/>
      <color rgb="FF000000"/>
      <name val="Arial"/>
      <family val="2"/>
    </font>
    <font>
      <sz val="9"/>
      <color theme="1" tint="0.0499899983406066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>
        <color theme="1" tint="0.0499899983406066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theme="1" tint="0.04998999834060669"/>
      </right>
      <top>
        <color indexed="63"/>
      </top>
      <bottom>
        <color indexed="63"/>
      </bottom>
    </border>
    <border>
      <left style="thick">
        <color theme="1" tint="0.04998999834060669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>
        <color indexed="63"/>
      </right>
      <top>
        <color indexed="63"/>
      </top>
      <bottom style="thick">
        <color theme="1" tint="0.04998999834060669"/>
      </bottom>
    </border>
    <border>
      <left>
        <color indexed="63"/>
      </left>
      <right style="thick">
        <color theme="1" tint="0.04998999834060669"/>
      </right>
      <top>
        <color indexed="63"/>
      </top>
      <bottom style="thick">
        <color theme="1" tint="0.04998999834060669"/>
      </bottom>
    </border>
    <border>
      <left style="thick">
        <color theme="1" tint="0.04998999834060669"/>
      </left>
      <right>
        <color indexed="63"/>
      </right>
      <top style="thick">
        <color theme="1" tint="0.04998999834060669"/>
      </top>
      <bottom>
        <color indexed="63"/>
      </bottom>
    </border>
    <border>
      <left>
        <color indexed="63"/>
      </left>
      <right>
        <color indexed="63"/>
      </right>
      <top style="thick">
        <color theme="1" tint="0.04998999834060669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theme="1" tint="0.04998999834060669"/>
      </right>
      <top style="thick">
        <color theme="1" tint="0.04998999834060669"/>
      </top>
      <bottom style="medium"/>
    </border>
    <border>
      <left>
        <color indexed="63"/>
      </left>
      <right style="thick"/>
      <top style="thick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2" fillId="0" borderId="8" applyNumberFormat="0" applyFill="0" applyAlignment="0" applyProtection="0"/>
    <xf numFmtId="0" fontId="54" fillId="0" borderId="9" applyNumberFormat="0" applyFill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10" fontId="4" fillId="0" borderId="0" xfId="0" applyNumberFormat="1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Fill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4" fontId="4" fillId="0" borderId="0" xfId="0" applyNumberFormat="1" applyFont="1" applyAlignment="1">
      <alignment horizontal="centerContinuous" vertical="center" wrapText="1"/>
    </xf>
    <xf numFmtId="4" fontId="4" fillId="0" borderId="0" xfId="0" applyNumberFormat="1" applyFont="1" applyBorder="1" applyAlignment="1">
      <alignment horizontal="centerContinuous" vertical="center" wrapText="1"/>
    </xf>
    <xf numFmtId="4" fontId="55" fillId="0" borderId="0" xfId="0" applyNumberFormat="1" applyFont="1" applyFill="1" applyBorder="1" applyAlignment="1">
      <alignment horizontal="right" vertical="center" wrapText="1"/>
    </xf>
    <xf numFmtId="10" fontId="3" fillId="0" borderId="0" xfId="0" applyNumberFormat="1" applyFont="1" applyFill="1" applyBorder="1" applyAlignment="1">
      <alignment horizontal="right" vertical="center" wrapText="1"/>
    </xf>
    <xf numFmtId="4" fontId="3" fillId="0" borderId="0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55" fillId="0" borderId="0" xfId="0" applyNumberFormat="1" applyFont="1" applyFill="1" applyBorder="1" applyAlignment="1">
      <alignment horizontal="left" vertical="center" wrapText="1" readingOrder="1"/>
    </xf>
    <xf numFmtId="0" fontId="6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/>
    </xf>
    <xf numFmtId="10" fontId="4" fillId="33" borderId="0" xfId="0" applyNumberFormat="1" applyFont="1" applyFill="1" applyBorder="1" applyAlignment="1">
      <alignment horizontal="right" vertical="center" wrapText="1"/>
    </xf>
    <xf numFmtId="10" fontId="56" fillId="2" borderId="0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right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10" fontId="4" fillId="2" borderId="11" xfId="0" applyNumberFormat="1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vertical="center"/>
    </xf>
    <xf numFmtId="0" fontId="57" fillId="34" borderId="12" xfId="0" applyFont="1" applyFill="1" applyBorder="1" applyAlignment="1">
      <alignment/>
    </xf>
    <xf numFmtId="0" fontId="58" fillId="34" borderId="13" xfId="0" applyFont="1" applyFill="1" applyBorder="1" applyAlignment="1">
      <alignment horizontal="center" vertical="center"/>
    </xf>
    <xf numFmtId="4" fontId="58" fillId="34" borderId="13" xfId="0" applyNumberFormat="1" applyFont="1" applyFill="1" applyBorder="1" applyAlignment="1">
      <alignment horizontal="center" vertical="justify" wrapText="1"/>
    </xf>
    <xf numFmtId="0" fontId="58" fillId="34" borderId="13" xfId="0" applyFont="1" applyFill="1" applyBorder="1" applyAlignment="1">
      <alignment horizontal="center" vertical="justify" wrapText="1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2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/>
    </xf>
    <xf numFmtId="0" fontId="4" fillId="2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left" vertical="center"/>
    </xf>
    <xf numFmtId="10" fontId="56" fillId="2" borderId="18" xfId="0" applyNumberFormat="1" applyFont="1" applyFill="1" applyBorder="1" applyAlignment="1">
      <alignment horizontal="right" vertical="center" wrapText="1"/>
    </xf>
    <xf numFmtId="4" fontId="4" fillId="2" borderId="16" xfId="0" applyNumberFormat="1" applyFont="1" applyFill="1" applyBorder="1" applyAlignment="1">
      <alignment horizontal="right" vertical="center" wrapText="1"/>
    </xf>
    <xf numFmtId="4" fontId="59" fillId="0" borderId="0" xfId="0" applyNumberFormat="1" applyFont="1" applyFill="1" applyBorder="1" applyAlignment="1">
      <alignment horizontal="right" vertical="center" wrapText="1" readingOrder="1"/>
    </xf>
    <xf numFmtId="4" fontId="4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16" xfId="0" applyFont="1" applyBorder="1" applyAlignment="1">
      <alignment/>
    </xf>
    <xf numFmtId="4" fontId="4" fillId="2" borderId="18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/>
    </xf>
    <xf numFmtId="4" fontId="60" fillId="0" borderId="0" xfId="0" applyNumberFormat="1" applyFont="1" applyFill="1" applyBorder="1" applyAlignment="1">
      <alignment horizontal="right" vertical="center" wrapText="1" readingOrder="1"/>
    </xf>
    <xf numFmtId="4" fontId="4" fillId="2" borderId="0" xfId="0" applyNumberFormat="1" applyFont="1" applyFill="1" applyBorder="1" applyAlignment="1">
      <alignment vertical="center" wrapText="1"/>
    </xf>
    <xf numFmtId="0" fontId="56" fillId="2" borderId="0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/>
    </xf>
    <xf numFmtId="4" fontId="3" fillId="0" borderId="19" xfId="0" applyNumberFormat="1" applyFont="1" applyBorder="1" applyAlignment="1">
      <alignment/>
    </xf>
    <xf numFmtId="4" fontId="3" fillId="0" borderId="20" xfId="0" applyNumberFormat="1" applyFont="1" applyBorder="1" applyAlignment="1">
      <alignment/>
    </xf>
    <xf numFmtId="4" fontId="4" fillId="2" borderId="19" xfId="0" applyNumberFormat="1" applyFont="1" applyFill="1" applyBorder="1" applyAlignment="1">
      <alignment horizontal="right" vertical="center" wrapText="1"/>
    </xf>
    <xf numFmtId="10" fontId="4" fillId="2" borderId="2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10" fontId="3" fillId="0" borderId="20" xfId="0" applyNumberFormat="1" applyFont="1" applyFill="1" applyBorder="1" applyAlignment="1">
      <alignment horizontal="right" vertical="center" wrapText="1"/>
    </xf>
    <xf numFmtId="4" fontId="56" fillId="2" borderId="19" xfId="0" applyNumberFormat="1" applyFont="1" applyFill="1" applyBorder="1" applyAlignment="1">
      <alignment horizontal="right" vertical="center" wrapText="1"/>
    </xf>
    <xf numFmtId="10" fontId="56" fillId="2" borderId="20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10" fontId="4" fillId="33" borderId="20" xfId="0" applyNumberFormat="1" applyFont="1" applyFill="1" applyBorder="1" applyAlignment="1">
      <alignment horizontal="right" vertical="center" wrapText="1"/>
    </xf>
    <xf numFmtId="4" fontId="4" fillId="2" borderId="21" xfId="0" applyNumberFormat="1" applyFont="1" applyFill="1" applyBorder="1" applyAlignment="1">
      <alignment horizontal="right" vertical="center" wrapText="1"/>
    </xf>
    <xf numFmtId="10" fontId="4" fillId="2" borderId="22" xfId="0" applyNumberFormat="1" applyFont="1" applyFill="1" applyBorder="1" applyAlignment="1">
      <alignment horizontal="right" vertical="center" wrapText="1"/>
    </xf>
    <xf numFmtId="10" fontId="4" fillId="2" borderId="23" xfId="0" applyNumberFormat="1" applyFont="1" applyFill="1" applyBorder="1" applyAlignment="1">
      <alignment horizontal="right" vertical="center" wrapText="1"/>
    </xf>
    <xf numFmtId="0" fontId="57" fillId="34" borderId="24" xfId="0" applyFont="1" applyFill="1" applyBorder="1" applyAlignment="1">
      <alignment/>
    </xf>
    <xf numFmtId="0" fontId="58" fillId="34" borderId="25" xfId="0" applyFont="1" applyFill="1" applyBorder="1" applyAlignment="1">
      <alignment horizontal="center" vertical="center"/>
    </xf>
    <xf numFmtId="4" fontId="58" fillId="34" borderId="25" xfId="0" applyNumberFormat="1" applyFont="1" applyFill="1" applyBorder="1" applyAlignment="1">
      <alignment horizontal="center" vertical="justify" wrapText="1"/>
    </xf>
    <xf numFmtId="0" fontId="58" fillId="34" borderId="25" xfId="0" applyFont="1" applyFill="1" applyBorder="1" applyAlignment="1">
      <alignment horizontal="center" vertical="justify" wrapText="1"/>
    </xf>
    <xf numFmtId="0" fontId="3" fillId="0" borderId="19" xfId="0" applyFont="1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/>
    </xf>
    <xf numFmtId="0" fontId="56" fillId="2" borderId="1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4" fillId="2" borderId="18" xfId="0" applyFont="1" applyFill="1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" fontId="8" fillId="0" borderId="0" xfId="0" applyNumberFormat="1" applyFont="1" applyAlignment="1">
      <alignment/>
    </xf>
    <xf numFmtId="4" fontId="3" fillId="0" borderId="26" xfId="0" applyNumberFormat="1" applyFont="1" applyBorder="1" applyAlignment="1">
      <alignment/>
    </xf>
    <xf numFmtId="4" fontId="4" fillId="2" borderId="26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4" fillId="0" borderId="26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4" fontId="3" fillId="0" borderId="11" xfId="0" applyNumberFormat="1" applyFont="1" applyBorder="1" applyAlignment="1">
      <alignment/>
    </xf>
    <xf numFmtId="10" fontId="3" fillId="0" borderId="11" xfId="0" applyNumberFormat="1" applyFont="1" applyFill="1" applyBorder="1" applyAlignment="1">
      <alignment horizontal="right" vertical="center" wrapText="1"/>
    </xf>
    <xf numFmtId="10" fontId="4" fillId="0" borderId="11" xfId="0" applyNumberFormat="1" applyFont="1" applyFill="1" applyBorder="1" applyAlignment="1">
      <alignment horizontal="right" vertical="center" wrapText="1"/>
    </xf>
    <xf numFmtId="4" fontId="4" fillId="2" borderId="27" xfId="0" applyNumberFormat="1" applyFont="1" applyFill="1" applyBorder="1" applyAlignment="1">
      <alignment horizontal="right" vertical="center" wrapText="1"/>
    </xf>
    <xf numFmtId="10" fontId="4" fillId="2" borderId="18" xfId="0" applyNumberFormat="1" applyFont="1" applyFill="1" applyBorder="1" applyAlignment="1">
      <alignment horizontal="right" vertical="center" wrapText="1"/>
    </xf>
    <xf numFmtId="10" fontId="4" fillId="2" borderId="28" xfId="0" applyNumberFormat="1" applyFont="1" applyFill="1" applyBorder="1" applyAlignment="1">
      <alignment horizontal="right" vertical="center" wrapText="1"/>
    </xf>
    <xf numFmtId="7" fontId="1" fillId="0" borderId="0" xfId="0" applyNumberFormat="1" applyFont="1" applyFill="1" applyBorder="1" applyAlignment="1">
      <alignment/>
    </xf>
    <xf numFmtId="0" fontId="58" fillId="35" borderId="25" xfId="0" applyFont="1" applyFill="1" applyBorder="1" applyAlignment="1">
      <alignment horizontal="center" vertical="justify" wrapText="1"/>
    </xf>
    <xf numFmtId="0" fontId="58" fillId="35" borderId="25" xfId="0" applyFont="1" applyFill="1" applyBorder="1" applyAlignment="1">
      <alignment horizontal="center" vertical="justify"/>
    </xf>
    <xf numFmtId="0" fontId="58" fillId="35" borderId="29" xfId="0" applyFont="1" applyFill="1" applyBorder="1" applyAlignment="1">
      <alignment horizontal="center" vertical="justify"/>
    </xf>
    <xf numFmtId="0" fontId="61" fillId="2" borderId="12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 wrapText="1"/>
    </xf>
    <xf numFmtId="0" fontId="58" fillId="35" borderId="13" xfId="0" applyFont="1" applyFill="1" applyBorder="1" applyAlignment="1">
      <alignment horizontal="center" vertical="justify"/>
    </xf>
    <xf numFmtId="0" fontId="58" fillId="35" borderId="30" xfId="0" applyFont="1" applyFill="1" applyBorder="1" applyAlignment="1">
      <alignment horizontal="center" vertical="justify"/>
    </xf>
    <xf numFmtId="4" fontId="4" fillId="0" borderId="16" xfId="0" applyNumberFormat="1" applyFont="1" applyFill="1" applyBorder="1" applyAlignment="1">
      <alignment horizontal="right" vertical="center" wrapText="1"/>
    </xf>
    <xf numFmtId="10" fontId="56" fillId="0" borderId="0" xfId="0" applyNumberFormat="1" applyFont="1" applyFill="1" applyBorder="1" applyAlignment="1">
      <alignment horizontal="right" vertical="center" wrapText="1"/>
    </xf>
    <xf numFmtId="4" fontId="56" fillId="2" borderId="0" xfId="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>
      <alignment horizontal="right" vertical="center" wrapText="1"/>
    </xf>
    <xf numFmtId="4" fontId="4" fillId="2" borderId="22" xfId="0" applyNumberFormat="1" applyFont="1" applyFill="1" applyBorder="1" applyAlignment="1">
      <alignment horizontal="right" vertical="center" wrapText="1"/>
    </xf>
    <xf numFmtId="4" fontId="62" fillId="0" borderId="0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Border="1" applyAlignment="1">
      <alignment vertical="center" wrapText="1"/>
    </xf>
    <xf numFmtId="4" fontId="3" fillId="0" borderId="16" xfId="0" applyNumberFormat="1" applyFont="1" applyFill="1" applyBorder="1" applyAlignment="1">
      <alignment horizontal="right" vertical="center" wrapText="1"/>
    </xf>
    <xf numFmtId="10" fontId="63" fillId="0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horizontal="right" vertical="center" wrapText="1" readingOrder="1"/>
    </xf>
    <xf numFmtId="207" fontId="55" fillId="0" borderId="0" xfId="0" applyNumberFormat="1" applyFont="1" applyFill="1" applyBorder="1" applyAlignment="1">
      <alignment horizontal="right" vertical="center" wrapText="1" readingOrder="1"/>
    </xf>
    <xf numFmtId="207" fontId="55" fillId="0" borderId="0" xfId="0" applyNumberFormat="1" applyFont="1" applyFill="1" applyBorder="1" applyAlignment="1">
      <alignment vertical="center" wrapText="1"/>
    </xf>
    <xf numFmtId="207" fontId="55" fillId="0" borderId="0" xfId="54" applyNumberFormat="1" applyFont="1" applyFill="1" applyBorder="1" applyAlignment="1">
      <alignment vertical="center" wrapText="1"/>
      <protection/>
    </xf>
    <xf numFmtId="207" fontId="62" fillId="2" borderId="0" xfId="54" applyNumberFormat="1" applyFont="1" applyFill="1" applyBorder="1" applyAlignment="1">
      <alignment vertical="center" wrapText="1"/>
      <protection/>
    </xf>
    <xf numFmtId="207" fontId="55" fillId="0" borderId="0" xfId="0" applyNumberFormat="1" applyFont="1" applyFill="1" applyBorder="1" applyAlignment="1">
      <alignment horizontal="right" vertical="center" wrapText="1"/>
    </xf>
    <xf numFmtId="207" fontId="63" fillId="0" borderId="0" xfId="0" applyNumberFormat="1" applyFont="1" applyFill="1" applyBorder="1" applyAlignment="1">
      <alignment horizontal="right" vertical="center" wrapText="1"/>
    </xf>
    <xf numFmtId="207" fontId="55" fillId="0" borderId="0" xfId="54" applyNumberFormat="1" applyFont="1" applyFill="1" applyBorder="1" applyAlignment="1">
      <alignment horizontal="right" vertical="center" wrapText="1"/>
      <protection/>
    </xf>
    <xf numFmtId="207" fontId="62" fillId="2" borderId="0" xfId="0" applyNumberFormat="1" applyFont="1" applyFill="1" applyBorder="1" applyAlignment="1">
      <alignment horizontal="right" vertical="center" wrapText="1"/>
    </xf>
    <xf numFmtId="4" fontId="55" fillId="0" borderId="0" xfId="0" applyNumberFormat="1" applyFont="1" applyFill="1" applyBorder="1" applyAlignment="1">
      <alignment vertical="center" wrapText="1" readingOrder="1"/>
    </xf>
    <xf numFmtId="0" fontId="10" fillId="0" borderId="0" xfId="0" applyFont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1609725</xdr:colOff>
      <xdr:row>2</xdr:row>
      <xdr:rowOff>85725</xdr:rowOff>
    </xdr:to>
    <xdr:pic>
      <xdr:nvPicPr>
        <xdr:cNvPr id="1" name="Imagen 2" descr="cid:image001.png@01D98E73.A0D706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811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371475</xdr:colOff>
      <xdr:row>0</xdr:row>
      <xdr:rowOff>0</xdr:rowOff>
    </xdr:from>
    <xdr:to>
      <xdr:col>12</xdr:col>
      <xdr:colOff>542925</xdr:colOff>
      <xdr:row>2</xdr:row>
      <xdr:rowOff>152400</xdr:rowOff>
    </xdr:to>
    <xdr:pic>
      <xdr:nvPicPr>
        <xdr:cNvPr id="2" name="Imagen 2" descr="Logo Ministerio de Comercio, Industria y Turis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620500" y="0"/>
          <a:ext cx="2343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="115" zoomScaleNormal="115" zoomScalePageLayoutView="0" workbookViewId="0" topLeftCell="D1">
      <selection activeCell="P25" sqref="P25"/>
    </sheetView>
  </sheetViews>
  <sheetFormatPr defaultColWidth="11.421875" defaultRowHeight="12.75"/>
  <cols>
    <col min="1" max="1" width="2.57421875" style="0" customWidth="1"/>
    <col min="2" max="2" width="35.57421875" style="0" customWidth="1"/>
    <col min="3" max="3" width="20.421875" style="0" customWidth="1"/>
    <col min="4" max="4" width="19.00390625" style="0" customWidth="1"/>
    <col min="5" max="5" width="17.00390625" style="0" customWidth="1"/>
    <col min="6" max="6" width="19.28125" style="0" customWidth="1"/>
    <col min="7" max="7" width="18.421875" style="0" customWidth="1"/>
    <col min="8" max="8" width="18.00390625" style="0" customWidth="1"/>
    <col min="9" max="9" width="18.421875" style="0" customWidth="1"/>
    <col min="10" max="10" width="16.57421875" style="0" customWidth="1"/>
    <col min="11" max="11" width="7.8515625" style="0" customWidth="1"/>
    <col min="12" max="12" width="8.140625" style="0" customWidth="1"/>
    <col min="13" max="13" width="8.421875" style="0" customWidth="1"/>
  </cols>
  <sheetData>
    <row r="1" ht="12.75">
      <c r="J1" s="1"/>
    </row>
    <row r="2" spans="1:13" ht="15.75">
      <c r="A2" s="128" t="s">
        <v>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1" customHeight="1">
      <c r="A3" s="128" t="s">
        <v>30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</row>
    <row r="4" spans="1:13" ht="19.5" customHeight="1" thickBot="1">
      <c r="A4" s="86"/>
      <c r="B4" s="86"/>
      <c r="C4" s="94"/>
      <c r="D4" s="94"/>
      <c r="E4" s="94"/>
      <c r="F4" s="94"/>
      <c r="G4" s="94"/>
      <c r="H4" s="94"/>
      <c r="I4" s="88" t="s">
        <v>31</v>
      </c>
      <c r="J4" s="94"/>
      <c r="K4" s="87"/>
      <c r="L4" s="87"/>
      <c r="M4" s="87"/>
    </row>
    <row r="5" spans="1:13" ht="43.5" customHeight="1" thickBot="1" thickTop="1">
      <c r="A5" s="32"/>
      <c r="B5" s="33" t="s">
        <v>3</v>
      </c>
      <c r="C5" s="34" t="s">
        <v>11</v>
      </c>
      <c r="D5" s="35" t="s">
        <v>6</v>
      </c>
      <c r="E5" s="34" t="s">
        <v>15</v>
      </c>
      <c r="F5" s="34" t="s">
        <v>16</v>
      </c>
      <c r="G5" s="35" t="s">
        <v>20</v>
      </c>
      <c r="H5" s="35" t="s">
        <v>19</v>
      </c>
      <c r="I5" s="35" t="s">
        <v>21</v>
      </c>
      <c r="J5" s="105" t="s">
        <v>7</v>
      </c>
      <c r="K5" s="106" t="s">
        <v>9</v>
      </c>
      <c r="L5" s="107" t="s">
        <v>29</v>
      </c>
      <c r="M5" s="108" t="s">
        <v>8</v>
      </c>
    </row>
    <row r="6" spans="1:13" ht="9.75" customHeight="1">
      <c r="A6" s="36"/>
      <c r="B6" s="3"/>
      <c r="C6" s="3"/>
      <c r="D6" s="3"/>
      <c r="E6" s="3"/>
      <c r="F6" s="3"/>
      <c r="G6" s="3"/>
      <c r="H6" s="3"/>
      <c r="I6" s="3"/>
      <c r="J6" s="36"/>
      <c r="K6" s="3"/>
      <c r="L6" s="3"/>
      <c r="M6" s="37"/>
    </row>
    <row r="7" spans="1:13" ht="18" customHeight="1">
      <c r="A7" s="38" t="s">
        <v>22</v>
      </c>
      <c r="B7" s="31" t="s">
        <v>0</v>
      </c>
      <c r="C7" s="27">
        <f>SUM(C8:C11)</f>
        <v>735394930000</v>
      </c>
      <c r="D7" s="27">
        <f aca="true" t="shared" si="0" ref="D7:I7">SUM(D8:D11)</f>
        <v>790894930000</v>
      </c>
      <c r="E7" s="27">
        <f t="shared" si="0"/>
        <v>55127027000</v>
      </c>
      <c r="F7" s="27">
        <f t="shared" si="0"/>
        <v>735767903000</v>
      </c>
      <c r="G7" s="27">
        <f t="shared" si="0"/>
        <v>345562094949.4</v>
      </c>
      <c r="H7" s="27">
        <f t="shared" si="0"/>
        <v>56421904879.00001</v>
      </c>
      <c r="I7" s="27">
        <f t="shared" si="0"/>
        <v>18857442430.1</v>
      </c>
      <c r="J7" s="45">
        <f>+F7-G7</f>
        <v>390205808050.6</v>
      </c>
      <c r="K7" s="25">
        <f>+G7/F7</f>
        <v>0.4696618234370031</v>
      </c>
      <c r="L7" s="25">
        <f>+H7/F7</f>
        <v>0.07668437920293461</v>
      </c>
      <c r="M7" s="29">
        <f>+I7/F7</f>
        <v>0.02562960731667035</v>
      </c>
    </row>
    <row r="8" spans="1:13" ht="29.25" customHeight="1">
      <c r="A8" s="39"/>
      <c r="B8" s="18" t="s">
        <v>1</v>
      </c>
      <c r="C8" s="16">
        <f aca="true" t="shared" si="1" ref="C8:I11">+C22+C36</f>
        <v>77654276000</v>
      </c>
      <c r="D8" s="16">
        <f t="shared" si="1"/>
        <v>77654276000</v>
      </c>
      <c r="E8" s="16">
        <f t="shared" si="1"/>
        <v>1127027000</v>
      </c>
      <c r="F8" s="16">
        <f t="shared" si="1"/>
        <v>76527249000</v>
      </c>
      <c r="G8" s="16">
        <f t="shared" si="1"/>
        <v>8306374864.5</v>
      </c>
      <c r="H8" s="16">
        <f t="shared" si="1"/>
        <v>7837280385.5</v>
      </c>
      <c r="I8" s="16">
        <f t="shared" si="1"/>
        <v>7837280385.5</v>
      </c>
      <c r="J8" s="116">
        <f aca="true" t="shared" si="2" ref="J8:J14">+F8-G8</f>
        <v>68220874135.5</v>
      </c>
      <c r="K8" s="117">
        <f aca="true" t="shared" si="3" ref="K8:K14">+G8/F8</f>
        <v>0.1085414015666498</v>
      </c>
      <c r="L8" s="117">
        <f aca="true" t="shared" si="4" ref="L8:L14">+H8/F8</f>
        <v>0.1024116309930336</v>
      </c>
      <c r="M8" s="96">
        <f aca="true" t="shared" si="5" ref="M8:M14">+I8/F8</f>
        <v>0.1024116309930336</v>
      </c>
    </row>
    <row r="9" spans="1:13" ht="25.5" customHeight="1">
      <c r="A9" s="39"/>
      <c r="B9" s="19" t="s">
        <v>13</v>
      </c>
      <c r="C9" s="16">
        <f t="shared" si="1"/>
        <v>24618655000</v>
      </c>
      <c r="D9" s="16">
        <f t="shared" si="1"/>
        <v>24618655000</v>
      </c>
      <c r="E9" s="16">
        <f t="shared" si="1"/>
        <v>0</v>
      </c>
      <c r="F9" s="16">
        <f t="shared" si="1"/>
        <v>24618655000</v>
      </c>
      <c r="G9" s="16">
        <f t="shared" si="1"/>
        <v>17570235817.48</v>
      </c>
      <c r="H9" s="16">
        <f t="shared" si="1"/>
        <v>4357916752.47</v>
      </c>
      <c r="I9" s="16">
        <f t="shared" si="1"/>
        <v>4193454303.57</v>
      </c>
      <c r="J9" s="116">
        <f t="shared" si="2"/>
        <v>7048419182.52</v>
      </c>
      <c r="K9" s="117">
        <f t="shared" si="3"/>
        <v>0.7136960088794453</v>
      </c>
      <c r="L9" s="117">
        <f t="shared" si="4"/>
        <v>0.17701684972107534</v>
      </c>
      <c r="M9" s="96">
        <f t="shared" si="5"/>
        <v>0.17033645028820624</v>
      </c>
    </row>
    <row r="10" spans="1:13" ht="26.25" customHeight="1">
      <c r="A10" s="39"/>
      <c r="B10" s="18" t="s">
        <v>4</v>
      </c>
      <c r="C10" s="16">
        <f t="shared" si="1"/>
        <v>616673983000</v>
      </c>
      <c r="D10" s="16">
        <f t="shared" si="1"/>
        <v>672173983000</v>
      </c>
      <c r="E10" s="16">
        <f t="shared" si="1"/>
        <v>54000000000</v>
      </c>
      <c r="F10" s="16">
        <f t="shared" si="1"/>
        <v>618173983000</v>
      </c>
      <c r="G10" s="16">
        <f t="shared" si="1"/>
        <v>306088641989.42004</v>
      </c>
      <c r="H10" s="16">
        <f t="shared" si="1"/>
        <v>44226707741.03001</v>
      </c>
      <c r="I10" s="16">
        <f t="shared" si="1"/>
        <v>6826707741.030001</v>
      </c>
      <c r="J10" s="116">
        <f t="shared" si="2"/>
        <v>312085341010.57996</v>
      </c>
      <c r="K10" s="117">
        <f t="shared" si="3"/>
        <v>0.4951496672570577</v>
      </c>
      <c r="L10" s="117">
        <f t="shared" si="4"/>
        <v>0.07154411048876187</v>
      </c>
      <c r="M10" s="96">
        <f t="shared" si="5"/>
        <v>0.011043343668233932</v>
      </c>
    </row>
    <row r="11" spans="1:13" ht="24.75" customHeight="1">
      <c r="A11" s="39"/>
      <c r="B11" s="20" t="s">
        <v>18</v>
      </c>
      <c r="C11" s="16">
        <f t="shared" si="1"/>
        <v>16448016000</v>
      </c>
      <c r="D11" s="16">
        <f t="shared" si="1"/>
        <v>16448016000</v>
      </c>
      <c r="E11" s="16">
        <f t="shared" si="1"/>
        <v>0</v>
      </c>
      <c r="F11" s="16">
        <f t="shared" si="1"/>
        <v>16448016000</v>
      </c>
      <c r="G11" s="16">
        <f t="shared" si="1"/>
        <v>13596842278</v>
      </c>
      <c r="H11" s="16">
        <f t="shared" si="1"/>
        <v>0</v>
      </c>
      <c r="I11" s="16">
        <f t="shared" si="1"/>
        <v>0</v>
      </c>
      <c r="J11" s="116">
        <f t="shared" si="2"/>
        <v>2851173722</v>
      </c>
      <c r="K11" s="117">
        <f t="shared" si="3"/>
        <v>0.8266554627621957</v>
      </c>
      <c r="L11" s="117">
        <f t="shared" si="4"/>
        <v>0</v>
      </c>
      <c r="M11" s="96">
        <f t="shared" si="5"/>
        <v>0</v>
      </c>
    </row>
    <row r="12" spans="1:13" ht="23.25" customHeight="1">
      <c r="A12" s="40" t="s">
        <v>23</v>
      </c>
      <c r="B12" s="31" t="s">
        <v>2</v>
      </c>
      <c r="C12" s="27">
        <f aca="true" t="shared" si="6" ref="C12:I12">+C26+C40</f>
        <v>214146286350</v>
      </c>
      <c r="D12" s="27">
        <f t="shared" si="6"/>
        <v>214146286350</v>
      </c>
      <c r="E12" s="27">
        <f t="shared" si="6"/>
        <v>0</v>
      </c>
      <c r="F12" s="27">
        <f t="shared" si="6"/>
        <v>214146286350</v>
      </c>
      <c r="G12" s="27">
        <f t="shared" si="6"/>
        <v>19956895199.93</v>
      </c>
      <c r="H12" s="27">
        <f t="shared" si="6"/>
        <v>1804845254.2400002</v>
      </c>
      <c r="I12" s="27">
        <f t="shared" si="6"/>
        <v>1455736666.24</v>
      </c>
      <c r="J12" s="45">
        <f t="shared" si="2"/>
        <v>194189391150.07</v>
      </c>
      <c r="K12" s="25">
        <f t="shared" si="3"/>
        <v>0.09319281478135238</v>
      </c>
      <c r="L12" s="25">
        <f t="shared" si="4"/>
        <v>0.008428095041957287</v>
      </c>
      <c r="M12" s="29">
        <f t="shared" si="5"/>
        <v>0.006797860897110065</v>
      </c>
    </row>
    <row r="13" spans="1:13" ht="8.25" customHeight="1">
      <c r="A13" s="41"/>
      <c r="B13" s="21"/>
      <c r="C13" s="22"/>
      <c r="D13" s="17"/>
      <c r="E13" s="17"/>
      <c r="F13" s="17"/>
      <c r="G13" s="17"/>
      <c r="H13" s="17"/>
      <c r="I13" s="17"/>
      <c r="J13" s="109"/>
      <c r="K13" s="110"/>
      <c r="L13" s="110"/>
      <c r="M13" s="97"/>
    </row>
    <row r="14" spans="1:13" ht="24" customHeight="1" thickBot="1">
      <c r="A14" s="42"/>
      <c r="B14" s="43" t="s">
        <v>24</v>
      </c>
      <c r="C14" s="52">
        <f aca="true" t="shared" si="7" ref="C14:I14">+C28+C42</f>
        <v>949541216350</v>
      </c>
      <c r="D14" s="52">
        <f t="shared" si="7"/>
        <v>1005041216350</v>
      </c>
      <c r="E14" s="52">
        <f t="shared" si="7"/>
        <v>55127027000</v>
      </c>
      <c r="F14" s="52">
        <f t="shared" si="7"/>
        <v>949914189350</v>
      </c>
      <c r="G14" s="52">
        <f t="shared" si="7"/>
        <v>365518990149.33</v>
      </c>
      <c r="H14" s="52">
        <f t="shared" si="7"/>
        <v>58226750133.240005</v>
      </c>
      <c r="I14" s="52">
        <f t="shared" si="7"/>
        <v>20313179096.340004</v>
      </c>
      <c r="J14" s="53">
        <f t="shared" si="2"/>
        <v>584395199200.6699</v>
      </c>
      <c r="K14" s="44">
        <f t="shared" si="3"/>
        <v>0.3847915888059789</v>
      </c>
      <c r="L14" s="44">
        <f t="shared" si="4"/>
        <v>0.0612968526905393</v>
      </c>
      <c r="M14" s="100">
        <f t="shared" si="5"/>
        <v>0.02138422535854502</v>
      </c>
    </row>
    <row r="15" spans="1:13" ht="13.5" thickTop="1">
      <c r="A15" s="6"/>
      <c r="B15" s="6"/>
      <c r="C15" s="7"/>
      <c r="D15" s="7"/>
      <c r="E15" s="7"/>
      <c r="F15" s="7"/>
      <c r="G15" s="7"/>
      <c r="H15" s="7"/>
      <c r="I15" s="7"/>
      <c r="J15" s="7"/>
      <c r="K15" s="7"/>
      <c r="L15" s="8"/>
      <c r="M15" s="9"/>
    </row>
    <row r="16" spans="1:13" ht="15" customHeight="1">
      <c r="A16" s="128" t="s">
        <v>12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</row>
    <row r="17" spans="1:13" ht="16.5" customHeight="1">
      <c r="A17" s="128" t="s">
        <v>30</v>
      </c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8"/>
      <c r="M17" s="128"/>
    </row>
    <row r="18" spans="1:13" ht="5.25" customHeight="1" thickBot="1">
      <c r="A18" s="6"/>
      <c r="B18" s="6"/>
      <c r="C18" s="7"/>
      <c r="D18" s="7"/>
      <c r="E18" s="7"/>
      <c r="F18" s="7"/>
      <c r="G18" s="7"/>
      <c r="H18" s="7"/>
      <c r="I18" s="7"/>
      <c r="J18" s="7"/>
      <c r="K18" s="5"/>
      <c r="L18" s="5"/>
      <c r="M18" s="5"/>
    </row>
    <row r="19" spans="1:13" ht="42" customHeight="1" thickBot="1" thickTop="1">
      <c r="A19" s="32"/>
      <c r="B19" s="33" t="s">
        <v>3</v>
      </c>
      <c r="C19" s="34" t="s">
        <v>11</v>
      </c>
      <c r="D19" s="34" t="s">
        <v>6</v>
      </c>
      <c r="E19" s="34" t="s">
        <v>15</v>
      </c>
      <c r="F19" s="34" t="s">
        <v>16</v>
      </c>
      <c r="G19" s="34" t="s">
        <v>17</v>
      </c>
      <c r="H19" s="34" t="s">
        <v>10</v>
      </c>
      <c r="I19" s="35" t="s">
        <v>21</v>
      </c>
      <c r="J19" s="105" t="s">
        <v>7</v>
      </c>
      <c r="K19" s="106" t="s">
        <v>9</v>
      </c>
      <c r="L19" s="107" t="s">
        <v>29</v>
      </c>
      <c r="M19" s="108" t="s">
        <v>8</v>
      </c>
    </row>
    <row r="20" spans="1:13" ht="10.5" customHeight="1">
      <c r="A20" s="51"/>
      <c r="B20" s="4"/>
      <c r="C20" s="5"/>
      <c r="D20" s="5"/>
      <c r="E20" s="5"/>
      <c r="F20" s="5"/>
      <c r="G20" s="5"/>
      <c r="H20" s="5"/>
      <c r="I20" s="5"/>
      <c r="J20" s="89"/>
      <c r="K20" s="5"/>
      <c r="L20" s="5"/>
      <c r="M20" s="95"/>
    </row>
    <row r="21" spans="1:13" ht="23.25" customHeight="1">
      <c r="A21" s="38" t="s">
        <v>22</v>
      </c>
      <c r="B21" s="30" t="s">
        <v>0</v>
      </c>
      <c r="C21" s="27">
        <f aca="true" t="shared" si="8" ref="C21:I21">SUM(C22:C25)</f>
        <v>710711479000</v>
      </c>
      <c r="D21" s="27">
        <f t="shared" si="8"/>
        <v>766211479000</v>
      </c>
      <c r="E21" s="27">
        <f t="shared" si="8"/>
        <v>50000000000</v>
      </c>
      <c r="F21" s="27">
        <f t="shared" si="8"/>
        <v>716211479000</v>
      </c>
      <c r="G21" s="56">
        <f t="shared" si="8"/>
        <v>341788777786.85004</v>
      </c>
      <c r="H21" s="56">
        <f t="shared" si="8"/>
        <v>54205232993.310005</v>
      </c>
      <c r="I21" s="56">
        <f t="shared" si="8"/>
        <v>16647816544.410002</v>
      </c>
      <c r="J21" s="90">
        <f>+F21-G21</f>
        <v>374422701213.14996</v>
      </c>
      <c r="K21" s="28">
        <f>+G21/F21</f>
        <v>0.4772176763545702</v>
      </c>
      <c r="L21" s="28">
        <f>+H21/F21</f>
        <v>0.07568327872794399</v>
      </c>
      <c r="M21" s="29">
        <f>+I21/F21</f>
        <v>0.023244274955847227</v>
      </c>
    </row>
    <row r="22" spans="1:13" ht="24.75" customHeight="1">
      <c r="A22" s="39"/>
      <c r="B22" s="19" t="s">
        <v>1</v>
      </c>
      <c r="C22" s="127">
        <v>59251387000</v>
      </c>
      <c r="D22" s="118">
        <v>59251387000</v>
      </c>
      <c r="E22" s="14">
        <v>0</v>
      </c>
      <c r="F22" s="16">
        <f>+D22-E22</f>
        <v>59251387000</v>
      </c>
      <c r="G22" s="119">
        <v>6310914669.67</v>
      </c>
      <c r="H22" s="119">
        <v>5841820190.67</v>
      </c>
      <c r="I22" s="119">
        <v>5841820190.67</v>
      </c>
      <c r="J22" s="91">
        <f aca="true" t="shared" si="9" ref="J22:J28">+F22-G22</f>
        <v>52940472330.33</v>
      </c>
      <c r="K22" s="15">
        <f aca="true" t="shared" si="10" ref="K22:K28">+G22/F22</f>
        <v>0.10651083441590996</v>
      </c>
      <c r="L22" s="15">
        <f aca="true" t="shared" si="11" ref="L22:L28">+H22/F22</f>
        <v>0.09859381335106975</v>
      </c>
      <c r="M22" s="96">
        <f aca="true" t="shared" si="12" ref="M22:M28">+I22/F22</f>
        <v>0.09859381335106975</v>
      </c>
    </row>
    <row r="23" spans="1:13" ht="21" customHeight="1">
      <c r="A23" s="39"/>
      <c r="B23" s="19" t="s">
        <v>13</v>
      </c>
      <c r="C23" s="16">
        <v>22407835000</v>
      </c>
      <c r="D23" s="16">
        <v>22407835000</v>
      </c>
      <c r="E23" s="14">
        <v>0</v>
      </c>
      <c r="F23" s="16">
        <f>+D23-E23</f>
        <v>22407835000</v>
      </c>
      <c r="G23" s="120">
        <v>15810392350.76</v>
      </c>
      <c r="H23" s="120">
        <v>4154718562.61</v>
      </c>
      <c r="I23" s="120">
        <v>3997302113.71</v>
      </c>
      <c r="J23" s="91">
        <f t="shared" si="9"/>
        <v>6597442649.24</v>
      </c>
      <c r="K23" s="15">
        <f t="shared" si="10"/>
        <v>0.7055742935790094</v>
      </c>
      <c r="L23" s="15">
        <f t="shared" si="11"/>
        <v>0.1854136538674977</v>
      </c>
      <c r="M23" s="96">
        <f t="shared" si="12"/>
        <v>0.17838859103121743</v>
      </c>
    </row>
    <row r="24" spans="1:13" ht="30.75" customHeight="1">
      <c r="A24" s="39"/>
      <c r="B24" s="19" t="s">
        <v>4</v>
      </c>
      <c r="C24" s="16">
        <v>612608883000</v>
      </c>
      <c r="D24" s="16">
        <v>668108883000</v>
      </c>
      <c r="E24" s="16">
        <v>50000000000</v>
      </c>
      <c r="F24" s="16">
        <f>+D24-E24</f>
        <v>618108883000</v>
      </c>
      <c r="G24" s="121">
        <v>306070628488.42004</v>
      </c>
      <c r="H24" s="121">
        <v>44208694240.03001</v>
      </c>
      <c r="I24" s="121">
        <v>6808694240.030001</v>
      </c>
      <c r="J24" s="91">
        <f t="shared" si="9"/>
        <v>312038254511.57996</v>
      </c>
      <c r="K24" s="15">
        <f t="shared" si="10"/>
        <v>0.4951726741135025</v>
      </c>
      <c r="L24" s="15">
        <f t="shared" si="11"/>
        <v>0.07152250267859361</v>
      </c>
      <c r="M24" s="96">
        <f t="shared" si="12"/>
        <v>0.011015363841697129</v>
      </c>
    </row>
    <row r="25" spans="1:13" ht="22.5" customHeight="1">
      <c r="A25" s="39"/>
      <c r="B25" s="20" t="s">
        <v>18</v>
      </c>
      <c r="C25" s="16">
        <v>16443374000</v>
      </c>
      <c r="D25" s="16">
        <v>16443374000</v>
      </c>
      <c r="E25" s="16">
        <v>0</v>
      </c>
      <c r="F25" s="16">
        <f>+D25-E25</f>
        <v>16443374000</v>
      </c>
      <c r="G25" s="120">
        <v>13596842278</v>
      </c>
      <c r="H25" s="120">
        <v>0</v>
      </c>
      <c r="I25" s="120">
        <v>0</v>
      </c>
      <c r="J25" s="91">
        <f t="shared" si="9"/>
        <v>2846531722</v>
      </c>
      <c r="K25" s="15">
        <f t="shared" si="10"/>
        <v>0.8268888293850155</v>
      </c>
      <c r="L25" s="15">
        <f t="shared" si="11"/>
        <v>0</v>
      </c>
      <c r="M25" s="96">
        <f t="shared" si="12"/>
        <v>0</v>
      </c>
    </row>
    <row r="26" spans="1:13" ht="24.75" customHeight="1">
      <c r="A26" s="40" t="s">
        <v>23</v>
      </c>
      <c r="B26" s="26" t="s">
        <v>2</v>
      </c>
      <c r="C26" s="27">
        <v>204390636350</v>
      </c>
      <c r="D26" s="27">
        <v>204390636350</v>
      </c>
      <c r="E26" s="27">
        <v>0</v>
      </c>
      <c r="F26" s="27">
        <f>+D26-E26</f>
        <v>204390636350</v>
      </c>
      <c r="G26" s="122">
        <v>12234174247.44</v>
      </c>
      <c r="H26" s="122">
        <v>1096132740.3200002</v>
      </c>
      <c r="I26" s="122">
        <v>773817691.32</v>
      </c>
      <c r="J26" s="90">
        <f t="shared" si="9"/>
        <v>192156462102.56</v>
      </c>
      <c r="K26" s="28">
        <f t="shared" si="10"/>
        <v>0.059856823511670626</v>
      </c>
      <c r="L26" s="28">
        <f t="shared" si="11"/>
        <v>0.005362930317624603</v>
      </c>
      <c r="M26" s="29">
        <f t="shared" si="12"/>
        <v>0.003785974275234943</v>
      </c>
    </row>
    <row r="27" spans="1:13" ht="8.25" customHeight="1">
      <c r="A27" s="84"/>
      <c r="B27" s="23"/>
      <c r="C27" s="22"/>
      <c r="D27" s="22"/>
      <c r="E27" s="22"/>
      <c r="F27" s="114"/>
      <c r="G27" s="115"/>
      <c r="H27" s="115"/>
      <c r="I27" s="115"/>
      <c r="J27" s="92"/>
      <c r="K27" s="2"/>
      <c r="L27" s="2"/>
      <c r="M27" s="97"/>
    </row>
    <row r="28" spans="1:13" ht="21" customHeight="1" thickBot="1">
      <c r="A28" s="42"/>
      <c r="B28" s="85" t="s">
        <v>24</v>
      </c>
      <c r="C28" s="52">
        <f>+C21+C26</f>
        <v>915102115350</v>
      </c>
      <c r="D28" s="52">
        <f aca="true" t="shared" si="13" ref="D28:I28">+D21+D26</f>
        <v>970602115350</v>
      </c>
      <c r="E28" s="52">
        <f t="shared" si="13"/>
        <v>50000000000</v>
      </c>
      <c r="F28" s="52">
        <f t="shared" si="13"/>
        <v>920602115350</v>
      </c>
      <c r="G28" s="52">
        <f t="shared" si="13"/>
        <v>354022952034.29004</v>
      </c>
      <c r="H28" s="52">
        <f t="shared" si="13"/>
        <v>55301365733.630005</v>
      </c>
      <c r="I28" s="52">
        <f t="shared" si="13"/>
        <v>17421634235.730003</v>
      </c>
      <c r="J28" s="98">
        <f t="shared" si="9"/>
        <v>566579163315.71</v>
      </c>
      <c r="K28" s="99">
        <f t="shared" si="10"/>
        <v>0.38455587504238514</v>
      </c>
      <c r="L28" s="99">
        <f t="shared" si="11"/>
        <v>0.06007086537337056</v>
      </c>
      <c r="M28" s="100">
        <f t="shared" si="12"/>
        <v>0.018924173587311976</v>
      </c>
    </row>
    <row r="29" spans="1:13" ht="12.75" customHeight="1" thickTop="1">
      <c r="A29" s="49"/>
      <c r="B29" s="50"/>
      <c r="C29" s="47"/>
      <c r="D29" s="47"/>
      <c r="E29" s="47"/>
      <c r="F29" s="47"/>
      <c r="G29" s="47"/>
      <c r="H29" s="47"/>
      <c r="I29" s="47"/>
      <c r="J29" s="47"/>
      <c r="K29" s="2"/>
      <c r="L29" s="2"/>
      <c r="M29" s="2"/>
    </row>
    <row r="30" spans="1:13" ht="27" customHeight="1">
      <c r="A30" s="128" t="s">
        <v>28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</row>
    <row r="31" spans="1:13" ht="18.75" customHeight="1">
      <c r="A31" s="128" t="s">
        <v>32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</row>
    <row r="32" spans="1:13" ht="9" customHeight="1" thickBot="1">
      <c r="A32" s="11"/>
      <c r="B32" s="11"/>
      <c r="C32" s="12"/>
      <c r="D32" s="12"/>
      <c r="E32" s="12"/>
      <c r="F32" s="12"/>
      <c r="G32" s="12"/>
      <c r="H32" s="12"/>
      <c r="I32" s="12"/>
      <c r="J32" s="10"/>
      <c r="K32" s="13"/>
      <c r="L32" s="13"/>
      <c r="M32" s="13"/>
    </row>
    <row r="33" spans="1:13" ht="32.25" customHeight="1" thickBot="1" thickTop="1">
      <c r="A33" s="72"/>
      <c r="B33" s="73" t="s">
        <v>3</v>
      </c>
      <c r="C33" s="74" t="s">
        <v>11</v>
      </c>
      <c r="D33" s="74" t="s">
        <v>6</v>
      </c>
      <c r="E33" s="74" t="s">
        <v>15</v>
      </c>
      <c r="F33" s="74" t="s">
        <v>16</v>
      </c>
      <c r="G33" s="74" t="s">
        <v>14</v>
      </c>
      <c r="H33" s="74" t="s">
        <v>10</v>
      </c>
      <c r="I33" s="75" t="s">
        <v>21</v>
      </c>
      <c r="J33" s="105" t="s">
        <v>7</v>
      </c>
      <c r="K33" s="102" t="s">
        <v>9</v>
      </c>
      <c r="L33" s="103" t="s">
        <v>29</v>
      </c>
      <c r="M33" s="104" t="s">
        <v>8</v>
      </c>
    </row>
    <row r="34" spans="1:13" ht="7.5" customHeight="1">
      <c r="A34" s="76"/>
      <c r="B34" s="4"/>
      <c r="C34" s="5"/>
      <c r="D34" s="5"/>
      <c r="E34" s="5"/>
      <c r="F34" s="5"/>
      <c r="G34" s="5"/>
      <c r="H34" s="5"/>
      <c r="I34" s="5"/>
      <c r="J34" s="59"/>
      <c r="K34" s="5"/>
      <c r="L34" s="5"/>
      <c r="M34" s="60"/>
    </row>
    <row r="35" spans="1:13" ht="27" customHeight="1">
      <c r="A35" s="77" t="s">
        <v>22</v>
      </c>
      <c r="B35" s="26" t="s">
        <v>0</v>
      </c>
      <c r="C35" s="27">
        <f aca="true" t="shared" si="14" ref="C35:I35">SUM(C36:C39)</f>
        <v>24683451000</v>
      </c>
      <c r="D35" s="27">
        <f t="shared" si="14"/>
        <v>24683451000</v>
      </c>
      <c r="E35" s="27">
        <f t="shared" si="14"/>
        <v>5127027000</v>
      </c>
      <c r="F35" s="27">
        <f aca="true" t="shared" si="15" ref="F35:F40">+D35-E35</f>
        <v>19556424000</v>
      </c>
      <c r="G35" s="27">
        <f>SUM(G36:G39)</f>
        <v>3773317162.55</v>
      </c>
      <c r="H35" s="27">
        <f t="shared" si="14"/>
        <v>2216671885.69</v>
      </c>
      <c r="I35" s="27">
        <f t="shared" si="14"/>
        <v>2209625885.69</v>
      </c>
      <c r="J35" s="61">
        <f aca="true" t="shared" si="16" ref="J35:J40">+F35-G35</f>
        <v>15783106837.45</v>
      </c>
      <c r="K35" s="28">
        <f aca="true" t="shared" si="17" ref="K35:K40">+G35/F35</f>
        <v>0.19294515002078091</v>
      </c>
      <c r="L35" s="28">
        <f aca="true" t="shared" si="18" ref="L35:L40">+H35/F35</f>
        <v>0.1133475059494517</v>
      </c>
      <c r="M35" s="62">
        <f aca="true" t="shared" si="19" ref="M35:M40">+I35/F35</f>
        <v>0.11298721513145757</v>
      </c>
    </row>
    <row r="36" spans="1:13" ht="16.5" customHeight="1">
      <c r="A36" s="78"/>
      <c r="B36" s="18" t="s">
        <v>1</v>
      </c>
      <c r="C36" s="16">
        <v>18402889000</v>
      </c>
      <c r="D36" s="16">
        <v>18402889000</v>
      </c>
      <c r="E36" s="14">
        <v>1127027000</v>
      </c>
      <c r="F36" s="16">
        <f t="shared" si="15"/>
        <v>17275862000</v>
      </c>
      <c r="G36" s="123">
        <v>1995460194.83</v>
      </c>
      <c r="H36" s="123">
        <v>1995460194.83</v>
      </c>
      <c r="I36" s="123">
        <v>1995460194.83</v>
      </c>
      <c r="J36" s="63">
        <f t="shared" si="16"/>
        <v>15280401805.17</v>
      </c>
      <c r="K36" s="15">
        <f t="shared" si="17"/>
        <v>0.11550568040136</v>
      </c>
      <c r="L36" s="15">
        <f t="shared" si="18"/>
        <v>0.11550568040136</v>
      </c>
      <c r="M36" s="64">
        <f t="shared" si="19"/>
        <v>0.11550568040136</v>
      </c>
    </row>
    <row r="37" spans="1:13" ht="19.5" customHeight="1">
      <c r="A37" s="78"/>
      <c r="B37" s="19" t="s">
        <v>13</v>
      </c>
      <c r="C37" s="16">
        <v>2210820000</v>
      </c>
      <c r="D37" s="16">
        <v>2210820000</v>
      </c>
      <c r="E37" s="16">
        <v>0</v>
      </c>
      <c r="F37" s="16">
        <f t="shared" si="15"/>
        <v>2210820000</v>
      </c>
      <c r="G37" s="124">
        <v>1759843466.72</v>
      </c>
      <c r="H37" s="124">
        <v>203198189.86</v>
      </c>
      <c r="I37" s="124">
        <v>196152189.86</v>
      </c>
      <c r="J37" s="63">
        <f t="shared" si="16"/>
        <v>450976533.28</v>
      </c>
      <c r="K37" s="15">
        <f t="shared" si="17"/>
        <v>0.7960139073827811</v>
      </c>
      <c r="L37" s="15">
        <f t="shared" si="18"/>
        <v>0.09191077964737067</v>
      </c>
      <c r="M37" s="64">
        <f t="shared" si="19"/>
        <v>0.08872372687961934</v>
      </c>
    </row>
    <row r="38" spans="1:13" ht="24.75" customHeight="1">
      <c r="A38" s="78"/>
      <c r="B38" s="18" t="s">
        <v>4</v>
      </c>
      <c r="C38" s="16">
        <v>4065100000</v>
      </c>
      <c r="D38" s="16">
        <v>4065100000</v>
      </c>
      <c r="E38" s="16">
        <v>4000000000</v>
      </c>
      <c r="F38" s="16">
        <f t="shared" si="15"/>
        <v>65100000</v>
      </c>
      <c r="G38" s="125">
        <v>18013501</v>
      </c>
      <c r="H38" s="125">
        <v>18013501</v>
      </c>
      <c r="I38" s="125">
        <v>18013501</v>
      </c>
      <c r="J38" s="63">
        <f t="shared" si="16"/>
        <v>47086499</v>
      </c>
      <c r="K38" s="15">
        <f t="shared" si="17"/>
        <v>0.2767050844854071</v>
      </c>
      <c r="L38" s="15">
        <f t="shared" si="18"/>
        <v>0.2767050844854071</v>
      </c>
      <c r="M38" s="64">
        <f t="shared" si="19"/>
        <v>0.2767050844854071</v>
      </c>
    </row>
    <row r="39" spans="1:13" ht="21" customHeight="1">
      <c r="A39" s="79"/>
      <c r="B39" s="20" t="s">
        <v>18</v>
      </c>
      <c r="C39" s="16">
        <v>4642000</v>
      </c>
      <c r="D39" s="16">
        <v>4642000</v>
      </c>
      <c r="E39" s="16">
        <v>0</v>
      </c>
      <c r="F39" s="16">
        <f t="shared" si="15"/>
        <v>4642000</v>
      </c>
      <c r="G39" s="16">
        <v>0</v>
      </c>
      <c r="H39" s="16">
        <v>0</v>
      </c>
      <c r="I39" s="16">
        <v>0</v>
      </c>
      <c r="J39" s="63">
        <f t="shared" si="16"/>
        <v>4642000</v>
      </c>
      <c r="K39" s="15">
        <f t="shared" si="17"/>
        <v>0</v>
      </c>
      <c r="L39" s="15">
        <f t="shared" si="18"/>
        <v>0</v>
      </c>
      <c r="M39" s="64">
        <f t="shared" si="19"/>
        <v>0</v>
      </c>
    </row>
    <row r="40" spans="1:13" ht="29.25" customHeight="1">
      <c r="A40" s="80" t="s">
        <v>23</v>
      </c>
      <c r="B40" s="57" t="s">
        <v>2</v>
      </c>
      <c r="C40" s="111">
        <v>9755650000</v>
      </c>
      <c r="D40" s="111">
        <v>9755650000</v>
      </c>
      <c r="E40" s="111">
        <v>0</v>
      </c>
      <c r="F40" s="111">
        <f t="shared" si="15"/>
        <v>9755650000</v>
      </c>
      <c r="G40" s="126">
        <v>7722720952.49</v>
      </c>
      <c r="H40" s="126">
        <v>708712513.92</v>
      </c>
      <c r="I40" s="126">
        <v>681918974.92</v>
      </c>
      <c r="J40" s="65">
        <f t="shared" si="16"/>
        <v>2032929047.5100002</v>
      </c>
      <c r="K40" s="25">
        <f t="shared" si="17"/>
        <v>0.7916152129781203</v>
      </c>
      <c r="L40" s="25">
        <f t="shared" si="18"/>
        <v>0.07264636532880946</v>
      </c>
      <c r="M40" s="66">
        <f t="shared" si="19"/>
        <v>0.06989990158728532</v>
      </c>
    </row>
    <row r="41" spans="1:13" ht="3.75" customHeight="1">
      <c r="A41" s="81"/>
      <c r="B41" s="58"/>
      <c r="C41" s="112"/>
      <c r="D41" s="112"/>
      <c r="E41" s="112"/>
      <c r="F41" s="112"/>
      <c r="G41" s="112"/>
      <c r="H41" s="112"/>
      <c r="I41" s="112"/>
      <c r="J41" s="67"/>
      <c r="K41" s="24"/>
      <c r="L41" s="24"/>
      <c r="M41" s="68"/>
    </row>
    <row r="42" spans="1:13" ht="21.75" customHeight="1" thickBot="1">
      <c r="A42" s="82"/>
      <c r="B42" s="83" t="s">
        <v>24</v>
      </c>
      <c r="C42" s="113">
        <f>+C35+C40</f>
        <v>34439101000</v>
      </c>
      <c r="D42" s="113">
        <f aca="true" t="shared" si="20" ref="D42:I42">+D35+D40</f>
        <v>34439101000</v>
      </c>
      <c r="E42" s="113">
        <f t="shared" si="20"/>
        <v>5127027000</v>
      </c>
      <c r="F42" s="113">
        <f t="shared" si="20"/>
        <v>29312074000</v>
      </c>
      <c r="G42" s="113">
        <f t="shared" si="20"/>
        <v>11496038115.04</v>
      </c>
      <c r="H42" s="113">
        <f t="shared" si="20"/>
        <v>2925384399.61</v>
      </c>
      <c r="I42" s="113">
        <f t="shared" si="20"/>
        <v>2891544860.61</v>
      </c>
      <c r="J42" s="69">
        <f>+F42-G42</f>
        <v>17816035884.96</v>
      </c>
      <c r="K42" s="70">
        <f>+G42/F42</f>
        <v>0.39219463334597204</v>
      </c>
      <c r="L42" s="70">
        <f>+H42/F42</f>
        <v>0.09980134464760154</v>
      </c>
      <c r="M42" s="71">
        <f>+I42/F42</f>
        <v>0.0986468873069166</v>
      </c>
    </row>
    <row r="43" spans="1:13" ht="5.25" customHeight="1" thickTop="1">
      <c r="A43" s="6"/>
      <c r="B43" s="6"/>
      <c r="C43" s="7"/>
      <c r="D43" s="7"/>
      <c r="E43" s="7"/>
      <c r="F43" s="55"/>
      <c r="G43" s="46"/>
      <c r="H43" s="46"/>
      <c r="I43" s="46"/>
      <c r="J43" s="46"/>
      <c r="K43" s="7"/>
      <c r="L43" s="7"/>
      <c r="M43" s="7"/>
    </row>
    <row r="44" spans="1:14" ht="12.75">
      <c r="A44" s="6"/>
      <c r="B44" s="54" t="s">
        <v>25</v>
      </c>
      <c r="C44" s="54"/>
      <c r="D44" s="54"/>
      <c r="E44" s="54"/>
      <c r="F44" s="54"/>
      <c r="G44" s="101"/>
      <c r="H44" s="93"/>
      <c r="I44" s="54"/>
      <c r="J44" s="54"/>
      <c r="K44" s="54"/>
      <c r="L44" s="54"/>
      <c r="M44" s="54"/>
      <c r="N44" s="54"/>
    </row>
    <row r="45" spans="2:14" ht="12.75">
      <c r="B45" s="54" t="s">
        <v>26</v>
      </c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</row>
    <row r="46" spans="2:14" ht="12.75">
      <c r="B46" s="54" t="s">
        <v>27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9" ht="12.75">
      <c r="K49" s="48"/>
    </row>
  </sheetData>
  <sheetProtection/>
  <mergeCells count="6">
    <mergeCell ref="A31:M31"/>
    <mergeCell ref="A30:M30"/>
    <mergeCell ref="A3:M3"/>
    <mergeCell ref="A2:M2"/>
    <mergeCell ref="A16:M16"/>
    <mergeCell ref="A17:M17"/>
  </mergeCells>
  <printOptions horizontalCentered="1"/>
  <pageMargins left="0.1968503937007874" right="0" top="0.3937007874015748" bottom="0" header="0" footer="0"/>
  <pageSetup horizontalDpi="600" verticalDpi="600" orientation="landscape" paperSize="14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tecadm08</dc:creator>
  <cp:keywords/>
  <dc:description/>
  <cp:lastModifiedBy>Maria del Carmen Moreno Moscoso</cp:lastModifiedBy>
  <cp:lastPrinted>2024-02-16T15:25:31Z</cp:lastPrinted>
  <dcterms:created xsi:type="dcterms:W3CDTF">2011-02-09T13:24:23Z</dcterms:created>
  <dcterms:modified xsi:type="dcterms:W3CDTF">2024-03-14T14:37:50Z</dcterms:modified>
  <cp:category/>
  <cp:version/>
  <cp:contentType/>
  <cp:contentStatus/>
</cp:coreProperties>
</file>