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ENERO\PDF\"/>
    </mc:Choice>
  </mc:AlternateContent>
  <bookViews>
    <workbookView xWindow="0" yWindow="0" windowWidth="28800" windowHeight="12135"/>
  </bookViews>
  <sheets>
    <sheet name="GESTION GENERAL " sheetId="1" r:id="rId1"/>
  </sheets>
  <definedNames>
    <definedName name="_xlnm.Print_Titles" localSheetId="0">'GESTION GENERAL '!$5:$5</definedName>
  </definedNames>
  <calcPr calcId="152511"/>
</workbook>
</file>

<file path=xl/calcChain.xml><?xml version="1.0" encoding="utf-8"?>
<calcChain xmlns="http://schemas.openxmlformats.org/spreadsheetml/2006/main">
  <c r="T29" i="1" l="1"/>
  <c r="S29" i="1"/>
  <c r="R29" i="1"/>
  <c r="Q29" i="1"/>
  <c r="P29" i="1"/>
  <c r="N29" i="1"/>
  <c r="M29" i="1"/>
  <c r="L29" i="1"/>
  <c r="K29" i="1"/>
  <c r="J29" i="1"/>
  <c r="O41" i="1"/>
  <c r="X41" i="1" s="1"/>
  <c r="O40" i="1"/>
  <c r="U40" i="1" s="1"/>
  <c r="O39" i="1"/>
  <c r="X39" i="1" s="1"/>
  <c r="O38" i="1"/>
  <c r="U38" i="1" s="1"/>
  <c r="O37" i="1"/>
  <c r="V37" i="1" s="1"/>
  <c r="O36" i="1"/>
  <c r="U36" i="1" s="1"/>
  <c r="O35" i="1"/>
  <c r="X35" i="1" s="1"/>
  <c r="O34" i="1"/>
  <c r="U34" i="1" s="1"/>
  <c r="O33" i="1"/>
  <c r="X33" i="1" s="1"/>
  <c r="O32" i="1"/>
  <c r="U32" i="1" s="1"/>
  <c r="O31" i="1"/>
  <c r="X31" i="1" s="1"/>
  <c r="O30" i="1"/>
  <c r="U30" i="1" s="1"/>
  <c r="O28" i="1"/>
  <c r="U28" i="1" s="1"/>
  <c r="O27" i="1"/>
  <c r="X27" i="1" s="1"/>
  <c r="O25" i="1"/>
  <c r="X25" i="1" s="1"/>
  <c r="O24" i="1"/>
  <c r="U24" i="1" s="1"/>
  <c r="O23" i="1"/>
  <c r="X23" i="1" s="1"/>
  <c r="O22" i="1"/>
  <c r="U22" i="1" s="1"/>
  <c r="O21" i="1"/>
  <c r="X21" i="1" s="1"/>
  <c r="O20" i="1"/>
  <c r="U20" i="1" s="1"/>
  <c r="O19" i="1"/>
  <c r="X19" i="1" s="1"/>
  <c r="O18" i="1"/>
  <c r="U18" i="1" s="1"/>
  <c r="O17" i="1"/>
  <c r="U17" i="1" s="1"/>
  <c r="O16" i="1"/>
  <c r="X16" i="1" s="1"/>
  <c r="O15" i="1"/>
  <c r="V15" i="1" s="1"/>
  <c r="O14" i="1"/>
  <c r="W14" i="1" s="1"/>
  <c r="O12" i="1"/>
  <c r="X12" i="1" s="1"/>
  <c r="O10" i="1"/>
  <c r="W10" i="1" s="1"/>
  <c r="O9" i="1"/>
  <c r="V9" i="1" s="1"/>
  <c r="O8" i="1"/>
  <c r="X8" i="1" s="1"/>
  <c r="T26" i="1"/>
  <c r="S26" i="1"/>
  <c r="R26" i="1"/>
  <c r="Q26" i="1"/>
  <c r="P26" i="1"/>
  <c r="N26" i="1"/>
  <c r="M26" i="1"/>
  <c r="L26" i="1"/>
  <c r="K26" i="1"/>
  <c r="J26" i="1"/>
  <c r="T13" i="1"/>
  <c r="S13" i="1"/>
  <c r="R13" i="1"/>
  <c r="Q13" i="1"/>
  <c r="P13" i="1"/>
  <c r="N13" i="1"/>
  <c r="M13" i="1"/>
  <c r="L13" i="1"/>
  <c r="K13" i="1"/>
  <c r="J13" i="1"/>
  <c r="T11" i="1"/>
  <c r="S11" i="1"/>
  <c r="R11" i="1"/>
  <c r="Q11" i="1"/>
  <c r="P11" i="1"/>
  <c r="N11" i="1"/>
  <c r="M11" i="1"/>
  <c r="L11" i="1"/>
  <c r="K11" i="1"/>
  <c r="J11" i="1"/>
  <c r="T7" i="1"/>
  <c r="S7" i="1"/>
  <c r="R7" i="1"/>
  <c r="Q7" i="1"/>
  <c r="P7" i="1"/>
  <c r="N7" i="1"/>
  <c r="M7" i="1"/>
  <c r="L7" i="1"/>
  <c r="K7" i="1"/>
  <c r="J7" i="1"/>
  <c r="U12" i="1" l="1"/>
  <c r="V21" i="1"/>
  <c r="V28" i="1"/>
  <c r="O7" i="1"/>
  <c r="U7" i="1" s="1"/>
  <c r="W34" i="1"/>
  <c r="O11" i="1"/>
  <c r="U11" i="1" s="1"/>
  <c r="V41" i="1"/>
  <c r="W12" i="1"/>
  <c r="V22" i="1"/>
  <c r="V30" i="1"/>
  <c r="X34" i="1"/>
  <c r="W15" i="1"/>
  <c r="W22" i="1"/>
  <c r="W30" i="1"/>
  <c r="V35" i="1"/>
  <c r="X15" i="1"/>
  <c r="V23" i="1"/>
  <c r="V31" i="1"/>
  <c r="V38" i="1"/>
  <c r="U16" i="1"/>
  <c r="V24" i="1"/>
  <c r="V32" i="1"/>
  <c r="W38" i="1"/>
  <c r="W9" i="1"/>
  <c r="W16" i="1"/>
  <c r="W24" i="1"/>
  <c r="W32" i="1"/>
  <c r="V39" i="1"/>
  <c r="V20" i="1"/>
  <c r="X24" i="1"/>
  <c r="V33" i="1"/>
  <c r="V40" i="1"/>
  <c r="W20" i="1"/>
  <c r="V25" i="1"/>
  <c r="V34" i="1"/>
  <c r="W40" i="1"/>
  <c r="U8" i="1"/>
  <c r="U10" i="1"/>
  <c r="U14" i="1"/>
  <c r="X18" i="1"/>
  <c r="X20" i="1"/>
  <c r="X22" i="1"/>
  <c r="X28" i="1"/>
  <c r="X30" i="1"/>
  <c r="X32" i="1"/>
  <c r="X36" i="1"/>
  <c r="X38" i="1"/>
  <c r="X40" i="1"/>
  <c r="V8" i="1"/>
  <c r="V10" i="1"/>
  <c r="V12" i="1"/>
  <c r="V14" i="1"/>
  <c r="V16" i="1"/>
  <c r="U19" i="1"/>
  <c r="U21" i="1"/>
  <c r="U23" i="1"/>
  <c r="U25" i="1"/>
  <c r="U27" i="1"/>
  <c r="U31" i="1"/>
  <c r="U33" i="1"/>
  <c r="U35" i="1"/>
  <c r="U37" i="1"/>
  <c r="U39" i="1"/>
  <c r="U41" i="1"/>
  <c r="V18" i="1"/>
  <c r="W8" i="1"/>
  <c r="V19" i="1"/>
  <c r="V27" i="1"/>
  <c r="X10" i="1"/>
  <c r="X14" i="1"/>
  <c r="W19" i="1"/>
  <c r="W21" i="1"/>
  <c r="W23" i="1"/>
  <c r="W25" i="1"/>
  <c r="W27" i="1"/>
  <c r="W31" i="1"/>
  <c r="W33" i="1"/>
  <c r="W35" i="1"/>
  <c r="W37" i="1"/>
  <c r="W39" i="1"/>
  <c r="W41" i="1"/>
  <c r="W28" i="1"/>
  <c r="W36" i="1"/>
  <c r="U9" i="1"/>
  <c r="U15" i="1"/>
  <c r="X37" i="1"/>
  <c r="V36" i="1"/>
  <c r="X9" i="1"/>
  <c r="W18" i="1"/>
  <c r="O29" i="1"/>
  <c r="X29" i="1" s="1"/>
  <c r="O13" i="1"/>
  <c r="V13" i="1" s="1"/>
  <c r="K6" i="1"/>
  <c r="K42" i="1" s="1"/>
  <c r="T6" i="1"/>
  <c r="O26" i="1"/>
  <c r="M6" i="1"/>
  <c r="P6" i="1"/>
  <c r="P42" i="1" s="1"/>
  <c r="R6" i="1"/>
  <c r="J6" i="1"/>
  <c r="J42" i="1" s="1"/>
  <c r="S6" i="1"/>
  <c r="L6" i="1"/>
  <c r="L42" i="1" s="1"/>
  <c r="N6" i="1"/>
  <c r="N42" i="1" s="1"/>
  <c r="Q6" i="1"/>
  <c r="Q42" i="1" s="1"/>
  <c r="X7" i="1" l="1"/>
  <c r="V7" i="1"/>
  <c r="X11" i="1"/>
  <c r="V11" i="1"/>
  <c r="W7" i="1"/>
  <c r="W11" i="1"/>
  <c r="T42" i="1"/>
  <c r="U13" i="1"/>
  <c r="X13" i="1"/>
  <c r="W13" i="1"/>
  <c r="R42" i="1"/>
  <c r="V29" i="1"/>
  <c r="U29" i="1"/>
  <c r="W29" i="1"/>
  <c r="S42" i="1"/>
  <c r="U26" i="1"/>
  <c r="W26" i="1"/>
  <c r="V26" i="1"/>
  <c r="X26" i="1"/>
  <c r="M42" i="1"/>
  <c r="O42" i="1" s="1"/>
  <c r="U42" i="1" s="1"/>
  <c r="O6" i="1"/>
  <c r="U6" i="1" s="1"/>
  <c r="X6" i="1" l="1"/>
  <c r="V6" i="1"/>
  <c r="W6" i="1"/>
  <c r="X42" i="1"/>
  <c r="V42" i="1"/>
  <c r="W42" i="1"/>
</calcChain>
</file>

<file path=xl/sharedStrings.xml><?xml version="1.0" encoding="utf-8"?>
<sst xmlns="http://schemas.openxmlformats.org/spreadsheetml/2006/main" count="323" uniqueCount="111">
  <si>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</si>
  <si>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</si>
  <si>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</si>
  <si>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</si>
  <si>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</si>
  <si>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</si>
  <si>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</si>
  <si>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</si>
  <si>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</si>
  <si>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</si>
  <si>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</si>
  <si>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</si>
  <si>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</si>
  <si>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</si>
  <si>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</si>
  <si>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</si>
  <si>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</si>
  <si>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</si>
  <si>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</si>
  <si>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</si>
  <si>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</si>
  <si>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</si>
  <si>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</si>
  <si>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</si>
  <si>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</si>
  <si>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</si>
  <si>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</si>
  <si>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</si>
  <si>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</si>
  <si>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</si>
  <si>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</si>
  <si>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</si>
  <si>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</si>
  <si>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002</t>
  </si>
  <si>
    <t>TRANSFERENCIA FONTUR ARTÍCULO 21 LEY 1558 DE 2012</t>
  </si>
  <si>
    <t>A ORGANIZACIONES INTERNACIONALES</t>
  </si>
  <si>
    <t>999</t>
  </si>
  <si>
    <t>OTRAS TRANSFERENCIAS - DISTRIBUCIÓN PREVIO CONCEPTO DGPPN</t>
  </si>
  <si>
    <t>04</t>
  </si>
  <si>
    <t>028</t>
  </si>
  <si>
    <t>RECURSOS A BANCOLDEX</t>
  </si>
  <si>
    <t>029</t>
  </si>
  <si>
    <t>RECURSOS AL FONDO FÍLMICO COLOMBIA (FFC) - LEY 1556 DE 2012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</si>
  <si>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</si>
  <si>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</si>
  <si>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</si>
  <si>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</si>
  <si>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</si>
  <si>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</si>
  <si>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</si>
  <si>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</si>
  <si>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</si>
  <si>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</si>
  <si>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</si>
  <si>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</si>
  <si>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</si>
  <si>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</si>
  <si>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</si>
  <si>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</si>
  <si>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</si>
  <si>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</si>
  <si>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</si>
  <si>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</si>
  <si>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</si>
  <si>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</si>
  <si>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14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</si>
  <si>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</si>
  <si>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</si>
  <si>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</si>
  <si>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</si>
  <si>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</si>
  <si>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</si>
  <si>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</si>
  <si>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</si>
  <si>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</si>
  <si>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</si>
  <si>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</si>
  <si>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</si>
  <si>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</si>
  <si>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</si>
  <si>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</si>
  <si>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</si>
  <si>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</si>
  <si>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</si>
  <si>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</si>
  <si>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</si>
  <si>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</si>
  <si>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</si>
  <si>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</si>
  <si>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</si>
  <si>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</si>
  <si>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</si>
  <si>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GASTOS DE FUNCIONAMIENTO</t>
  </si>
  <si>
    <t>GASTOS DE PERSONAL</t>
  </si>
  <si>
    <t xml:space="preserve">ADQUISICION DE BIENES Y SERVICIOS </t>
  </si>
  <si>
    <t>TRANSFERENCIAS CORRIENTES</t>
  </si>
  <si>
    <t xml:space="preserve">GASTOS DE INVERSION </t>
  </si>
  <si>
    <t>GASTOS POR TRIBUTOS, MULTAS, SANCIONES E INTERESES DE MORA</t>
  </si>
  <si>
    <t>TOTAL PRESUPUESTO A+C</t>
  </si>
  <si>
    <t xml:space="preserve">APR. VIGENTE DESPUES DE BLOQUEOS </t>
  </si>
  <si>
    <t>APROPIACION SIN COMPROMETER</t>
  </si>
  <si>
    <t>OBLIG/APR</t>
  </si>
  <si>
    <t>PAGO/  APR</t>
  </si>
  <si>
    <t>COMP/ APR</t>
  </si>
  <si>
    <t>MINISTERIO DE COMERCIO INDUSTRIA Y TURISMO</t>
  </si>
  <si>
    <t xml:space="preserve">UNIDAD EJECUTORA 350101-000 GESTIÓN GENERAL </t>
  </si>
  <si>
    <t xml:space="preserve">INFORME DE EJECUCIÓN PRESUPUESTAL ACUMULADA CON CORTE AL 31 DE ENERO DE 2024 </t>
  </si>
  <si>
    <r>
      <rPr>
        <b/>
        <sz val="9"/>
        <rFont val="Arial"/>
        <family val="2"/>
      </rPr>
      <t>Nota 1</t>
    </r>
    <r>
      <rPr>
        <sz val="9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</si>
  <si>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9"/>
        <rFont val="Arial"/>
        <family val="2"/>
      </rPr>
      <t>Nota 2</t>
    </r>
    <r>
      <rPr>
        <sz val="9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</si>
  <si>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r>
      <rPr>
        <b/>
        <sz val="9"/>
        <rFont val="Arial"/>
        <family val="2"/>
      </rPr>
      <t>Fuente de Información</t>
    </r>
    <r>
      <rPr>
        <sz val="9"/>
        <rFont val="Arial"/>
        <family val="2"/>
      </rPr>
      <t xml:space="preserve">: SIIF Nación </t>
    </r>
  </si>
  <si>
    <t>FECHA DE GENERACIÓN : FEBRERO 01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</si>
</sst>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name val="Arial"/>
      <family val="2"/>
    </font>
    <font>
      <sz val="9"/>
      <name val="Calibri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1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 style="thick">
        <color rgb="FFD3D3D3"/>
      </left>
      <right style="medium">
        <color rgb="FFD3D3D3"/>
      </right>
      <top style="thick">
        <color rgb="FFD3D3D3"/>
      </top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 style="thick">
        <color rgb="FFD3D3D3"/>
      </top>
      <bottom style="medium">
        <color rgb="FFD3D3D3"/>
      </bottom>
      <diagonal/>
    </border>
    <border>
      <left style="medium">
        <color rgb="FFD3D3D3"/>
      </left>
      <right style="thick">
        <color rgb="FFD3D3D3"/>
      </right>
      <top style="thick">
        <color rgb="FFD3D3D3"/>
      </top>
      <bottom style="medium">
        <color rgb="FFD3D3D3"/>
      </bottom>
      <diagonal/>
    </border>
    <border>
      <left style="thick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 style="medium">
        <color rgb="FFD3D3D3"/>
      </left>
      <right style="thick">
        <color rgb="FFD3D3D3"/>
      </right>
      <top style="medium">
        <color rgb="FFD3D3D3"/>
      </top>
      <bottom style="medium">
        <color rgb="FFD3D3D3"/>
      </bottom>
      <diagonal/>
    </border>
    <border>
      <left style="thick">
        <color rgb="FFD3D3D3"/>
      </left>
      <right style="medium">
        <color rgb="FFD3D3D3"/>
      </right>
      <top style="medium">
        <color rgb="FFD3D3D3"/>
      </top>
      <bottom style="thick">
        <color rgb="FFD3D3D3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thick">
        <color rgb="FFD3D3D3"/>
      </bottom>
      <diagonal/>
    </border>
    <border>
      <left style="medium">
        <color rgb="FFD3D3D3"/>
      </left>
      <right style="thick">
        <color rgb="FFD3D3D3"/>
      </right>
      <top style="medium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1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2" fillId="0" borderId="1" xfId="0" applyNumberFormat="1" applyFont="1" applyFill="1" applyBorder="1" applyAlignment="1">
      <alignment vertical="center" wrapText="1" readingOrder="1"/>
    </xf>
    <xf numFmtId="7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10" fontId="5" fillId="0" borderId="0" xfId="0" applyNumberFormat="1" applyFont="1" applyFill="1" applyBorder="1" applyAlignment="1">
      <alignment horizontal="right" vertical="center" wrapText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7" fontId="3" fillId="3" borderId="1" xfId="0" applyNumberFormat="1" applyFont="1" applyFill="1" applyBorder="1" applyAlignment="1">
      <alignment vertical="center" wrapText="1" readingOrder="1"/>
    </xf>
    <xf numFmtId="7" fontId="6" fillId="3" borderId="1" xfId="0" applyNumberFormat="1" applyFont="1" applyFill="1" applyBorder="1" applyAlignment="1">
      <alignment horizontal="right" vertical="center" wrapText="1"/>
    </xf>
    <xf numFmtId="10" fontId="6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4" fillId="2" borderId="2" xfId="0" applyNumberFormat="1" applyFont="1" applyFill="1" applyBorder="1" applyAlignment="1">
      <alignment horizontal="center" vertical="center" wrapText="1" readingOrder="1"/>
    </xf>
    <xf numFmtId="0" fontId="4" fillId="2" borderId="3" xfId="0" applyNumberFormat="1" applyFont="1" applyFill="1" applyBorder="1" applyAlignment="1">
      <alignment horizontal="center" vertical="center" wrapText="1" readingOrder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 readingOrder="1"/>
    </xf>
    <xf numFmtId="10" fontId="6" fillId="3" borderId="6" xfId="0" applyNumberFormat="1" applyFont="1" applyFill="1" applyBorder="1" applyAlignment="1">
      <alignment horizontal="right" vertical="center" wrapText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10" fontId="5" fillId="0" borderId="6" xfId="0" applyNumberFormat="1" applyFont="1" applyFill="1" applyBorder="1" applyAlignment="1">
      <alignment horizontal="right" vertical="center" wrapText="1"/>
    </xf>
    <xf numFmtId="0" fontId="2" fillId="0" borderId="7" xfId="0" applyNumberFormat="1" applyFont="1" applyFill="1" applyBorder="1" applyAlignment="1">
      <alignment horizontal="center" vertical="center" wrapText="1" readingOrder="1"/>
    </xf>
    <xf numFmtId="0" fontId="2" fillId="0" borderId="8" xfId="0" applyNumberFormat="1" applyFont="1" applyFill="1" applyBorder="1" applyAlignment="1">
      <alignment horizontal="center" vertical="center" wrapText="1" readingOrder="1"/>
    </xf>
    <xf numFmtId="0" fontId="2" fillId="0" borderId="8" xfId="0" applyNumberFormat="1" applyFont="1" applyFill="1" applyBorder="1" applyAlignment="1">
      <alignment horizontal="left" vertical="center" wrapText="1" readingOrder="1"/>
    </xf>
    <xf numFmtId="164" fontId="2" fillId="0" borderId="8" xfId="0" applyNumberFormat="1" applyFont="1" applyFill="1" applyBorder="1" applyAlignment="1">
      <alignment horizontal="right" vertical="center" wrapText="1" readingOrder="1"/>
    </xf>
    <xf numFmtId="7" fontId="2" fillId="0" borderId="8" xfId="0" applyNumberFormat="1" applyFont="1" applyFill="1" applyBorder="1" applyAlignment="1">
      <alignment vertical="center" wrapText="1" readingOrder="1"/>
    </xf>
    <xf numFmtId="7" fontId="5" fillId="0" borderId="8" xfId="0" applyNumberFormat="1" applyFont="1" applyFill="1" applyBorder="1" applyAlignment="1">
      <alignment horizontal="right" vertical="center" wrapText="1"/>
    </xf>
    <xf numFmtId="10" fontId="5" fillId="0" borderId="8" xfId="0" applyNumberFormat="1" applyFont="1" applyFill="1" applyBorder="1" applyAlignment="1">
      <alignment horizontal="right" vertical="center" wrapText="1"/>
    </xf>
    <xf numFmtId="10" fontId="5" fillId="0" borderId="9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8" fillId="0" borderId="0" xfId="0" applyFont="1" applyFill="1" applyBorder="1"/>
    <xf numFmtId="164" fontId="9" fillId="0" borderId="0" xfId="0" applyNumberFormat="1" applyFont="1" applyFill="1" applyBorder="1" applyAlignment="1">
      <alignment horizontal="right" vertical="center" wrapText="1" readingOrder="1"/>
    </xf>
    <xf numFmtId="7" fontId="8" fillId="0" borderId="0" xfId="0" applyNumberFormat="1" applyFont="1" applyFill="1" applyBorder="1" applyAlignment="1">
      <alignment horizontal="right" vertical="center" wrapText="1"/>
    </xf>
    <xf numFmtId="10" fontId="8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 readingOrder="1"/>
    </xf>
    <xf numFmtId="0" fontId="1" fillId="0" borderId="1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419100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1171575</xdr:colOff>
      <xdr:row>0</xdr:row>
      <xdr:rowOff>76200</xdr:rowOff>
    </xdr:from>
    <xdr:to>
      <xdr:col>23</xdr:col>
      <xdr:colOff>552450</xdr:colOff>
      <xdr:row>2</xdr:row>
      <xdr:rowOff>76200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4100" y="76200"/>
          <a:ext cx="1752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"/>
  <sheetViews>
    <sheetView showGridLines="0" tabSelected="1" workbookViewId="0">
      <selection activeCell="P5" sqref="P5"/>
    </sheetView>
  </sheetViews>
  <sheetFormatPr baseColWidth="10" defaultRowHeight="15"/>
  <cols>
    <col min="1" max="1" width="4.28515625" customWidth="1"/>
    <col min="2" max="2" width="4.7109375" customWidth="1"/>
    <col min="3" max="4" width="4.42578125" customWidth="1"/>
    <col min="5" max="5" width="6.5703125" customWidth="1"/>
    <col min="6" max="6" width="6.85546875" customWidth="1"/>
    <col min="7" max="7" width="4.5703125" customWidth="1"/>
    <col min="8" max="8" width="4.140625" customWidth="1"/>
    <col min="9" max="9" width="22.140625" customWidth="1"/>
    <col min="10" max="10" width="15.85546875" customWidth="1"/>
    <col min="11" max="11" width="11.42578125" customWidth="1"/>
    <col min="12" max="12" width="12.140625" customWidth="1"/>
    <col min="13" max="13" width="15.7109375" customWidth="1"/>
    <col min="14" max="14" width="15.28515625" customWidth="1"/>
    <col min="15" max="15" width="15.7109375" customWidth="1"/>
    <col min="16" max="16" width="16.7109375" customWidth="1"/>
    <col min="17" max="17" width="15.85546875" customWidth="1"/>
    <col min="18" max="18" width="16" customWidth="1"/>
    <col min="19" max="20" width="14.5703125" customWidth="1"/>
    <col min="21" max="21" width="19.140625" customWidth="1"/>
    <col min="22" max="22" width="8" customWidth="1"/>
    <col min="23" max="23" width="6.85546875" customWidth="1"/>
    <col min="24" max="24" width="7.28515625" customWidth="1"/>
  </cols>
  <sheetData>
    <row r="1" spans="1:25">
      <c r="A1" s="38" t="s">
        <v>104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5">
      <c r="A2" s="38" t="s">
        <v>106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</row>
    <row r="3" spans="1:25">
      <c r="A3" s="38" t="s">
        <v>105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1:25" ht="15.75" thickBot="1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/>
      <c r="P4" s="1" t="s">
        <v>0</v>
      </c>
      <c r="Q4" s="1" t="s">
        <v>0</v>
      </c>
      <c r="R4" s="1" t="s">
        <v>0</v>
      </c>
      <c r="S4" s="1" t="s">
        <v>0</v>
      </c>
      <c r="T4" s="39" t="s">
        <v>110</v>
      </c>
      <c r="U4" s="40"/>
      <c r="V4" s="40"/>
      <c r="W4" s="40"/>
      <c r="X4" s="40"/>
    </row>
    <row r="5" spans="1:25" ht="35.25" thickTop="1" thickBot="1">
      <c r="A5" s="17" t="s">
        <v>1</v>
      </c>
      <c r="B5" s="18" t="s">
        <v>2</v>
      </c>
      <c r="C5" s="18" t="s">
        <v>3</v>
      </c>
      <c r="D5" s="18" t="s">
        <v>4</v>
      </c>
      <c r="E5" s="18" t="s">
        <v>5</v>
      </c>
      <c r="F5" s="18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8" t="s">
        <v>11</v>
      </c>
      <c r="L5" s="18" t="s">
        <v>12</v>
      </c>
      <c r="M5" s="18" t="s">
        <v>13</v>
      </c>
      <c r="N5" s="18" t="s">
        <v>14</v>
      </c>
      <c r="O5" s="18" t="s">
        <v>99</v>
      </c>
      <c r="P5" s="18" t="s">
        <v>15</v>
      </c>
      <c r="Q5" s="18" t="s">
        <v>16</v>
      </c>
      <c r="R5" s="18" t="s">
        <v>17</v>
      </c>
      <c r="S5" s="18" t="s">
        <v>18</v>
      </c>
      <c r="T5" s="18" t="s">
        <v>19</v>
      </c>
      <c r="U5" s="19" t="s">
        <v>100</v>
      </c>
      <c r="V5" s="19" t="s">
        <v>103</v>
      </c>
      <c r="W5" s="19" t="s">
        <v>101</v>
      </c>
      <c r="X5" s="20" t="s">
        <v>102</v>
      </c>
    </row>
    <row r="6" spans="1:25" ht="35.1" customHeight="1" thickBot="1">
      <c r="A6" s="21" t="s">
        <v>20</v>
      </c>
      <c r="B6" s="10"/>
      <c r="C6" s="10"/>
      <c r="D6" s="10"/>
      <c r="E6" s="10"/>
      <c r="F6" s="10"/>
      <c r="G6" s="10"/>
      <c r="H6" s="10"/>
      <c r="I6" s="11" t="s">
        <v>92</v>
      </c>
      <c r="J6" s="12">
        <f>+J7+J11+J13+J26</f>
        <v>710711479000</v>
      </c>
      <c r="K6" s="12">
        <f t="shared" ref="K6:T6" si="0">+K7+K11+K13+K26</f>
        <v>0</v>
      </c>
      <c r="L6" s="12">
        <f t="shared" si="0"/>
        <v>0</v>
      </c>
      <c r="M6" s="12">
        <f t="shared" si="0"/>
        <v>710711479000</v>
      </c>
      <c r="N6" s="12">
        <f t="shared" si="0"/>
        <v>50000000000</v>
      </c>
      <c r="O6" s="12">
        <f>+M6-N6</f>
        <v>660711479000</v>
      </c>
      <c r="P6" s="12">
        <f t="shared" si="0"/>
        <v>608876982642.37</v>
      </c>
      <c r="Q6" s="12">
        <f t="shared" si="0"/>
        <v>51834496357.630005</v>
      </c>
      <c r="R6" s="12">
        <f t="shared" si="0"/>
        <v>234524534921.62</v>
      </c>
      <c r="S6" s="12">
        <f t="shared" si="0"/>
        <v>6480104748.4699993</v>
      </c>
      <c r="T6" s="12">
        <f t="shared" si="0"/>
        <v>6480104748.4699993</v>
      </c>
      <c r="U6" s="13">
        <f>+O6-R6</f>
        <v>426186944078.38</v>
      </c>
      <c r="V6" s="14">
        <f>+R6/O6</f>
        <v>0.3549575607140617</v>
      </c>
      <c r="W6" s="14">
        <f>+S6/O6</f>
        <v>9.8077677691899151E-3</v>
      </c>
      <c r="X6" s="22">
        <f>+T6/O6</f>
        <v>9.8077677691899151E-3</v>
      </c>
      <c r="Y6" s="2"/>
    </row>
    <row r="7" spans="1:25" ht="35.1" customHeight="1" thickBot="1">
      <c r="A7" s="21" t="s">
        <v>20</v>
      </c>
      <c r="B7" s="10" t="s">
        <v>21</v>
      </c>
      <c r="C7" s="10"/>
      <c r="D7" s="10"/>
      <c r="E7" s="10"/>
      <c r="F7" s="10"/>
      <c r="G7" s="10"/>
      <c r="H7" s="10"/>
      <c r="I7" s="11" t="s">
        <v>93</v>
      </c>
      <c r="J7" s="15">
        <f>SUM(J8:J10)</f>
        <v>59251387000</v>
      </c>
      <c r="K7" s="15">
        <f t="shared" ref="K7:T7" si="1">SUM(K8:K10)</f>
        <v>0</v>
      </c>
      <c r="L7" s="15">
        <f t="shared" si="1"/>
        <v>0</v>
      </c>
      <c r="M7" s="15">
        <f t="shared" si="1"/>
        <v>59251387000</v>
      </c>
      <c r="N7" s="15">
        <f t="shared" si="1"/>
        <v>0</v>
      </c>
      <c r="O7" s="12">
        <f t="shared" ref="O7:O42" si="2">+M7-N7</f>
        <v>59251387000</v>
      </c>
      <c r="P7" s="15">
        <f t="shared" si="1"/>
        <v>59251387000</v>
      </c>
      <c r="Q7" s="15">
        <f t="shared" si="1"/>
        <v>0</v>
      </c>
      <c r="R7" s="15">
        <f t="shared" si="1"/>
        <v>3180000639</v>
      </c>
      <c r="S7" s="15">
        <f t="shared" si="1"/>
        <v>2710905960</v>
      </c>
      <c r="T7" s="15">
        <f t="shared" si="1"/>
        <v>2710905960</v>
      </c>
      <c r="U7" s="13">
        <f t="shared" ref="U7:U42" si="3">+O7-R7</f>
        <v>56071386361</v>
      </c>
      <c r="V7" s="14">
        <f t="shared" ref="V7:V42" si="4">+R7/O7</f>
        <v>5.3669640492972764E-2</v>
      </c>
      <c r="W7" s="14">
        <f t="shared" ref="W7:W42" si="5">+S7/O7</f>
        <v>4.5752616052684131E-2</v>
      </c>
      <c r="X7" s="22">
        <f t="shared" ref="X7:X42" si="6">+T7/O7</f>
        <v>4.5752616052684131E-2</v>
      </c>
      <c r="Y7" s="2"/>
    </row>
    <row r="8" spans="1:25" ht="35.1" customHeight="1" thickBot="1">
      <c r="A8" s="23" t="s">
        <v>20</v>
      </c>
      <c r="B8" s="3" t="s">
        <v>21</v>
      </c>
      <c r="C8" s="3" t="s">
        <v>21</v>
      </c>
      <c r="D8" s="3" t="s">
        <v>21</v>
      </c>
      <c r="E8" s="3"/>
      <c r="F8" s="3" t="s">
        <v>22</v>
      </c>
      <c r="G8" s="3" t="s">
        <v>23</v>
      </c>
      <c r="H8" s="3" t="s">
        <v>24</v>
      </c>
      <c r="I8" s="4" t="s">
        <v>25</v>
      </c>
      <c r="J8" s="5">
        <v>35035806000</v>
      </c>
      <c r="K8" s="5">
        <v>0</v>
      </c>
      <c r="L8" s="5">
        <v>0</v>
      </c>
      <c r="M8" s="5">
        <v>35035806000</v>
      </c>
      <c r="N8" s="5">
        <v>0</v>
      </c>
      <c r="O8" s="6">
        <f t="shared" si="2"/>
        <v>35035806000</v>
      </c>
      <c r="P8" s="5">
        <v>35035806000</v>
      </c>
      <c r="Q8" s="5">
        <v>0</v>
      </c>
      <c r="R8" s="5">
        <v>1555198192</v>
      </c>
      <c r="S8" s="5">
        <v>1555198192</v>
      </c>
      <c r="T8" s="5">
        <v>1555198192</v>
      </c>
      <c r="U8" s="7">
        <f t="shared" si="3"/>
        <v>33480607808</v>
      </c>
      <c r="V8" s="8">
        <f t="shared" si="4"/>
        <v>4.4388823022938305E-2</v>
      </c>
      <c r="W8" s="8">
        <f t="shared" si="5"/>
        <v>4.4388823022938305E-2</v>
      </c>
      <c r="X8" s="24">
        <f t="shared" si="6"/>
        <v>4.4388823022938305E-2</v>
      </c>
      <c r="Y8" s="2"/>
    </row>
    <row r="9" spans="1:25" ht="35.1" customHeight="1" thickBot="1">
      <c r="A9" s="23" t="s">
        <v>20</v>
      </c>
      <c r="B9" s="3" t="s">
        <v>21</v>
      </c>
      <c r="C9" s="3" t="s">
        <v>21</v>
      </c>
      <c r="D9" s="3" t="s">
        <v>26</v>
      </c>
      <c r="E9" s="3"/>
      <c r="F9" s="3" t="s">
        <v>22</v>
      </c>
      <c r="G9" s="3" t="s">
        <v>23</v>
      </c>
      <c r="H9" s="3" t="s">
        <v>24</v>
      </c>
      <c r="I9" s="4" t="s">
        <v>27</v>
      </c>
      <c r="J9" s="5">
        <v>11132464000</v>
      </c>
      <c r="K9" s="5">
        <v>0</v>
      </c>
      <c r="L9" s="5">
        <v>0</v>
      </c>
      <c r="M9" s="5">
        <v>11132464000</v>
      </c>
      <c r="N9" s="5">
        <v>0</v>
      </c>
      <c r="O9" s="6">
        <f t="shared" si="2"/>
        <v>11132464000</v>
      </c>
      <c r="P9" s="5">
        <v>11132464000</v>
      </c>
      <c r="Q9" s="5">
        <v>0</v>
      </c>
      <c r="R9" s="5">
        <v>1144568363</v>
      </c>
      <c r="S9" s="5">
        <v>675473684</v>
      </c>
      <c r="T9" s="5">
        <v>675473684</v>
      </c>
      <c r="U9" s="7">
        <f t="shared" si="3"/>
        <v>9987895637</v>
      </c>
      <c r="V9" s="8">
        <f t="shared" si="4"/>
        <v>0.10281356966436181</v>
      </c>
      <c r="W9" s="8">
        <f t="shared" si="5"/>
        <v>6.0676026798739256E-2</v>
      </c>
      <c r="X9" s="24">
        <f t="shared" si="6"/>
        <v>6.0676026798739256E-2</v>
      </c>
      <c r="Y9" s="2"/>
    </row>
    <row r="10" spans="1:25" ht="35.1" customHeight="1" thickBot="1">
      <c r="A10" s="23" t="s">
        <v>20</v>
      </c>
      <c r="B10" s="3" t="s">
        <v>21</v>
      </c>
      <c r="C10" s="3" t="s">
        <v>21</v>
      </c>
      <c r="D10" s="3" t="s">
        <v>28</v>
      </c>
      <c r="E10" s="3"/>
      <c r="F10" s="3" t="s">
        <v>22</v>
      </c>
      <c r="G10" s="3" t="s">
        <v>23</v>
      </c>
      <c r="H10" s="3" t="s">
        <v>24</v>
      </c>
      <c r="I10" s="4" t="s">
        <v>29</v>
      </c>
      <c r="J10" s="5">
        <v>13083117000</v>
      </c>
      <c r="K10" s="5">
        <v>0</v>
      </c>
      <c r="L10" s="5">
        <v>0</v>
      </c>
      <c r="M10" s="5">
        <v>13083117000</v>
      </c>
      <c r="N10" s="5">
        <v>0</v>
      </c>
      <c r="O10" s="6">
        <f t="shared" si="2"/>
        <v>13083117000</v>
      </c>
      <c r="P10" s="5">
        <v>13083117000</v>
      </c>
      <c r="Q10" s="5">
        <v>0</v>
      </c>
      <c r="R10" s="5">
        <v>480234084</v>
      </c>
      <c r="S10" s="5">
        <v>480234084</v>
      </c>
      <c r="T10" s="5">
        <v>480234084</v>
      </c>
      <c r="U10" s="7">
        <f t="shared" si="3"/>
        <v>12602882916</v>
      </c>
      <c r="V10" s="8">
        <f t="shared" si="4"/>
        <v>3.6706396801312713E-2</v>
      </c>
      <c r="W10" s="8">
        <f t="shared" si="5"/>
        <v>3.6706396801312713E-2</v>
      </c>
      <c r="X10" s="24">
        <f t="shared" si="6"/>
        <v>3.6706396801312713E-2</v>
      </c>
      <c r="Y10" s="2"/>
    </row>
    <row r="11" spans="1:25" ht="35.1" customHeight="1" thickBot="1">
      <c r="A11" s="21" t="s">
        <v>20</v>
      </c>
      <c r="B11" s="10"/>
      <c r="C11" s="10"/>
      <c r="D11" s="10"/>
      <c r="E11" s="10"/>
      <c r="F11" s="10"/>
      <c r="G11" s="10"/>
      <c r="H11" s="10"/>
      <c r="I11" s="11" t="s">
        <v>94</v>
      </c>
      <c r="J11" s="16">
        <f>+J12</f>
        <v>22407835000</v>
      </c>
      <c r="K11" s="16">
        <f t="shared" ref="K11:T11" si="7">+K12</f>
        <v>0</v>
      </c>
      <c r="L11" s="16">
        <f t="shared" si="7"/>
        <v>0</v>
      </c>
      <c r="M11" s="16">
        <f t="shared" si="7"/>
        <v>22407835000</v>
      </c>
      <c r="N11" s="16">
        <f t="shared" si="7"/>
        <v>0</v>
      </c>
      <c r="O11" s="12">
        <f t="shared" si="2"/>
        <v>22407835000</v>
      </c>
      <c r="P11" s="16">
        <f t="shared" si="7"/>
        <v>20470059187.560001</v>
      </c>
      <c r="Q11" s="16">
        <f t="shared" si="7"/>
        <v>1937775812.4400001</v>
      </c>
      <c r="R11" s="16">
        <f t="shared" si="7"/>
        <v>12179048130.809999</v>
      </c>
      <c r="S11" s="16">
        <f t="shared" si="7"/>
        <v>715686148.65999997</v>
      </c>
      <c r="T11" s="16">
        <f t="shared" si="7"/>
        <v>715686148.65999997</v>
      </c>
      <c r="U11" s="13">
        <f t="shared" si="3"/>
        <v>10228786869.190001</v>
      </c>
      <c r="V11" s="14">
        <f t="shared" si="4"/>
        <v>0.54351739607195426</v>
      </c>
      <c r="W11" s="14">
        <f t="shared" si="5"/>
        <v>3.1939102936986104E-2</v>
      </c>
      <c r="X11" s="22">
        <f t="shared" si="6"/>
        <v>3.1939102936986104E-2</v>
      </c>
      <c r="Y11" s="2"/>
    </row>
    <row r="12" spans="1:25" ht="35.1" customHeight="1" thickBot="1">
      <c r="A12" s="23" t="s">
        <v>20</v>
      </c>
      <c r="B12" s="3" t="s">
        <v>26</v>
      </c>
      <c r="C12" s="3"/>
      <c r="D12" s="3"/>
      <c r="E12" s="3"/>
      <c r="F12" s="3" t="s">
        <v>22</v>
      </c>
      <c r="G12" s="3" t="s">
        <v>23</v>
      </c>
      <c r="H12" s="3" t="s">
        <v>24</v>
      </c>
      <c r="I12" s="4" t="s">
        <v>30</v>
      </c>
      <c r="J12" s="5">
        <v>22407835000</v>
      </c>
      <c r="K12" s="5">
        <v>0</v>
      </c>
      <c r="L12" s="5">
        <v>0</v>
      </c>
      <c r="M12" s="5">
        <v>22407835000</v>
      </c>
      <c r="N12" s="5">
        <v>0</v>
      </c>
      <c r="O12" s="6">
        <f t="shared" si="2"/>
        <v>22407835000</v>
      </c>
      <c r="P12" s="5">
        <v>20470059187.560001</v>
      </c>
      <c r="Q12" s="5">
        <v>1937775812.4400001</v>
      </c>
      <c r="R12" s="5">
        <v>12179048130.809999</v>
      </c>
      <c r="S12" s="5">
        <v>715686148.65999997</v>
      </c>
      <c r="T12" s="5">
        <v>715686148.65999997</v>
      </c>
      <c r="U12" s="7">
        <f t="shared" si="3"/>
        <v>10228786869.190001</v>
      </c>
      <c r="V12" s="8">
        <f t="shared" si="4"/>
        <v>0.54351739607195426</v>
      </c>
      <c r="W12" s="8">
        <f t="shared" si="5"/>
        <v>3.1939102936986104E-2</v>
      </c>
      <c r="X12" s="24">
        <f t="shared" si="6"/>
        <v>3.1939102936986104E-2</v>
      </c>
      <c r="Y12" s="2"/>
    </row>
    <row r="13" spans="1:25" ht="35.1" customHeight="1" thickBot="1">
      <c r="A13" s="21" t="s">
        <v>20</v>
      </c>
      <c r="B13" s="10"/>
      <c r="C13" s="10"/>
      <c r="D13" s="10"/>
      <c r="E13" s="10"/>
      <c r="F13" s="10"/>
      <c r="G13" s="10"/>
      <c r="H13" s="10"/>
      <c r="I13" s="11" t="s">
        <v>95</v>
      </c>
      <c r="J13" s="16">
        <f>SUM(J14:J25)</f>
        <v>612608883000</v>
      </c>
      <c r="K13" s="16">
        <f t="shared" ref="K13:T13" si="8">SUM(K14:K25)</f>
        <v>0</v>
      </c>
      <c r="L13" s="16">
        <f t="shared" si="8"/>
        <v>0</v>
      </c>
      <c r="M13" s="16">
        <f t="shared" si="8"/>
        <v>612608883000</v>
      </c>
      <c r="N13" s="16">
        <f t="shared" si="8"/>
        <v>50000000000</v>
      </c>
      <c r="O13" s="12">
        <f t="shared" si="2"/>
        <v>562608883000</v>
      </c>
      <c r="P13" s="16">
        <f t="shared" si="8"/>
        <v>514807179454.81</v>
      </c>
      <c r="Q13" s="16">
        <f t="shared" si="8"/>
        <v>47801703545.190002</v>
      </c>
      <c r="R13" s="16">
        <f t="shared" si="8"/>
        <v>219165486151.81</v>
      </c>
      <c r="S13" s="16">
        <f t="shared" si="8"/>
        <v>3053512639.8099999</v>
      </c>
      <c r="T13" s="16">
        <f t="shared" si="8"/>
        <v>3053512639.8099999</v>
      </c>
      <c r="U13" s="13">
        <f t="shared" si="3"/>
        <v>343443396848.19</v>
      </c>
      <c r="V13" s="14">
        <f t="shared" si="4"/>
        <v>0.38955212541820106</v>
      </c>
      <c r="W13" s="14">
        <f t="shared" si="5"/>
        <v>5.4274163314445923E-3</v>
      </c>
      <c r="X13" s="22">
        <f t="shared" si="6"/>
        <v>5.4274163314445923E-3</v>
      </c>
      <c r="Y13" s="2"/>
    </row>
    <row r="14" spans="1:25" ht="45" customHeight="1" thickBot="1">
      <c r="A14" s="23" t="s">
        <v>20</v>
      </c>
      <c r="B14" s="3" t="s">
        <v>28</v>
      </c>
      <c r="C14" s="3" t="s">
        <v>21</v>
      </c>
      <c r="D14" s="3" t="s">
        <v>21</v>
      </c>
      <c r="E14" s="3" t="s">
        <v>31</v>
      </c>
      <c r="F14" s="3" t="s">
        <v>22</v>
      </c>
      <c r="G14" s="3" t="s">
        <v>23</v>
      </c>
      <c r="H14" s="3" t="s">
        <v>24</v>
      </c>
      <c r="I14" s="4" t="s">
        <v>32</v>
      </c>
      <c r="J14" s="5">
        <v>176201053000</v>
      </c>
      <c r="K14" s="5">
        <v>0</v>
      </c>
      <c r="L14" s="5">
        <v>0</v>
      </c>
      <c r="M14" s="5">
        <v>176201053000</v>
      </c>
      <c r="N14" s="5">
        <v>0</v>
      </c>
      <c r="O14" s="6">
        <f t="shared" si="2"/>
        <v>176201053000</v>
      </c>
      <c r="P14" s="5">
        <v>176201053000</v>
      </c>
      <c r="Q14" s="5">
        <v>0</v>
      </c>
      <c r="R14" s="5">
        <v>176201053000</v>
      </c>
      <c r="S14" s="5">
        <v>0</v>
      </c>
      <c r="T14" s="5">
        <v>0</v>
      </c>
      <c r="U14" s="7">
        <f t="shared" si="3"/>
        <v>0</v>
      </c>
      <c r="V14" s="8">
        <f t="shared" si="4"/>
        <v>1</v>
      </c>
      <c r="W14" s="8">
        <f t="shared" si="5"/>
        <v>0</v>
      </c>
      <c r="X14" s="24">
        <f t="shared" si="6"/>
        <v>0</v>
      </c>
      <c r="Y14" s="2"/>
    </row>
    <row r="15" spans="1:25" ht="45" customHeight="1" thickBot="1">
      <c r="A15" s="23" t="s">
        <v>20</v>
      </c>
      <c r="B15" s="3" t="s">
        <v>28</v>
      </c>
      <c r="C15" s="3" t="s">
        <v>21</v>
      </c>
      <c r="D15" s="3" t="s">
        <v>21</v>
      </c>
      <c r="E15" s="3" t="s">
        <v>33</v>
      </c>
      <c r="F15" s="3" t="s">
        <v>22</v>
      </c>
      <c r="G15" s="3" t="s">
        <v>23</v>
      </c>
      <c r="H15" s="3" t="s">
        <v>24</v>
      </c>
      <c r="I15" s="4" t="s">
        <v>34</v>
      </c>
      <c r="J15" s="5">
        <v>205948519000</v>
      </c>
      <c r="K15" s="5">
        <v>0</v>
      </c>
      <c r="L15" s="5">
        <v>0</v>
      </c>
      <c r="M15" s="5">
        <v>205948519000</v>
      </c>
      <c r="N15" s="5">
        <v>0</v>
      </c>
      <c r="O15" s="6">
        <f t="shared" si="2"/>
        <v>205948519000</v>
      </c>
      <c r="P15" s="5">
        <v>205948519000</v>
      </c>
      <c r="Q15" s="5">
        <v>0</v>
      </c>
      <c r="R15" s="5">
        <v>0</v>
      </c>
      <c r="S15" s="5">
        <v>0</v>
      </c>
      <c r="T15" s="5">
        <v>0</v>
      </c>
      <c r="U15" s="7">
        <f t="shared" si="3"/>
        <v>205948519000</v>
      </c>
      <c r="V15" s="8">
        <f t="shared" si="4"/>
        <v>0</v>
      </c>
      <c r="W15" s="8">
        <f t="shared" si="5"/>
        <v>0</v>
      </c>
      <c r="X15" s="24">
        <f t="shared" si="6"/>
        <v>0</v>
      </c>
      <c r="Y15" s="2"/>
    </row>
    <row r="16" spans="1:25" ht="45" customHeight="1" thickBot="1">
      <c r="A16" s="23" t="s">
        <v>20</v>
      </c>
      <c r="B16" s="3" t="s">
        <v>28</v>
      </c>
      <c r="C16" s="3" t="s">
        <v>26</v>
      </c>
      <c r="D16" s="3" t="s">
        <v>26</v>
      </c>
      <c r="E16" s="3"/>
      <c r="F16" s="3" t="s">
        <v>22</v>
      </c>
      <c r="G16" s="3" t="s">
        <v>23</v>
      </c>
      <c r="H16" s="3" t="s">
        <v>24</v>
      </c>
      <c r="I16" s="4" t="s">
        <v>35</v>
      </c>
      <c r="J16" s="5">
        <v>17595467000</v>
      </c>
      <c r="K16" s="5">
        <v>0</v>
      </c>
      <c r="L16" s="5">
        <v>0</v>
      </c>
      <c r="M16" s="5">
        <v>17595467000</v>
      </c>
      <c r="N16" s="5">
        <v>0</v>
      </c>
      <c r="O16" s="6">
        <f t="shared" si="2"/>
        <v>17595467000</v>
      </c>
      <c r="P16" s="5">
        <v>17013880000</v>
      </c>
      <c r="Q16" s="5">
        <v>581587000</v>
      </c>
      <c r="R16" s="5">
        <v>0</v>
      </c>
      <c r="S16" s="5">
        <v>0</v>
      </c>
      <c r="T16" s="5">
        <v>0</v>
      </c>
      <c r="U16" s="7">
        <f t="shared" si="3"/>
        <v>17595467000</v>
      </c>
      <c r="V16" s="8">
        <f t="shared" si="4"/>
        <v>0</v>
      </c>
      <c r="W16" s="8">
        <f t="shared" si="5"/>
        <v>0</v>
      </c>
      <c r="X16" s="24">
        <f t="shared" si="6"/>
        <v>0</v>
      </c>
      <c r="Y16" s="2"/>
    </row>
    <row r="17" spans="1:25" ht="45" customHeight="1" thickBot="1">
      <c r="A17" s="23" t="s">
        <v>20</v>
      </c>
      <c r="B17" s="3" t="s">
        <v>28</v>
      </c>
      <c r="C17" s="3" t="s">
        <v>28</v>
      </c>
      <c r="D17" s="3" t="s">
        <v>21</v>
      </c>
      <c r="E17" s="3" t="s">
        <v>36</v>
      </c>
      <c r="F17" s="3" t="s">
        <v>22</v>
      </c>
      <c r="G17" s="3" t="s">
        <v>23</v>
      </c>
      <c r="H17" s="3" t="s">
        <v>24</v>
      </c>
      <c r="I17" s="4" t="s">
        <v>37</v>
      </c>
      <c r="J17" s="5">
        <v>50000000000</v>
      </c>
      <c r="K17" s="5">
        <v>0</v>
      </c>
      <c r="L17" s="5">
        <v>0</v>
      </c>
      <c r="M17" s="5">
        <v>50000000000</v>
      </c>
      <c r="N17" s="5">
        <v>50000000000</v>
      </c>
      <c r="O17" s="6">
        <f t="shared" si="2"/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f t="shared" si="3"/>
        <v>0</v>
      </c>
      <c r="V17" s="8">
        <v>0</v>
      </c>
      <c r="W17" s="8">
        <v>0</v>
      </c>
      <c r="X17" s="24">
        <v>0</v>
      </c>
      <c r="Y17" s="2"/>
    </row>
    <row r="18" spans="1:25" ht="45" customHeight="1" thickBot="1">
      <c r="A18" s="23" t="s">
        <v>20</v>
      </c>
      <c r="B18" s="3" t="s">
        <v>28</v>
      </c>
      <c r="C18" s="3" t="s">
        <v>28</v>
      </c>
      <c r="D18" s="3" t="s">
        <v>38</v>
      </c>
      <c r="E18" s="3" t="s">
        <v>39</v>
      </c>
      <c r="F18" s="3" t="s">
        <v>22</v>
      </c>
      <c r="G18" s="3" t="s">
        <v>23</v>
      </c>
      <c r="H18" s="3" t="s">
        <v>24</v>
      </c>
      <c r="I18" s="4" t="s">
        <v>40</v>
      </c>
      <c r="J18" s="5">
        <v>72219023000</v>
      </c>
      <c r="K18" s="5">
        <v>0</v>
      </c>
      <c r="L18" s="5">
        <v>0</v>
      </c>
      <c r="M18" s="5">
        <v>72219023000</v>
      </c>
      <c r="N18" s="5">
        <v>0</v>
      </c>
      <c r="O18" s="6">
        <f t="shared" si="2"/>
        <v>72219023000</v>
      </c>
      <c r="P18" s="5">
        <v>72219023000</v>
      </c>
      <c r="Q18" s="5">
        <v>0</v>
      </c>
      <c r="R18" s="5">
        <v>0</v>
      </c>
      <c r="S18" s="5">
        <v>0</v>
      </c>
      <c r="T18" s="5">
        <v>0</v>
      </c>
      <c r="U18" s="7">
        <f t="shared" si="3"/>
        <v>72219023000</v>
      </c>
      <c r="V18" s="8">
        <f t="shared" si="4"/>
        <v>0</v>
      </c>
      <c r="W18" s="8">
        <f t="shared" si="5"/>
        <v>0</v>
      </c>
      <c r="X18" s="24">
        <f t="shared" si="6"/>
        <v>0</v>
      </c>
      <c r="Y18" s="2"/>
    </row>
    <row r="19" spans="1:25" ht="45" customHeight="1" thickBot="1">
      <c r="A19" s="23" t="s">
        <v>20</v>
      </c>
      <c r="B19" s="3" t="s">
        <v>28</v>
      </c>
      <c r="C19" s="3" t="s">
        <v>28</v>
      </c>
      <c r="D19" s="3" t="s">
        <v>38</v>
      </c>
      <c r="E19" s="3" t="s">
        <v>41</v>
      </c>
      <c r="F19" s="3" t="s">
        <v>22</v>
      </c>
      <c r="G19" s="3" t="s">
        <v>23</v>
      </c>
      <c r="H19" s="3" t="s">
        <v>24</v>
      </c>
      <c r="I19" s="4" t="s">
        <v>42</v>
      </c>
      <c r="J19" s="5">
        <v>9680393000</v>
      </c>
      <c r="K19" s="5">
        <v>0</v>
      </c>
      <c r="L19" s="5">
        <v>0</v>
      </c>
      <c r="M19" s="5">
        <v>9680393000</v>
      </c>
      <c r="N19" s="5">
        <v>0</v>
      </c>
      <c r="O19" s="6">
        <f t="shared" si="2"/>
        <v>9680393000</v>
      </c>
      <c r="P19" s="5">
        <v>0</v>
      </c>
      <c r="Q19" s="5">
        <v>9680393000</v>
      </c>
      <c r="R19" s="5">
        <v>0</v>
      </c>
      <c r="S19" s="5">
        <v>0</v>
      </c>
      <c r="T19" s="5">
        <v>0</v>
      </c>
      <c r="U19" s="7">
        <f t="shared" si="3"/>
        <v>9680393000</v>
      </c>
      <c r="V19" s="8">
        <f t="shared" si="4"/>
        <v>0</v>
      </c>
      <c r="W19" s="8">
        <f t="shared" si="5"/>
        <v>0</v>
      </c>
      <c r="X19" s="24">
        <f t="shared" si="6"/>
        <v>0</v>
      </c>
      <c r="Y19" s="2"/>
    </row>
    <row r="20" spans="1:25" ht="45" customHeight="1" thickBot="1">
      <c r="A20" s="23" t="s">
        <v>20</v>
      </c>
      <c r="B20" s="3" t="s">
        <v>28</v>
      </c>
      <c r="C20" s="3" t="s">
        <v>38</v>
      </c>
      <c r="D20" s="3" t="s">
        <v>26</v>
      </c>
      <c r="E20" s="3" t="s">
        <v>33</v>
      </c>
      <c r="F20" s="3" t="s">
        <v>22</v>
      </c>
      <c r="G20" s="3" t="s">
        <v>23</v>
      </c>
      <c r="H20" s="3" t="s">
        <v>24</v>
      </c>
      <c r="I20" s="4" t="s">
        <v>43</v>
      </c>
      <c r="J20" s="5">
        <v>662022000</v>
      </c>
      <c r="K20" s="5">
        <v>0</v>
      </c>
      <c r="L20" s="5">
        <v>0</v>
      </c>
      <c r="M20" s="5">
        <v>662022000</v>
      </c>
      <c r="N20" s="5">
        <v>0</v>
      </c>
      <c r="O20" s="6">
        <f t="shared" si="2"/>
        <v>662022000</v>
      </c>
      <c r="P20" s="5">
        <v>17993265.260000002</v>
      </c>
      <c r="Q20" s="5">
        <v>644028734.74000001</v>
      </c>
      <c r="R20" s="5">
        <v>17993265.260000002</v>
      </c>
      <c r="S20" s="5">
        <v>16911634.260000002</v>
      </c>
      <c r="T20" s="5">
        <v>16911634.260000002</v>
      </c>
      <c r="U20" s="7">
        <f t="shared" si="3"/>
        <v>644028734.74000001</v>
      </c>
      <c r="V20" s="8">
        <f t="shared" si="4"/>
        <v>2.7179255764914159E-2</v>
      </c>
      <c r="W20" s="8">
        <f t="shared" si="5"/>
        <v>2.5545426375558518E-2</v>
      </c>
      <c r="X20" s="24">
        <f t="shared" si="6"/>
        <v>2.5545426375558518E-2</v>
      </c>
      <c r="Y20" s="2"/>
    </row>
    <row r="21" spans="1:25" ht="45" customHeight="1" thickBot="1">
      <c r="A21" s="23" t="s">
        <v>20</v>
      </c>
      <c r="B21" s="3" t="s">
        <v>28</v>
      </c>
      <c r="C21" s="3" t="s">
        <v>38</v>
      </c>
      <c r="D21" s="3" t="s">
        <v>26</v>
      </c>
      <c r="E21" s="3" t="s">
        <v>44</v>
      </c>
      <c r="F21" s="3" t="s">
        <v>22</v>
      </c>
      <c r="G21" s="3" t="s">
        <v>23</v>
      </c>
      <c r="H21" s="3" t="s">
        <v>24</v>
      </c>
      <c r="I21" s="4" t="s">
        <v>45</v>
      </c>
      <c r="J21" s="5">
        <v>5475411000</v>
      </c>
      <c r="K21" s="5">
        <v>0</v>
      </c>
      <c r="L21" s="5">
        <v>0</v>
      </c>
      <c r="M21" s="5">
        <v>5475411000</v>
      </c>
      <c r="N21" s="5">
        <v>0</v>
      </c>
      <c r="O21" s="6">
        <f t="shared" si="2"/>
        <v>5475411000</v>
      </c>
      <c r="P21" s="5">
        <v>0</v>
      </c>
      <c r="Q21" s="5">
        <v>5475411000</v>
      </c>
      <c r="R21" s="5">
        <v>0</v>
      </c>
      <c r="S21" s="5">
        <v>0</v>
      </c>
      <c r="T21" s="5">
        <v>0</v>
      </c>
      <c r="U21" s="7">
        <f t="shared" si="3"/>
        <v>5475411000</v>
      </c>
      <c r="V21" s="8">
        <f t="shared" si="4"/>
        <v>0</v>
      </c>
      <c r="W21" s="8">
        <f t="shared" si="5"/>
        <v>0</v>
      </c>
      <c r="X21" s="24">
        <f t="shared" si="6"/>
        <v>0</v>
      </c>
      <c r="Y21" s="2"/>
    </row>
    <row r="22" spans="1:25" ht="45" customHeight="1" thickBot="1">
      <c r="A22" s="23" t="s">
        <v>20</v>
      </c>
      <c r="B22" s="3" t="s">
        <v>28</v>
      </c>
      <c r="C22" s="3" t="s">
        <v>38</v>
      </c>
      <c r="D22" s="3" t="s">
        <v>26</v>
      </c>
      <c r="E22" s="3" t="s">
        <v>46</v>
      </c>
      <c r="F22" s="3" t="s">
        <v>22</v>
      </c>
      <c r="G22" s="3" t="s">
        <v>23</v>
      </c>
      <c r="H22" s="3" t="s">
        <v>24</v>
      </c>
      <c r="I22" s="4" t="s">
        <v>47</v>
      </c>
      <c r="J22" s="5">
        <v>288793000</v>
      </c>
      <c r="K22" s="5">
        <v>0</v>
      </c>
      <c r="L22" s="5">
        <v>0</v>
      </c>
      <c r="M22" s="5">
        <v>288793000</v>
      </c>
      <c r="N22" s="5">
        <v>0</v>
      </c>
      <c r="O22" s="6">
        <f t="shared" si="2"/>
        <v>288793000</v>
      </c>
      <c r="P22" s="5">
        <v>288793000</v>
      </c>
      <c r="Q22" s="5">
        <v>0</v>
      </c>
      <c r="R22" s="5">
        <v>14225369</v>
      </c>
      <c r="S22" s="5">
        <v>14225369</v>
      </c>
      <c r="T22" s="5">
        <v>14225369</v>
      </c>
      <c r="U22" s="7">
        <f t="shared" si="3"/>
        <v>274567631</v>
      </c>
      <c r="V22" s="8">
        <f t="shared" si="4"/>
        <v>4.9258011793914674E-2</v>
      </c>
      <c r="W22" s="8">
        <f t="shared" si="5"/>
        <v>4.9258011793914674E-2</v>
      </c>
      <c r="X22" s="24">
        <f t="shared" si="6"/>
        <v>4.9258011793914674E-2</v>
      </c>
      <c r="Y22" s="2"/>
    </row>
    <row r="23" spans="1:25" ht="45" customHeight="1" thickBot="1">
      <c r="A23" s="23" t="s">
        <v>20</v>
      </c>
      <c r="B23" s="3" t="s">
        <v>28</v>
      </c>
      <c r="C23" s="3" t="s">
        <v>38</v>
      </c>
      <c r="D23" s="3" t="s">
        <v>26</v>
      </c>
      <c r="E23" s="3" t="s">
        <v>48</v>
      </c>
      <c r="F23" s="3" t="s">
        <v>22</v>
      </c>
      <c r="G23" s="3" t="s">
        <v>23</v>
      </c>
      <c r="H23" s="3" t="s">
        <v>24</v>
      </c>
      <c r="I23" s="4" t="s">
        <v>49</v>
      </c>
      <c r="J23" s="5">
        <v>5039000</v>
      </c>
      <c r="K23" s="5">
        <v>0</v>
      </c>
      <c r="L23" s="5">
        <v>0</v>
      </c>
      <c r="M23" s="5">
        <v>5039000</v>
      </c>
      <c r="N23" s="5">
        <v>0</v>
      </c>
      <c r="O23" s="6">
        <f t="shared" si="2"/>
        <v>5039000</v>
      </c>
      <c r="P23" s="5">
        <v>416000</v>
      </c>
      <c r="Q23" s="5">
        <v>4623000</v>
      </c>
      <c r="R23" s="5">
        <v>416000</v>
      </c>
      <c r="S23" s="5">
        <v>416000</v>
      </c>
      <c r="T23" s="5">
        <v>416000</v>
      </c>
      <c r="U23" s="7">
        <f t="shared" si="3"/>
        <v>4623000</v>
      </c>
      <c r="V23" s="8">
        <f t="shared" si="4"/>
        <v>8.2556062710855332E-2</v>
      </c>
      <c r="W23" s="8">
        <f t="shared" si="5"/>
        <v>8.2556062710855332E-2</v>
      </c>
      <c r="X23" s="24">
        <f t="shared" si="6"/>
        <v>8.2556062710855332E-2</v>
      </c>
      <c r="Y23" s="2"/>
    </row>
    <row r="24" spans="1:25" ht="45" customHeight="1" thickBot="1">
      <c r="A24" s="23" t="s">
        <v>20</v>
      </c>
      <c r="B24" s="3" t="s">
        <v>28</v>
      </c>
      <c r="C24" s="3" t="s">
        <v>38</v>
      </c>
      <c r="D24" s="3" t="s">
        <v>26</v>
      </c>
      <c r="E24" s="3" t="s">
        <v>50</v>
      </c>
      <c r="F24" s="3" t="s">
        <v>22</v>
      </c>
      <c r="G24" s="3" t="s">
        <v>23</v>
      </c>
      <c r="H24" s="3" t="s">
        <v>24</v>
      </c>
      <c r="I24" s="4" t="s">
        <v>51</v>
      </c>
      <c r="J24" s="5">
        <v>33497820000</v>
      </c>
      <c r="K24" s="5">
        <v>0</v>
      </c>
      <c r="L24" s="5">
        <v>0</v>
      </c>
      <c r="M24" s="5">
        <v>33497820000</v>
      </c>
      <c r="N24" s="5">
        <v>0</v>
      </c>
      <c r="O24" s="6">
        <f t="shared" si="2"/>
        <v>33497820000</v>
      </c>
      <c r="P24" s="5">
        <v>2082159189.55</v>
      </c>
      <c r="Q24" s="5">
        <v>31415660810.450001</v>
      </c>
      <c r="R24" s="5">
        <v>1896455517.55</v>
      </c>
      <c r="S24" s="5">
        <v>1896455517.55</v>
      </c>
      <c r="T24" s="5">
        <v>1896455517.55</v>
      </c>
      <c r="U24" s="7">
        <f t="shared" si="3"/>
        <v>31601364482.450001</v>
      </c>
      <c r="V24" s="8">
        <f t="shared" si="4"/>
        <v>5.6614296618406806E-2</v>
      </c>
      <c r="W24" s="8">
        <f t="shared" si="5"/>
        <v>5.6614296618406806E-2</v>
      </c>
      <c r="X24" s="24">
        <f t="shared" si="6"/>
        <v>5.6614296618406806E-2</v>
      </c>
      <c r="Y24" s="2"/>
    </row>
    <row r="25" spans="1:25" ht="45" customHeight="1" thickBot="1">
      <c r="A25" s="23" t="s">
        <v>20</v>
      </c>
      <c r="B25" s="3" t="s">
        <v>28</v>
      </c>
      <c r="C25" s="3" t="s">
        <v>52</v>
      </c>
      <c r="D25" s="3" t="s">
        <v>53</v>
      </c>
      <c r="E25" s="3" t="s">
        <v>31</v>
      </c>
      <c r="F25" s="3" t="s">
        <v>22</v>
      </c>
      <c r="G25" s="3" t="s">
        <v>23</v>
      </c>
      <c r="H25" s="3" t="s">
        <v>24</v>
      </c>
      <c r="I25" s="4" t="s">
        <v>54</v>
      </c>
      <c r="J25" s="5">
        <v>41035343000</v>
      </c>
      <c r="K25" s="5">
        <v>0</v>
      </c>
      <c r="L25" s="5">
        <v>0</v>
      </c>
      <c r="M25" s="5">
        <v>41035343000</v>
      </c>
      <c r="N25" s="5">
        <v>0</v>
      </c>
      <c r="O25" s="6">
        <f t="shared" si="2"/>
        <v>41035343000</v>
      </c>
      <c r="P25" s="5">
        <v>41035343000</v>
      </c>
      <c r="Q25" s="5">
        <v>0</v>
      </c>
      <c r="R25" s="5">
        <v>41035343000</v>
      </c>
      <c r="S25" s="5">
        <v>1125504119</v>
      </c>
      <c r="T25" s="5">
        <v>1125504119</v>
      </c>
      <c r="U25" s="7">
        <f t="shared" si="3"/>
        <v>0</v>
      </c>
      <c r="V25" s="8">
        <f t="shared" si="4"/>
        <v>1</v>
      </c>
      <c r="W25" s="8">
        <f t="shared" si="5"/>
        <v>2.7427676649370274E-2</v>
      </c>
      <c r="X25" s="24">
        <f t="shared" si="6"/>
        <v>2.7427676649370274E-2</v>
      </c>
      <c r="Y25" s="2"/>
    </row>
    <row r="26" spans="1:25" ht="35.1" customHeight="1" thickBot="1">
      <c r="A26" s="21" t="s">
        <v>20</v>
      </c>
      <c r="B26" s="10"/>
      <c r="C26" s="10"/>
      <c r="D26" s="10"/>
      <c r="E26" s="10"/>
      <c r="F26" s="10"/>
      <c r="G26" s="10"/>
      <c r="H26" s="10"/>
      <c r="I26" s="11" t="s">
        <v>97</v>
      </c>
      <c r="J26" s="16">
        <f>+J27+J28</f>
        <v>16443374000</v>
      </c>
      <c r="K26" s="16">
        <f t="shared" ref="K26:T26" si="9">+K27+K28</f>
        <v>0</v>
      </c>
      <c r="L26" s="16">
        <f t="shared" si="9"/>
        <v>0</v>
      </c>
      <c r="M26" s="16">
        <f t="shared" si="9"/>
        <v>16443374000</v>
      </c>
      <c r="N26" s="16">
        <f t="shared" si="9"/>
        <v>0</v>
      </c>
      <c r="O26" s="12">
        <f t="shared" si="2"/>
        <v>16443374000</v>
      </c>
      <c r="P26" s="16">
        <f t="shared" si="9"/>
        <v>14348357000</v>
      </c>
      <c r="Q26" s="16">
        <f t="shared" si="9"/>
        <v>2095017000</v>
      </c>
      <c r="R26" s="16">
        <f t="shared" si="9"/>
        <v>0</v>
      </c>
      <c r="S26" s="16">
        <f t="shared" si="9"/>
        <v>0</v>
      </c>
      <c r="T26" s="16">
        <f t="shared" si="9"/>
        <v>0</v>
      </c>
      <c r="U26" s="13">
        <f t="shared" si="3"/>
        <v>16443374000</v>
      </c>
      <c r="V26" s="14">
        <f t="shared" si="4"/>
        <v>0</v>
      </c>
      <c r="W26" s="14">
        <f t="shared" si="5"/>
        <v>0</v>
      </c>
      <c r="X26" s="22">
        <f t="shared" si="6"/>
        <v>0</v>
      </c>
      <c r="Y26" s="2"/>
    </row>
    <row r="27" spans="1:25" ht="35.1" customHeight="1" thickBot="1">
      <c r="A27" s="23" t="s">
        <v>20</v>
      </c>
      <c r="B27" s="3" t="s">
        <v>55</v>
      </c>
      <c r="C27" s="3" t="s">
        <v>21</v>
      </c>
      <c r="D27" s="3"/>
      <c r="E27" s="3"/>
      <c r="F27" s="3" t="s">
        <v>22</v>
      </c>
      <c r="G27" s="3" t="s">
        <v>23</v>
      </c>
      <c r="H27" s="3" t="s">
        <v>24</v>
      </c>
      <c r="I27" s="4" t="s">
        <v>56</v>
      </c>
      <c r="J27" s="5">
        <v>14348357000</v>
      </c>
      <c r="K27" s="5">
        <v>0</v>
      </c>
      <c r="L27" s="5">
        <v>0</v>
      </c>
      <c r="M27" s="5">
        <v>14348357000</v>
      </c>
      <c r="N27" s="5">
        <v>0</v>
      </c>
      <c r="O27" s="6">
        <f t="shared" si="2"/>
        <v>14348357000</v>
      </c>
      <c r="P27" s="5">
        <v>14348357000</v>
      </c>
      <c r="Q27" s="5">
        <v>0</v>
      </c>
      <c r="R27" s="5">
        <v>0</v>
      </c>
      <c r="S27" s="5">
        <v>0</v>
      </c>
      <c r="T27" s="5">
        <v>0</v>
      </c>
      <c r="U27" s="7">
        <f t="shared" si="3"/>
        <v>14348357000</v>
      </c>
      <c r="V27" s="8">
        <f t="shared" si="4"/>
        <v>0</v>
      </c>
      <c r="W27" s="8">
        <f t="shared" si="5"/>
        <v>0</v>
      </c>
      <c r="X27" s="24">
        <f t="shared" si="6"/>
        <v>0</v>
      </c>
      <c r="Y27" s="2"/>
    </row>
    <row r="28" spans="1:25" ht="35.1" customHeight="1" thickBot="1">
      <c r="A28" s="23" t="s">
        <v>20</v>
      </c>
      <c r="B28" s="3" t="s">
        <v>55</v>
      </c>
      <c r="C28" s="3" t="s">
        <v>38</v>
      </c>
      <c r="D28" s="3" t="s">
        <v>21</v>
      </c>
      <c r="E28" s="3"/>
      <c r="F28" s="3" t="s">
        <v>22</v>
      </c>
      <c r="G28" s="3" t="s">
        <v>52</v>
      </c>
      <c r="H28" s="3" t="s">
        <v>57</v>
      </c>
      <c r="I28" s="4" t="s">
        <v>58</v>
      </c>
      <c r="J28" s="5">
        <v>2095017000</v>
      </c>
      <c r="K28" s="5">
        <v>0</v>
      </c>
      <c r="L28" s="5">
        <v>0</v>
      </c>
      <c r="M28" s="5">
        <v>2095017000</v>
      </c>
      <c r="N28" s="5">
        <v>0</v>
      </c>
      <c r="O28" s="6">
        <f t="shared" si="2"/>
        <v>2095017000</v>
      </c>
      <c r="P28" s="5">
        <v>0</v>
      </c>
      <c r="Q28" s="5">
        <v>2095017000</v>
      </c>
      <c r="R28" s="5">
        <v>0</v>
      </c>
      <c r="S28" s="5">
        <v>0</v>
      </c>
      <c r="T28" s="5">
        <v>0</v>
      </c>
      <c r="U28" s="7">
        <f t="shared" si="3"/>
        <v>2095017000</v>
      </c>
      <c r="V28" s="8">
        <f t="shared" si="4"/>
        <v>0</v>
      </c>
      <c r="W28" s="8">
        <f t="shared" si="5"/>
        <v>0</v>
      </c>
      <c r="X28" s="24">
        <f t="shared" si="6"/>
        <v>0</v>
      </c>
      <c r="Y28" s="2"/>
    </row>
    <row r="29" spans="1:25" ht="35.1" customHeight="1" thickBot="1">
      <c r="A29" s="21" t="s">
        <v>59</v>
      </c>
      <c r="B29" s="10"/>
      <c r="C29" s="10"/>
      <c r="D29" s="10"/>
      <c r="E29" s="10"/>
      <c r="F29" s="10"/>
      <c r="G29" s="10"/>
      <c r="H29" s="10"/>
      <c r="I29" s="11" t="s">
        <v>96</v>
      </c>
      <c r="J29" s="16">
        <f>SUM(J30:J41)</f>
        <v>204390636350</v>
      </c>
      <c r="K29" s="16">
        <f t="shared" ref="K29:T29" si="10">SUM(K30:K41)</f>
        <v>0</v>
      </c>
      <c r="L29" s="16">
        <f t="shared" si="10"/>
        <v>0</v>
      </c>
      <c r="M29" s="16">
        <f t="shared" si="10"/>
        <v>204390636350</v>
      </c>
      <c r="N29" s="16">
        <f t="shared" si="10"/>
        <v>0</v>
      </c>
      <c r="O29" s="16">
        <f t="shared" si="10"/>
        <v>204390636350</v>
      </c>
      <c r="P29" s="16">
        <f t="shared" si="10"/>
        <v>94994225820</v>
      </c>
      <c r="Q29" s="16">
        <f t="shared" si="10"/>
        <v>109396410530</v>
      </c>
      <c r="R29" s="16">
        <f t="shared" si="10"/>
        <v>5432368727</v>
      </c>
      <c r="S29" s="16">
        <f t="shared" si="10"/>
        <v>537000000</v>
      </c>
      <c r="T29" s="16">
        <f t="shared" si="10"/>
        <v>457000000</v>
      </c>
      <c r="U29" s="13">
        <f t="shared" si="3"/>
        <v>198958267623</v>
      </c>
      <c r="V29" s="14">
        <f t="shared" si="4"/>
        <v>2.6578363979930922E-2</v>
      </c>
      <c r="W29" s="14">
        <f t="shared" si="5"/>
        <v>2.6273219242805104E-3</v>
      </c>
      <c r="X29" s="22">
        <f t="shared" si="6"/>
        <v>2.2359145612592052E-3</v>
      </c>
      <c r="Y29" s="2"/>
    </row>
    <row r="30" spans="1:25" ht="80.099999999999994" customHeight="1" thickBot="1">
      <c r="A30" s="23" t="s">
        <v>59</v>
      </c>
      <c r="B30" s="3" t="s">
        <v>60</v>
      </c>
      <c r="C30" s="3" t="s">
        <v>61</v>
      </c>
      <c r="D30" s="3" t="s">
        <v>62</v>
      </c>
      <c r="E30" s="3" t="s">
        <v>63</v>
      </c>
      <c r="F30" s="3" t="s">
        <v>22</v>
      </c>
      <c r="G30" s="3" t="s">
        <v>23</v>
      </c>
      <c r="H30" s="3" t="s">
        <v>24</v>
      </c>
      <c r="I30" s="4" t="s">
        <v>64</v>
      </c>
      <c r="J30" s="5">
        <v>2879089992</v>
      </c>
      <c r="K30" s="5">
        <v>0</v>
      </c>
      <c r="L30" s="5">
        <v>0</v>
      </c>
      <c r="M30" s="5">
        <v>2879089992</v>
      </c>
      <c r="N30" s="5">
        <v>0</v>
      </c>
      <c r="O30" s="6">
        <f t="shared" si="2"/>
        <v>2879089992</v>
      </c>
      <c r="P30" s="5">
        <v>1974229248</v>
      </c>
      <c r="Q30" s="5">
        <v>904860744</v>
      </c>
      <c r="R30" s="5">
        <v>1069042000</v>
      </c>
      <c r="S30" s="5">
        <v>95000000</v>
      </c>
      <c r="T30" s="5">
        <v>95000000</v>
      </c>
      <c r="U30" s="7">
        <f t="shared" si="3"/>
        <v>1810047992</v>
      </c>
      <c r="V30" s="8">
        <f t="shared" si="4"/>
        <v>0.37131246434481024</v>
      </c>
      <c r="W30" s="8">
        <f t="shared" si="5"/>
        <v>3.2996537191950337E-2</v>
      </c>
      <c r="X30" s="24">
        <f t="shared" si="6"/>
        <v>3.2996537191950337E-2</v>
      </c>
      <c r="Y30" s="2"/>
    </row>
    <row r="31" spans="1:25" ht="80.099999999999994" customHeight="1" thickBot="1">
      <c r="A31" s="23" t="s">
        <v>59</v>
      </c>
      <c r="B31" s="3" t="s">
        <v>60</v>
      </c>
      <c r="C31" s="3" t="s">
        <v>61</v>
      </c>
      <c r="D31" s="3" t="s">
        <v>62</v>
      </c>
      <c r="E31" s="3" t="s">
        <v>63</v>
      </c>
      <c r="F31" s="3" t="s">
        <v>22</v>
      </c>
      <c r="G31" s="3" t="s">
        <v>65</v>
      </c>
      <c r="H31" s="3" t="s">
        <v>24</v>
      </c>
      <c r="I31" s="4" t="s">
        <v>64</v>
      </c>
      <c r="J31" s="5">
        <v>21150651769</v>
      </c>
      <c r="K31" s="5">
        <v>0</v>
      </c>
      <c r="L31" s="5">
        <v>0</v>
      </c>
      <c r="M31" s="5">
        <v>21150651769</v>
      </c>
      <c r="N31" s="5">
        <v>0</v>
      </c>
      <c r="O31" s="6">
        <f t="shared" si="2"/>
        <v>21150651769</v>
      </c>
      <c r="P31" s="5">
        <v>21150651769</v>
      </c>
      <c r="Q31" s="5">
        <v>0</v>
      </c>
      <c r="R31" s="5">
        <v>0</v>
      </c>
      <c r="S31" s="5">
        <v>0</v>
      </c>
      <c r="T31" s="5">
        <v>0</v>
      </c>
      <c r="U31" s="7">
        <f t="shared" si="3"/>
        <v>21150651769</v>
      </c>
      <c r="V31" s="8">
        <f t="shared" si="4"/>
        <v>0</v>
      </c>
      <c r="W31" s="8">
        <f t="shared" si="5"/>
        <v>0</v>
      </c>
      <c r="X31" s="24">
        <f t="shared" si="6"/>
        <v>0</v>
      </c>
      <c r="Y31" s="2"/>
    </row>
    <row r="32" spans="1:25" ht="89.25" customHeight="1" thickBot="1">
      <c r="A32" s="23" t="s">
        <v>59</v>
      </c>
      <c r="B32" s="3" t="s">
        <v>66</v>
      </c>
      <c r="C32" s="3" t="s">
        <v>61</v>
      </c>
      <c r="D32" s="3" t="s">
        <v>67</v>
      </c>
      <c r="E32" s="3" t="s">
        <v>68</v>
      </c>
      <c r="F32" s="3" t="s">
        <v>22</v>
      </c>
      <c r="G32" s="3" t="s">
        <v>23</v>
      </c>
      <c r="H32" s="3" t="s">
        <v>24</v>
      </c>
      <c r="I32" s="4" t="s">
        <v>69</v>
      </c>
      <c r="J32" s="5">
        <v>19570000000</v>
      </c>
      <c r="K32" s="5">
        <v>0</v>
      </c>
      <c r="L32" s="5">
        <v>0</v>
      </c>
      <c r="M32" s="5">
        <v>19570000000</v>
      </c>
      <c r="N32" s="5">
        <v>0</v>
      </c>
      <c r="O32" s="6">
        <f t="shared" si="2"/>
        <v>19570000000</v>
      </c>
      <c r="P32" s="5">
        <v>17346573030</v>
      </c>
      <c r="Q32" s="5">
        <v>2223426970</v>
      </c>
      <c r="R32" s="5">
        <v>354554250</v>
      </c>
      <c r="S32" s="5">
        <v>60000000</v>
      </c>
      <c r="T32" s="5">
        <v>60000000</v>
      </c>
      <c r="U32" s="7">
        <f t="shared" si="3"/>
        <v>19215445750</v>
      </c>
      <c r="V32" s="8">
        <f t="shared" si="4"/>
        <v>1.8117233009708737E-2</v>
      </c>
      <c r="W32" s="8">
        <f t="shared" si="5"/>
        <v>3.0659172202350538E-3</v>
      </c>
      <c r="X32" s="24">
        <f t="shared" si="6"/>
        <v>3.0659172202350538E-3</v>
      </c>
      <c r="Y32" s="2"/>
    </row>
    <row r="33" spans="1:25" ht="90.75" customHeight="1" thickBot="1">
      <c r="A33" s="23" t="s">
        <v>59</v>
      </c>
      <c r="B33" s="3" t="s">
        <v>66</v>
      </c>
      <c r="C33" s="3" t="s">
        <v>61</v>
      </c>
      <c r="D33" s="3" t="s">
        <v>70</v>
      </c>
      <c r="E33" s="3" t="s">
        <v>71</v>
      </c>
      <c r="F33" s="3" t="s">
        <v>22</v>
      </c>
      <c r="G33" s="3" t="s">
        <v>23</v>
      </c>
      <c r="H33" s="3" t="s">
        <v>24</v>
      </c>
      <c r="I33" s="4" t="s">
        <v>72</v>
      </c>
      <c r="J33" s="5">
        <v>16568950074</v>
      </c>
      <c r="K33" s="5">
        <v>0</v>
      </c>
      <c r="L33" s="5">
        <v>0</v>
      </c>
      <c r="M33" s="5">
        <v>16568950074</v>
      </c>
      <c r="N33" s="5">
        <v>0</v>
      </c>
      <c r="O33" s="6">
        <f t="shared" si="2"/>
        <v>16568950074</v>
      </c>
      <c r="P33" s="5">
        <v>655278484</v>
      </c>
      <c r="Q33" s="5">
        <v>15913671590</v>
      </c>
      <c r="R33" s="5">
        <v>70000000</v>
      </c>
      <c r="S33" s="5">
        <v>70000000</v>
      </c>
      <c r="T33" s="5">
        <v>70000000</v>
      </c>
      <c r="U33" s="7">
        <f t="shared" si="3"/>
        <v>16498950074</v>
      </c>
      <c r="V33" s="8">
        <f t="shared" si="4"/>
        <v>4.2247698066182251E-3</v>
      </c>
      <c r="W33" s="8">
        <f t="shared" si="5"/>
        <v>4.2247698066182251E-3</v>
      </c>
      <c r="X33" s="24">
        <f t="shared" si="6"/>
        <v>4.2247698066182251E-3</v>
      </c>
      <c r="Y33" s="2"/>
    </row>
    <row r="34" spans="1:25" ht="102" customHeight="1" thickBot="1">
      <c r="A34" s="23" t="s">
        <v>59</v>
      </c>
      <c r="B34" s="3" t="s">
        <v>66</v>
      </c>
      <c r="C34" s="3" t="s">
        <v>61</v>
      </c>
      <c r="D34" s="3" t="s">
        <v>73</v>
      </c>
      <c r="E34" s="3" t="s">
        <v>71</v>
      </c>
      <c r="F34" s="3" t="s">
        <v>22</v>
      </c>
      <c r="G34" s="3" t="s">
        <v>23</v>
      </c>
      <c r="H34" s="3" t="s">
        <v>24</v>
      </c>
      <c r="I34" s="4" t="s">
        <v>72</v>
      </c>
      <c r="J34" s="5">
        <v>4005703159</v>
      </c>
      <c r="K34" s="5">
        <v>0</v>
      </c>
      <c r="L34" s="5">
        <v>0</v>
      </c>
      <c r="M34" s="5">
        <v>4005703159</v>
      </c>
      <c r="N34" s="5">
        <v>0</v>
      </c>
      <c r="O34" s="6">
        <f t="shared" si="2"/>
        <v>4005703159</v>
      </c>
      <c r="P34" s="5">
        <v>1196999400</v>
      </c>
      <c r="Q34" s="5">
        <v>2808703759</v>
      </c>
      <c r="R34" s="5">
        <v>706534810</v>
      </c>
      <c r="S34" s="5">
        <v>125000000</v>
      </c>
      <c r="T34" s="5">
        <v>125000000</v>
      </c>
      <c r="U34" s="7">
        <f t="shared" si="3"/>
        <v>3299168349</v>
      </c>
      <c r="V34" s="8">
        <f t="shared" si="4"/>
        <v>0.17638221854072239</v>
      </c>
      <c r="W34" s="8">
        <f t="shared" si="5"/>
        <v>3.1205507507252612E-2</v>
      </c>
      <c r="X34" s="24">
        <f t="shared" si="6"/>
        <v>3.1205507507252612E-2</v>
      </c>
      <c r="Y34" s="2"/>
    </row>
    <row r="35" spans="1:25" ht="80.099999999999994" customHeight="1" thickBot="1">
      <c r="A35" s="23" t="s">
        <v>59</v>
      </c>
      <c r="B35" s="3" t="s">
        <v>66</v>
      </c>
      <c r="C35" s="3" t="s">
        <v>61</v>
      </c>
      <c r="D35" s="3" t="s">
        <v>74</v>
      </c>
      <c r="E35" s="3" t="s">
        <v>75</v>
      </c>
      <c r="F35" s="3" t="s">
        <v>22</v>
      </c>
      <c r="G35" s="3" t="s">
        <v>23</v>
      </c>
      <c r="H35" s="3" t="s">
        <v>24</v>
      </c>
      <c r="I35" s="4" t="s">
        <v>76</v>
      </c>
      <c r="J35" s="5">
        <v>69511933550</v>
      </c>
      <c r="K35" s="5">
        <v>0</v>
      </c>
      <c r="L35" s="5">
        <v>0</v>
      </c>
      <c r="M35" s="5">
        <v>69511933550</v>
      </c>
      <c r="N35" s="5">
        <v>0</v>
      </c>
      <c r="O35" s="6">
        <f t="shared" si="2"/>
        <v>69511933550</v>
      </c>
      <c r="P35" s="5">
        <v>43109785900</v>
      </c>
      <c r="Q35" s="5">
        <v>26402147650</v>
      </c>
      <c r="R35" s="5">
        <v>708018830</v>
      </c>
      <c r="S35" s="5">
        <v>62000000</v>
      </c>
      <c r="T35" s="5">
        <v>62000000</v>
      </c>
      <c r="U35" s="7">
        <f t="shared" si="3"/>
        <v>68803914720</v>
      </c>
      <c r="V35" s="8">
        <f t="shared" si="4"/>
        <v>1.0185572373565488E-2</v>
      </c>
      <c r="W35" s="8">
        <f t="shared" si="5"/>
        <v>8.9193318087466727E-4</v>
      </c>
      <c r="X35" s="24">
        <f t="shared" si="6"/>
        <v>8.9193318087466727E-4</v>
      </c>
      <c r="Y35" s="2"/>
    </row>
    <row r="36" spans="1:25" ht="98.25" customHeight="1" thickBot="1">
      <c r="A36" s="23" t="s">
        <v>59</v>
      </c>
      <c r="B36" s="3" t="s">
        <v>66</v>
      </c>
      <c r="C36" s="3" t="s">
        <v>61</v>
      </c>
      <c r="D36" s="3" t="s">
        <v>77</v>
      </c>
      <c r="E36" s="3" t="s">
        <v>78</v>
      </c>
      <c r="F36" s="3" t="s">
        <v>22</v>
      </c>
      <c r="G36" s="3" t="s">
        <v>23</v>
      </c>
      <c r="H36" s="3" t="s">
        <v>24</v>
      </c>
      <c r="I36" s="4" t="s">
        <v>79</v>
      </c>
      <c r="J36" s="5">
        <v>59646395164</v>
      </c>
      <c r="K36" s="5">
        <v>0</v>
      </c>
      <c r="L36" s="5">
        <v>0</v>
      </c>
      <c r="M36" s="5">
        <v>59646395164</v>
      </c>
      <c r="N36" s="5">
        <v>0</v>
      </c>
      <c r="O36" s="6">
        <f t="shared" si="2"/>
        <v>59646395164</v>
      </c>
      <c r="P36" s="5">
        <v>2358922500</v>
      </c>
      <c r="Q36" s="5">
        <v>57287472664</v>
      </c>
      <c r="R36" s="5">
        <v>1140655050</v>
      </c>
      <c r="S36" s="5">
        <v>0</v>
      </c>
      <c r="T36" s="5">
        <v>0</v>
      </c>
      <c r="U36" s="7">
        <f t="shared" si="3"/>
        <v>58505740114</v>
      </c>
      <c r="V36" s="8">
        <f t="shared" si="4"/>
        <v>1.9123620913950059E-2</v>
      </c>
      <c r="W36" s="8">
        <f t="shared" si="5"/>
        <v>0</v>
      </c>
      <c r="X36" s="24">
        <f t="shared" si="6"/>
        <v>0</v>
      </c>
      <c r="Y36" s="2"/>
    </row>
    <row r="37" spans="1:25" ht="80.099999999999994" customHeight="1" thickBot="1">
      <c r="A37" s="23" t="s">
        <v>59</v>
      </c>
      <c r="B37" s="3" t="s">
        <v>66</v>
      </c>
      <c r="C37" s="3" t="s">
        <v>61</v>
      </c>
      <c r="D37" s="3" t="s">
        <v>80</v>
      </c>
      <c r="E37" s="3" t="s">
        <v>81</v>
      </c>
      <c r="F37" s="3" t="s">
        <v>22</v>
      </c>
      <c r="G37" s="3" t="s">
        <v>23</v>
      </c>
      <c r="H37" s="3" t="s">
        <v>24</v>
      </c>
      <c r="I37" s="4" t="s">
        <v>82</v>
      </c>
      <c r="J37" s="5">
        <v>2733955712</v>
      </c>
      <c r="K37" s="5">
        <v>0</v>
      </c>
      <c r="L37" s="5">
        <v>0</v>
      </c>
      <c r="M37" s="5">
        <v>2733955712</v>
      </c>
      <c r="N37" s="5">
        <v>0</v>
      </c>
      <c r="O37" s="6">
        <f t="shared" si="2"/>
        <v>2733955712</v>
      </c>
      <c r="P37" s="5">
        <v>2168178475</v>
      </c>
      <c r="Q37" s="5">
        <v>565777237</v>
      </c>
      <c r="R37" s="5">
        <v>781091620</v>
      </c>
      <c r="S37" s="5">
        <v>80000000</v>
      </c>
      <c r="T37" s="5">
        <v>0</v>
      </c>
      <c r="U37" s="7">
        <f t="shared" si="3"/>
        <v>1952864092</v>
      </c>
      <c r="V37" s="8">
        <f t="shared" si="4"/>
        <v>0.28570017303923317</v>
      </c>
      <c r="W37" s="8">
        <f t="shared" si="5"/>
        <v>2.9261629824089849E-2</v>
      </c>
      <c r="X37" s="24">
        <f t="shared" si="6"/>
        <v>0</v>
      </c>
      <c r="Y37" s="2"/>
    </row>
    <row r="38" spans="1:25" ht="92.25" customHeight="1" thickBot="1">
      <c r="A38" s="23" t="s">
        <v>59</v>
      </c>
      <c r="B38" s="3" t="s">
        <v>83</v>
      </c>
      <c r="C38" s="3" t="s">
        <v>61</v>
      </c>
      <c r="D38" s="3" t="s">
        <v>84</v>
      </c>
      <c r="E38" s="3" t="s">
        <v>71</v>
      </c>
      <c r="F38" s="3" t="s">
        <v>22</v>
      </c>
      <c r="G38" s="3" t="s">
        <v>23</v>
      </c>
      <c r="H38" s="3" t="s">
        <v>24</v>
      </c>
      <c r="I38" s="4" t="s">
        <v>72</v>
      </c>
      <c r="J38" s="5">
        <v>152422406</v>
      </c>
      <c r="K38" s="5">
        <v>0</v>
      </c>
      <c r="L38" s="5">
        <v>0</v>
      </c>
      <c r="M38" s="5">
        <v>152422406</v>
      </c>
      <c r="N38" s="5">
        <v>0</v>
      </c>
      <c r="O38" s="6">
        <f t="shared" si="2"/>
        <v>152422406</v>
      </c>
      <c r="P38" s="5">
        <v>78414000</v>
      </c>
      <c r="Q38" s="5">
        <v>74008406</v>
      </c>
      <c r="R38" s="5">
        <v>78414000</v>
      </c>
      <c r="S38" s="5">
        <v>0</v>
      </c>
      <c r="T38" s="5">
        <v>0</v>
      </c>
      <c r="U38" s="7">
        <f t="shared" si="3"/>
        <v>74008406</v>
      </c>
      <c r="V38" s="8">
        <f t="shared" si="4"/>
        <v>0.51445192382017646</v>
      </c>
      <c r="W38" s="8">
        <f t="shared" si="5"/>
        <v>0</v>
      </c>
      <c r="X38" s="24">
        <f t="shared" si="6"/>
        <v>0</v>
      </c>
      <c r="Y38" s="2"/>
    </row>
    <row r="39" spans="1:25" ht="67.5" customHeight="1" thickBot="1">
      <c r="A39" s="23" t="s">
        <v>59</v>
      </c>
      <c r="B39" s="3" t="s">
        <v>85</v>
      </c>
      <c r="C39" s="3" t="s">
        <v>61</v>
      </c>
      <c r="D39" s="3" t="s">
        <v>86</v>
      </c>
      <c r="E39" s="3" t="s">
        <v>87</v>
      </c>
      <c r="F39" s="3" t="s">
        <v>22</v>
      </c>
      <c r="G39" s="3" t="s">
        <v>23</v>
      </c>
      <c r="H39" s="3" t="s">
        <v>24</v>
      </c>
      <c r="I39" s="4" t="s">
        <v>88</v>
      </c>
      <c r="J39" s="5">
        <v>4911388626</v>
      </c>
      <c r="K39" s="5">
        <v>0</v>
      </c>
      <c r="L39" s="5">
        <v>0</v>
      </c>
      <c r="M39" s="5">
        <v>4911388626</v>
      </c>
      <c r="N39" s="5">
        <v>0</v>
      </c>
      <c r="O39" s="6">
        <f t="shared" si="2"/>
        <v>4911388626</v>
      </c>
      <c r="P39" s="5">
        <v>2826500000</v>
      </c>
      <c r="Q39" s="5">
        <v>2084888626</v>
      </c>
      <c r="R39" s="5">
        <v>249380167</v>
      </c>
      <c r="S39" s="5">
        <v>0</v>
      </c>
      <c r="T39" s="5">
        <v>0</v>
      </c>
      <c r="U39" s="7">
        <f t="shared" si="3"/>
        <v>4662008459</v>
      </c>
      <c r="V39" s="8">
        <f t="shared" si="4"/>
        <v>5.0775897814281414E-2</v>
      </c>
      <c r="W39" s="8">
        <f t="shared" si="5"/>
        <v>0</v>
      </c>
      <c r="X39" s="24">
        <f t="shared" si="6"/>
        <v>0</v>
      </c>
      <c r="Y39" s="2"/>
    </row>
    <row r="40" spans="1:25" ht="69" customHeight="1" thickBot="1">
      <c r="A40" s="23" t="s">
        <v>59</v>
      </c>
      <c r="B40" s="3" t="s">
        <v>85</v>
      </c>
      <c r="C40" s="3" t="s">
        <v>61</v>
      </c>
      <c r="D40" s="3" t="s">
        <v>84</v>
      </c>
      <c r="E40" s="3" t="s">
        <v>89</v>
      </c>
      <c r="F40" s="3" t="s">
        <v>22</v>
      </c>
      <c r="G40" s="3" t="s">
        <v>23</v>
      </c>
      <c r="H40" s="3" t="s">
        <v>24</v>
      </c>
      <c r="I40" s="4" t="s">
        <v>90</v>
      </c>
      <c r="J40" s="5">
        <v>2879089884</v>
      </c>
      <c r="K40" s="5">
        <v>0</v>
      </c>
      <c r="L40" s="5">
        <v>0</v>
      </c>
      <c r="M40" s="5">
        <v>2879089884</v>
      </c>
      <c r="N40" s="5">
        <v>0</v>
      </c>
      <c r="O40" s="6">
        <f t="shared" si="2"/>
        <v>2879089884</v>
      </c>
      <c r="P40" s="5">
        <v>1747637000</v>
      </c>
      <c r="Q40" s="5">
        <v>1131452884</v>
      </c>
      <c r="R40" s="5">
        <v>274678000</v>
      </c>
      <c r="S40" s="5">
        <v>45000000</v>
      </c>
      <c r="T40" s="5">
        <v>45000000</v>
      </c>
      <c r="U40" s="7">
        <f t="shared" si="3"/>
        <v>2604411884</v>
      </c>
      <c r="V40" s="8">
        <f t="shared" si="4"/>
        <v>9.5404454555750862E-2</v>
      </c>
      <c r="W40" s="8">
        <f t="shared" si="5"/>
        <v>1.5629939256179195E-2</v>
      </c>
      <c r="X40" s="24">
        <f t="shared" si="6"/>
        <v>1.5629939256179195E-2</v>
      </c>
      <c r="Y40" s="2"/>
    </row>
    <row r="41" spans="1:25" ht="80.099999999999994" customHeight="1" thickBot="1">
      <c r="A41" s="23" t="s">
        <v>59</v>
      </c>
      <c r="B41" s="3" t="s">
        <v>85</v>
      </c>
      <c r="C41" s="3" t="s">
        <v>61</v>
      </c>
      <c r="D41" s="3" t="s">
        <v>91</v>
      </c>
      <c r="E41" s="3" t="s">
        <v>89</v>
      </c>
      <c r="F41" s="3" t="s">
        <v>22</v>
      </c>
      <c r="G41" s="3" t="s">
        <v>23</v>
      </c>
      <c r="H41" s="3" t="s">
        <v>24</v>
      </c>
      <c r="I41" s="4" t="s">
        <v>90</v>
      </c>
      <c r="J41" s="5">
        <v>381056014</v>
      </c>
      <c r="K41" s="5">
        <v>0</v>
      </c>
      <c r="L41" s="5">
        <v>0</v>
      </c>
      <c r="M41" s="5">
        <v>381056014</v>
      </c>
      <c r="N41" s="5">
        <v>0</v>
      </c>
      <c r="O41" s="6">
        <f t="shared" si="2"/>
        <v>381056014</v>
      </c>
      <c r="P41" s="5">
        <v>381056014</v>
      </c>
      <c r="Q41" s="5">
        <v>0</v>
      </c>
      <c r="R41" s="5">
        <v>0</v>
      </c>
      <c r="S41" s="5">
        <v>0</v>
      </c>
      <c r="T41" s="5">
        <v>0</v>
      </c>
      <c r="U41" s="7">
        <f t="shared" si="3"/>
        <v>381056014</v>
      </c>
      <c r="V41" s="8">
        <f t="shared" si="4"/>
        <v>0</v>
      </c>
      <c r="W41" s="8">
        <f t="shared" si="5"/>
        <v>0</v>
      </c>
      <c r="X41" s="24">
        <f t="shared" si="6"/>
        <v>0</v>
      </c>
      <c r="Y41" s="2"/>
    </row>
    <row r="42" spans="1:25" ht="36.75" customHeight="1" thickBot="1">
      <c r="A42" s="25"/>
      <c r="B42" s="26"/>
      <c r="C42" s="26"/>
      <c r="D42" s="26"/>
      <c r="E42" s="26"/>
      <c r="F42" s="26"/>
      <c r="G42" s="26"/>
      <c r="H42" s="26"/>
      <c r="I42" s="27" t="s">
        <v>98</v>
      </c>
      <c r="J42" s="28">
        <f>+J6+J29</f>
        <v>915102115350</v>
      </c>
      <c r="K42" s="28">
        <f t="shared" ref="K42:T42" si="11">+K6+K29</f>
        <v>0</v>
      </c>
      <c r="L42" s="28">
        <f t="shared" si="11"/>
        <v>0</v>
      </c>
      <c r="M42" s="28">
        <f t="shared" si="11"/>
        <v>915102115350</v>
      </c>
      <c r="N42" s="28">
        <f t="shared" si="11"/>
        <v>50000000000</v>
      </c>
      <c r="O42" s="29">
        <f t="shared" si="2"/>
        <v>865102115350</v>
      </c>
      <c r="P42" s="28">
        <f t="shared" si="11"/>
        <v>703871208462.37</v>
      </c>
      <c r="Q42" s="28">
        <f t="shared" si="11"/>
        <v>161230906887.63</v>
      </c>
      <c r="R42" s="28">
        <f t="shared" si="11"/>
        <v>239956903648.62</v>
      </c>
      <c r="S42" s="28">
        <f t="shared" si="11"/>
        <v>7017104748.4699993</v>
      </c>
      <c r="T42" s="28">
        <f t="shared" si="11"/>
        <v>6937104748.4699993</v>
      </c>
      <c r="U42" s="30">
        <f t="shared" si="3"/>
        <v>625145211701.38</v>
      </c>
      <c r="V42" s="31">
        <f t="shared" si="4"/>
        <v>0.27737408034372807</v>
      </c>
      <c r="W42" s="31">
        <f t="shared" si="5"/>
        <v>8.111302265896141E-3</v>
      </c>
      <c r="X42" s="32">
        <f t="shared" si="6"/>
        <v>8.0188276336180375E-3</v>
      </c>
      <c r="Y42" s="2"/>
    </row>
    <row r="43" spans="1:25" ht="15.75" thickTop="1">
      <c r="A43" s="33" t="s">
        <v>109</v>
      </c>
      <c r="B43" s="33"/>
      <c r="C43" s="33"/>
      <c r="D43" s="33"/>
      <c r="E43" s="33"/>
      <c r="F43" s="33"/>
      <c r="G43" s="33"/>
      <c r="H43" s="33"/>
      <c r="I43" s="34"/>
      <c r="J43" s="34"/>
      <c r="K43" s="34"/>
      <c r="L43" s="34"/>
      <c r="M43" s="34"/>
      <c r="N43" s="34"/>
      <c r="O43" s="34"/>
      <c r="P43" s="35"/>
      <c r="Q43" s="35"/>
      <c r="R43" s="35"/>
      <c r="S43" s="35"/>
      <c r="T43" s="35"/>
      <c r="U43" s="36"/>
      <c r="V43" s="37"/>
      <c r="W43" s="9"/>
      <c r="X43" s="9"/>
      <c r="Y43" s="2"/>
    </row>
    <row r="44" spans="1:25">
      <c r="A44" s="33" t="s">
        <v>107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5"/>
      <c r="Q44" s="35"/>
      <c r="R44" s="35"/>
      <c r="S44" s="35"/>
      <c r="T44" s="35"/>
      <c r="U44" s="36"/>
      <c r="V44" s="37"/>
      <c r="W44" s="9"/>
      <c r="X44" s="9"/>
      <c r="Y44" s="2"/>
    </row>
    <row r="45" spans="1:25">
      <c r="A45" s="33" t="s">
        <v>108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5"/>
      <c r="Q45" s="35"/>
      <c r="R45" s="35"/>
      <c r="S45" s="35"/>
      <c r="T45" s="35"/>
      <c r="U45" s="36"/>
      <c r="V45" s="37"/>
      <c r="W45" s="9"/>
      <c r="X45" s="9"/>
      <c r="Y45" s="2"/>
    </row>
    <row r="46" spans="1:25" ht="25.5" customHeight="1"/>
    <row r="49" ht="35.1" customHeight="1"/>
    <row r="50" ht="35.1" customHeight="1"/>
    <row r="51" ht="35.1" customHeight="1"/>
    <row r="52" ht="35.1" customHeight="1"/>
    <row r="53" ht="35.1" customHeight="1"/>
    <row r="54" ht="35.1" customHeight="1"/>
    <row r="55" ht="35.1" customHeight="1"/>
    <row r="56" ht="35.1" customHeight="1"/>
    <row r="57" ht="35.1" customHeight="1"/>
    <row r="58" ht="35.1" customHeight="1"/>
    <row r="59" ht="35.1" customHeight="1"/>
    <row r="60" ht="35.1" customHeight="1"/>
    <row r="61" ht="35.1" customHeight="1"/>
    <row r="62" ht="35.1" customHeight="1"/>
    <row r="63" ht="50.25" customHeight="1"/>
    <row r="64" ht="35.1" customHeight="1"/>
  </sheetData>
  <mergeCells count="4">
    <mergeCell ref="A1:X1"/>
    <mergeCell ref="A2:X2"/>
    <mergeCell ref="A3:X3"/>
    <mergeCell ref="T4:X4"/>
  </mergeCells>
  <printOptions horizontalCentered="1"/>
  <pageMargins left="0" right="0" top="0.59055118110236227" bottom="0.59055118110236227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 </vt:lpstr>
      <vt:lpstr>'GESTION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2024-02-09T16:43:27Z</cp:lastPrinted>
  <dcterms:created xsi:type="dcterms:W3CDTF">2024-02-01T13:28:36Z</dcterms:created>
  <dcterms:modified xsi:type="dcterms:W3CDTF">2024-02-09T16:43:33Z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