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ENERO\PDF\"/>
    </mc:Choice>
  </mc:AlternateContent>
  <bookViews>
    <workbookView xWindow="0" yWindow="0" windowWidth="28800" windowHeight="12135"/>
  </bookViews>
  <sheets>
    <sheet name="GASTOS DE INVERSION " sheetId="1" r:id="rId1"/>
  </sheets>
  <definedNames>
    <definedName name="_xlnm.Print_Titles" localSheetId="0">'GASTOS DE INVERSION '!$6:$6</definedName>
  </definedNames>
  <calcPr calcId="152511"/>
</workbook>
</file>

<file path=xl/calcChain.xml><?xml version="1.0" encoding="utf-8"?>
<calcChain xmlns="http://schemas.openxmlformats.org/spreadsheetml/2006/main">
  <c r="T23" i="1" l="1"/>
  <c r="V22" i="1"/>
  <c r="U22" i="1"/>
  <c r="T22" i="1"/>
  <c r="S22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V16" i="1"/>
  <c r="U16" i="1"/>
  <c r="T16" i="1"/>
  <c r="S16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1" i="1"/>
  <c r="U11" i="1"/>
  <c r="T11" i="1"/>
  <c r="S11" i="1"/>
  <c r="V9" i="1"/>
  <c r="U9" i="1"/>
  <c r="T9" i="1"/>
  <c r="S9" i="1"/>
  <c r="V8" i="1"/>
  <c r="U8" i="1"/>
  <c r="T8" i="1"/>
  <c r="S8" i="1"/>
  <c r="V7" i="1"/>
  <c r="U7" i="1"/>
  <c r="T7" i="1"/>
  <c r="S7" i="1"/>
  <c r="R23" i="1"/>
  <c r="V23" i="1" s="1"/>
  <c r="Q23" i="1"/>
  <c r="U23" i="1" s="1"/>
  <c r="P23" i="1"/>
  <c r="O23" i="1"/>
  <c r="N23" i="1"/>
  <c r="M23" i="1"/>
  <c r="S23" i="1" s="1"/>
  <c r="L23" i="1"/>
  <c r="K23" i="1"/>
  <c r="J23" i="1"/>
  <c r="R21" i="1"/>
  <c r="Q21" i="1"/>
  <c r="U21" i="1" s="1"/>
  <c r="P21" i="1"/>
  <c r="O21" i="1"/>
  <c r="N21" i="1"/>
  <c r="M21" i="1"/>
  <c r="V21" i="1" s="1"/>
  <c r="L21" i="1"/>
  <c r="K21" i="1"/>
  <c r="J21" i="1"/>
  <c r="R17" i="1"/>
  <c r="Q17" i="1"/>
  <c r="U17" i="1" s="1"/>
  <c r="P17" i="1"/>
  <c r="T17" i="1" s="1"/>
  <c r="O17" i="1"/>
  <c r="N17" i="1"/>
  <c r="M17" i="1"/>
  <c r="S17" i="1" s="1"/>
  <c r="L17" i="1"/>
  <c r="K17" i="1"/>
  <c r="J17" i="1"/>
  <c r="R10" i="1"/>
  <c r="Q10" i="1"/>
  <c r="U10" i="1" s="1"/>
  <c r="P10" i="1"/>
  <c r="O10" i="1"/>
  <c r="N10" i="1"/>
  <c r="M10" i="1"/>
  <c r="S10" i="1" s="1"/>
  <c r="L10" i="1"/>
  <c r="K10" i="1"/>
  <c r="J10" i="1"/>
  <c r="V10" i="1" l="1"/>
  <c r="S21" i="1"/>
  <c r="T21" i="1"/>
  <c r="P24" i="1"/>
  <c r="T10" i="1"/>
  <c r="K24" i="1"/>
  <c r="L24" i="1"/>
  <c r="M24" i="1"/>
  <c r="S24" i="1" s="1"/>
  <c r="N24" i="1"/>
  <c r="O24" i="1"/>
  <c r="J24" i="1"/>
  <c r="Q24" i="1"/>
  <c r="R24" i="1"/>
  <c r="V24" i="1" l="1"/>
  <c r="U24" i="1"/>
  <c r="T24" i="1"/>
</calcChain>
</file>

<file path=xl/sharedStrings.xml><?xml version="1.0" encoding="utf-8"?>
<sst xmlns="http://schemas.openxmlformats.org/spreadsheetml/2006/main" count="174" uniqueCount="75">
  <si>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</si>
  <si>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</si>
  <si>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</si>
  <si>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</si>
  <si>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</si>
  <si>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</si>
  <si>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</si>
  <si>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</si>
  <si>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</si>
  <si>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</si>
  <si>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</si>
  <si>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</si>
  <si>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</si>
  <si>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</si>
  <si>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</si>
  <si>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</si>
  <si>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</si>
  <si>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</si>
  <si>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</si>
  <si>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</si>
  <si>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</si>
  <si>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</si>
  <si>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</si>
  <si>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</si>
  <si>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</si>
  <si>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</si>
  <si>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</si>
  <si>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</si>
  <si>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</si>
  <si>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14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</si>
  <si>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</si>
  <si>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</si>
  <si>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</si>
  <si>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</si>
  <si>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</si>
  <si>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</si>
  <si>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</si>
  <si>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</si>
  <si>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</si>
  <si>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</si>
  <si>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</si>
  <si>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</si>
  <si>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</si>
  <si>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</si>
  <si>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</si>
  <si>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</si>
  <si>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</si>
  <si>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</si>
  <si>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</si>
  <si>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</si>
  <si>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</si>
  <si>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</si>
  <si>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</si>
  <si>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</si>
  <si>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</si>
  <si>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</si>
  <si>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16</t>
  </si>
  <si>
    <t>40401B</t>
  </si>
  <si>
    <t>4. TRANSFORMACIÓN PRODUCTIVA, INTERNACIONALIZACIÓN Y ACCIÓN CLÍMATICA / B. TRANSFORMACIÓN PARA LA DIVERSIFICACIÓN PRODUCTIVA Y EXPORTADORA</t>
  </si>
  <si>
    <t>OBLIG/APR</t>
  </si>
  <si>
    <t>PAGO/  APR</t>
  </si>
  <si>
    <t>COMP/ APR</t>
  </si>
  <si>
    <t>MINISTERIO DE COMERCIO INDUSTRIA Y TURISMO</t>
  </si>
  <si>
    <t xml:space="preserve">Fuente de Información: SIIF Nación </t>
  </si>
  <si>
    <t xml:space="preserve">INFORME DE EJECUCIÓN PRESUPUESTAL ACUMULADA CON CORTE AL 31 DE ENERO DE 2024 </t>
  </si>
  <si>
    <t xml:space="preserve">VICEMINISTERIO DE COMERCIO EXTERIOR </t>
  </si>
  <si>
    <t>VICEMINSITERIO DE DESARROLLO EMPRESARIAL</t>
  </si>
  <si>
    <t xml:space="preserve">SECRETARIA GENERAL </t>
  </si>
  <si>
    <t>VICEMINISTERIO DE TURISMO</t>
  </si>
  <si>
    <t xml:space="preserve">TOTAL GASTOS DE INVERSION </t>
  </si>
  <si>
    <t>GASTOS DE INVERSION</t>
  </si>
  <si>
    <t xml:space="preserve">FECHA DE GENERACIÓN: FEBRERO 01 DE 2023 </t>
  </si>
  <si>
    <t>APROPIACIÓN SIN COMPROMETER</t>
  </si>
  <si>
    <r>
      <rPr>
        <b/>
        <sz val="9"/>
        <rFont val="Arial"/>
        <family val="2"/>
      </rPr>
      <t>Nota 1</t>
    </r>
    <r>
      <rPr>
        <sz val="9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</si>
  <si>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9"/>
        <rFont val="Arial"/>
        <family val="2"/>
      </rPr>
      <t>Nota 2</t>
    </r>
    <r>
      <rPr>
        <sz val="9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</si>
</sst>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11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9"/>
      <name val="Calibri"/>
      <family val="2"/>
    </font>
    <font>
      <b/>
      <sz val="9"/>
      <name val="Arial"/>
      <family val="2"/>
    </font>
    <font>
      <b/>
      <sz val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7" fontId="7" fillId="0" borderId="1" xfId="0" applyNumberFormat="1" applyFont="1" applyFill="1" applyBorder="1" applyAlignment="1">
      <alignment horizontal="right" vertical="center" wrapText="1"/>
    </xf>
    <xf numFmtId="10" fontId="7" fillId="0" borderId="1" xfId="0" applyNumberFormat="1" applyFont="1" applyFill="1" applyBorder="1" applyAlignment="1">
      <alignment horizontal="right" vertical="center" wrapText="1"/>
    </xf>
    <xf numFmtId="10" fontId="7" fillId="0" borderId="0" xfId="0" applyNumberFormat="1" applyFont="1" applyFill="1" applyBorder="1"/>
    <xf numFmtId="7" fontId="4" fillId="3" borderId="1" xfId="0" applyNumberFormat="1" applyFont="1" applyFill="1" applyBorder="1" applyAlignment="1">
      <alignment horizontal="right" vertical="center" wrapText="1"/>
    </xf>
    <xf numFmtId="10" fontId="4" fillId="3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10" fontId="9" fillId="0" borderId="0" xfId="0" applyNumberFormat="1" applyFont="1" applyFill="1" applyBorder="1"/>
    <xf numFmtId="0" fontId="4" fillId="0" borderId="0" xfId="0" applyFont="1" applyFill="1" applyBorder="1"/>
    <xf numFmtId="0" fontId="1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38100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18</xdr:col>
      <xdr:colOff>838199</xdr:colOff>
      <xdr:row>0</xdr:row>
      <xdr:rowOff>76200</xdr:rowOff>
    </xdr:from>
    <xdr:to>
      <xdr:col>21</xdr:col>
      <xdr:colOff>495300</xdr:colOff>
      <xdr:row>2</xdr:row>
      <xdr:rowOff>114300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9" y="76200"/>
          <a:ext cx="2028826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64"/>
  <sheetViews>
    <sheetView showGridLines="0" tabSelected="1" topLeftCell="A16" workbookViewId="0">
      <selection activeCell="J34" sqref="J34"/>
    </sheetView>
  </sheetViews>
  <sheetFormatPr baseColWidth="10" defaultRowHeight="15"/>
  <cols>
    <col min="1" max="4" width="5.42578125" customWidth="1"/>
    <col min="5" max="5" width="8.42578125" customWidth="1"/>
    <col min="6" max="6" width="6.28515625" customWidth="1"/>
    <col min="7" max="7" width="4.42578125" customWidth="1"/>
    <col min="8" max="8" width="4.7109375" customWidth="1"/>
    <col min="9" max="9" width="27.5703125" customWidth="1"/>
    <col min="10" max="10" width="15.85546875" customWidth="1"/>
    <col min="11" max="11" width="11.42578125" customWidth="1"/>
    <col min="12" max="12" width="12.140625" customWidth="1"/>
    <col min="13" max="13" width="15.7109375" customWidth="1"/>
    <col min="14" max="14" width="18.85546875" customWidth="1"/>
    <col min="15" max="15" width="15.85546875" customWidth="1"/>
    <col min="16" max="16" width="16.7109375" customWidth="1"/>
    <col min="17" max="18" width="14.5703125" customWidth="1"/>
    <col min="19" max="19" width="16.140625" customWidth="1"/>
    <col min="20" max="20" width="7.42578125" customWidth="1"/>
    <col min="21" max="21" width="6.85546875" customWidth="1"/>
    <col min="22" max="22" width="7.85546875" customWidth="1"/>
  </cols>
  <sheetData>
    <row r="2" spans="1:27">
      <c r="A2" s="26" t="s">
        <v>62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7">
      <c r="A3" s="26" t="s">
        <v>64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7">
      <c r="A4" s="26" t="s">
        <v>70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7" ht="15.75" thickBot="1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25" t="s">
        <v>71</v>
      </c>
      <c r="T5" s="15"/>
      <c r="U5" s="15"/>
      <c r="V5" s="15"/>
    </row>
    <row r="6" spans="1:27" ht="51" customHeight="1" thickTop="1" thickBot="1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O6" s="7" t="s">
        <v>15</v>
      </c>
      <c r="P6" s="7" t="s">
        <v>16</v>
      </c>
      <c r="Q6" s="7" t="s">
        <v>17</v>
      </c>
      <c r="R6" s="7" t="s">
        <v>18</v>
      </c>
      <c r="S6" s="8" t="s">
        <v>72</v>
      </c>
      <c r="T6" s="8" t="s">
        <v>61</v>
      </c>
      <c r="U6" s="8" t="s">
        <v>59</v>
      </c>
      <c r="V6" s="8" t="s">
        <v>60</v>
      </c>
    </row>
    <row r="7" spans="1:27" ht="61.5" customHeight="1" thickTop="1" thickBot="1">
      <c r="A7" s="9" t="s">
        <v>23</v>
      </c>
      <c r="B7" s="9" t="s">
        <v>24</v>
      </c>
      <c r="C7" s="9" t="s">
        <v>25</v>
      </c>
      <c r="D7" s="9" t="s">
        <v>26</v>
      </c>
      <c r="E7" s="9" t="s">
        <v>27</v>
      </c>
      <c r="F7" s="9" t="s">
        <v>19</v>
      </c>
      <c r="G7" s="9" t="s">
        <v>20</v>
      </c>
      <c r="H7" s="9" t="s">
        <v>21</v>
      </c>
      <c r="I7" s="10" t="s">
        <v>28</v>
      </c>
      <c r="J7" s="11">
        <v>2879089992</v>
      </c>
      <c r="K7" s="11">
        <v>0</v>
      </c>
      <c r="L7" s="11">
        <v>0</v>
      </c>
      <c r="M7" s="11">
        <v>2879089992</v>
      </c>
      <c r="N7" s="11">
        <v>1974229248</v>
      </c>
      <c r="O7" s="11">
        <v>904860744</v>
      </c>
      <c r="P7" s="11">
        <v>1069042000</v>
      </c>
      <c r="Q7" s="11">
        <v>95000000</v>
      </c>
      <c r="R7" s="11">
        <v>95000000</v>
      </c>
      <c r="S7" s="16">
        <f>+M7-P7</f>
        <v>1810047992</v>
      </c>
      <c r="T7" s="17">
        <f>+P7/M7</f>
        <v>0.37131246434481024</v>
      </c>
      <c r="U7" s="17">
        <f>+Q7/M7</f>
        <v>3.2996537191950337E-2</v>
      </c>
      <c r="V7" s="17">
        <f>+R7/M7</f>
        <v>3.2996537191950337E-2</v>
      </c>
      <c r="W7" s="18"/>
      <c r="X7" s="6"/>
      <c r="Y7" s="6"/>
      <c r="Z7" s="6"/>
      <c r="AA7" s="6"/>
    </row>
    <row r="8" spans="1:27" ht="57.75" thickTop="1" thickBot="1">
      <c r="A8" s="9" t="s">
        <v>23</v>
      </c>
      <c r="B8" s="9" t="s">
        <v>24</v>
      </c>
      <c r="C8" s="9" t="s">
        <v>25</v>
      </c>
      <c r="D8" s="9" t="s">
        <v>26</v>
      </c>
      <c r="E8" s="9" t="s">
        <v>27</v>
      </c>
      <c r="F8" s="9" t="s">
        <v>19</v>
      </c>
      <c r="G8" s="9" t="s">
        <v>29</v>
      </c>
      <c r="H8" s="9" t="s">
        <v>21</v>
      </c>
      <c r="I8" s="10" t="s">
        <v>28</v>
      </c>
      <c r="J8" s="11">
        <v>21150651769</v>
      </c>
      <c r="K8" s="11">
        <v>0</v>
      </c>
      <c r="L8" s="11">
        <v>0</v>
      </c>
      <c r="M8" s="11">
        <v>21150651769</v>
      </c>
      <c r="N8" s="11">
        <v>21150651769</v>
      </c>
      <c r="O8" s="11">
        <v>0</v>
      </c>
      <c r="P8" s="11">
        <v>0</v>
      </c>
      <c r="Q8" s="11">
        <v>0</v>
      </c>
      <c r="R8" s="11">
        <v>0</v>
      </c>
      <c r="S8" s="16">
        <f t="shared" ref="S8:S24" si="0">+M8-P8</f>
        <v>21150651769</v>
      </c>
      <c r="T8" s="17">
        <f t="shared" ref="T8:T24" si="1">+P8/M8</f>
        <v>0</v>
      </c>
      <c r="U8" s="17">
        <f t="shared" ref="U8:U24" si="2">+Q8/M8</f>
        <v>0</v>
      </c>
      <c r="V8" s="17">
        <f t="shared" ref="V8:V24" si="3">+R8/M8</f>
        <v>0</v>
      </c>
      <c r="W8" s="18"/>
      <c r="X8" s="6"/>
      <c r="Y8" s="6"/>
      <c r="Z8" s="6"/>
      <c r="AA8" s="6"/>
    </row>
    <row r="9" spans="1:27" ht="57.75" thickTop="1" thickBot="1">
      <c r="A9" s="9" t="s">
        <v>23</v>
      </c>
      <c r="B9" s="9" t="s">
        <v>24</v>
      </c>
      <c r="C9" s="9" t="s">
        <v>25</v>
      </c>
      <c r="D9" s="9" t="s">
        <v>26</v>
      </c>
      <c r="E9" s="9" t="s">
        <v>57</v>
      </c>
      <c r="F9" s="9" t="s">
        <v>19</v>
      </c>
      <c r="G9" s="9" t="s">
        <v>56</v>
      </c>
      <c r="H9" s="9" t="s">
        <v>22</v>
      </c>
      <c r="I9" s="10" t="s">
        <v>58</v>
      </c>
      <c r="J9" s="11">
        <v>9755650000</v>
      </c>
      <c r="K9" s="11">
        <v>0</v>
      </c>
      <c r="L9" s="11">
        <v>0</v>
      </c>
      <c r="M9" s="11">
        <v>9755650000</v>
      </c>
      <c r="N9" s="11">
        <v>9356336340.4899998</v>
      </c>
      <c r="O9" s="11">
        <v>399313659.50999999</v>
      </c>
      <c r="P9" s="11">
        <v>6586682289.4899998</v>
      </c>
      <c r="Q9" s="11">
        <v>0</v>
      </c>
      <c r="R9" s="11">
        <v>0</v>
      </c>
      <c r="S9" s="16">
        <f t="shared" si="0"/>
        <v>3168967710.5100002</v>
      </c>
      <c r="T9" s="17">
        <f t="shared" si="1"/>
        <v>0.67516590790875031</v>
      </c>
      <c r="U9" s="17">
        <f t="shared" si="2"/>
        <v>0</v>
      </c>
      <c r="V9" s="17">
        <f t="shared" si="3"/>
        <v>0</v>
      </c>
      <c r="W9" s="18"/>
      <c r="X9" s="6"/>
      <c r="Y9" s="6"/>
      <c r="Z9" s="6"/>
      <c r="AA9" s="6"/>
    </row>
    <row r="10" spans="1:27" ht="31.5" customHeight="1" thickTop="1" thickBot="1">
      <c r="A10" s="12" t="s">
        <v>23</v>
      </c>
      <c r="B10" s="12"/>
      <c r="C10" s="12"/>
      <c r="D10" s="12"/>
      <c r="E10" s="12"/>
      <c r="F10" s="12"/>
      <c r="G10" s="12"/>
      <c r="H10" s="12"/>
      <c r="I10" s="13" t="s">
        <v>65</v>
      </c>
      <c r="J10" s="14">
        <f>SUM(J7:J9)</f>
        <v>33785391761</v>
      </c>
      <c r="K10" s="14">
        <f t="shared" ref="K10:R10" si="4">SUM(K7:K9)</f>
        <v>0</v>
      </c>
      <c r="L10" s="14">
        <f t="shared" si="4"/>
        <v>0</v>
      </c>
      <c r="M10" s="14">
        <f t="shared" si="4"/>
        <v>33785391761</v>
      </c>
      <c r="N10" s="14">
        <f t="shared" si="4"/>
        <v>32481217357.489998</v>
      </c>
      <c r="O10" s="14">
        <f t="shared" si="4"/>
        <v>1304174403.51</v>
      </c>
      <c r="P10" s="14">
        <f t="shared" si="4"/>
        <v>7655724289.4899998</v>
      </c>
      <c r="Q10" s="14">
        <f t="shared" si="4"/>
        <v>95000000</v>
      </c>
      <c r="R10" s="14">
        <f t="shared" si="4"/>
        <v>95000000</v>
      </c>
      <c r="S10" s="19">
        <f t="shared" si="0"/>
        <v>26129667471.510002</v>
      </c>
      <c r="T10" s="20">
        <f t="shared" si="1"/>
        <v>0.22659865375091928</v>
      </c>
      <c r="U10" s="20">
        <f t="shared" si="2"/>
        <v>2.8118661660647896E-3</v>
      </c>
      <c r="V10" s="20">
        <f t="shared" si="3"/>
        <v>2.8118661660647896E-3</v>
      </c>
      <c r="W10" s="18"/>
      <c r="X10" s="6"/>
      <c r="Y10" s="6"/>
      <c r="Z10" s="6"/>
      <c r="AA10" s="6"/>
    </row>
    <row r="11" spans="1:27" ht="69" thickTop="1" thickBot="1">
      <c r="A11" s="9" t="s">
        <v>23</v>
      </c>
      <c r="B11" s="9" t="s">
        <v>30</v>
      </c>
      <c r="C11" s="9" t="s">
        <v>25</v>
      </c>
      <c r="D11" s="9" t="s">
        <v>31</v>
      </c>
      <c r="E11" s="9" t="s">
        <v>32</v>
      </c>
      <c r="F11" s="9" t="s">
        <v>19</v>
      </c>
      <c r="G11" s="9" t="s">
        <v>20</v>
      </c>
      <c r="H11" s="9" t="s">
        <v>21</v>
      </c>
      <c r="I11" s="10" t="s">
        <v>33</v>
      </c>
      <c r="J11" s="11">
        <v>19570000000</v>
      </c>
      <c r="K11" s="11">
        <v>0</v>
      </c>
      <c r="L11" s="11">
        <v>0</v>
      </c>
      <c r="M11" s="11">
        <v>19570000000</v>
      </c>
      <c r="N11" s="11">
        <v>17346573030</v>
      </c>
      <c r="O11" s="11">
        <v>2223426970</v>
      </c>
      <c r="P11" s="11">
        <v>354554250</v>
      </c>
      <c r="Q11" s="11">
        <v>60000000</v>
      </c>
      <c r="R11" s="11">
        <v>60000000</v>
      </c>
      <c r="S11" s="16">
        <f t="shared" si="0"/>
        <v>19215445750</v>
      </c>
      <c r="T11" s="17">
        <f t="shared" si="1"/>
        <v>1.8117233009708737E-2</v>
      </c>
      <c r="U11" s="17">
        <f t="shared" si="2"/>
        <v>3.0659172202350538E-3</v>
      </c>
      <c r="V11" s="17">
        <f t="shared" si="3"/>
        <v>3.0659172202350538E-3</v>
      </c>
      <c r="W11" s="18"/>
      <c r="X11" s="6"/>
      <c r="Y11" s="6"/>
      <c r="Z11" s="6"/>
      <c r="AA11" s="6"/>
    </row>
    <row r="12" spans="1:27" ht="69" thickTop="1" thickBot="1">
      <c r="A12" s="9" t="s">
        <v>23</v>
      </c>
      <c r="B12" s="9" t="s">
        <v>30</v>
      </c>
      <c r="C12" s="9" t="s">
        <v>25</v>
      </c>
      <c r="D12" s="9" t="s">
        <v>34</v>
      </c>
      <c r="E12" s="9" t="s">
        <v>35</v>
      </c>
      <c r="F12" s="9" t="s">
        <v>19</v>
      </c>
      <c r="G12" s="9" t="s">
        <v>20</v>
      </c>
      <c r="H12" s="9" t="s">
        <v>21</v>
      </c>
      <c r="I12" s="10" t="s">
        <v>36</v>
      </c>
      <c r="J12" s="11">
        <v>16568950074</v>
      </c>
      <c r="K12" s="11">
        <v>0</v>
      </c>
      <c r="L12" s="11">
        <v>0</v>
      </c>
      <c r="M12" s="11">
        <v>16568950074</v>
      </c>
      <c r="N12" s="11">
        <v>655278484</v>
      </c>
      <c r="O12" s="11">
        <v>15913671590</v>
      </c>
      <c r="P12" s="11">
        <v>70000000</v>
      </c>
      <c r="Q12" s="11">
        <v>70000000</v>
      </c>
      <c r="R12" s="11">
        <v>70000000</v>
      </c>
      <c r="S12" s="16">
        <f t="shared" si="0"/>
        <v>16498950074</v>
      </c>
      <c r="T12" s="17">
        <f t="shared" si="1"/>
        <v>4.2247698066182251E-3</v>
      </c>
      <c r="U12" s="17">
        <f t="shared" si="2"/>
        <v>4.2247698066182251E-3</v>
      </c>
      <c r="V12" s="17">
        <f t="shared" si="3"/>
        <v>4.2247698066182251E-3</v>
      </c>
      <c r="W12" s="18"/>
      <c r="X12" s="6"/>
      <c r="Y12" s="6"/>
      <c r="Z12" s="6"/>
      <c r="AA12" s="6"/>
    </row>
    <row r="13" spans="1:27" ht="69" thickTop="1" thickBot="1">
      <c r="A13" s="9" t="s">
        <v>23</v>
      </c>
      <c r="B13" s="9" t="s">
        <v>30</v>
      </c>
      <c r="C13" s="9" t="s">
        <v>25</v>
      </c>
      <c r="D13" s="9" t="s">
        <v>37</v>
      </c>
      <c r="E13" s="9" t="s">
        <v>35</v>
      </c>
      <c r="F13" s="9" t="s">
        <v>19</v>
      </c>
      <c r="G13" s="9" t="s">
        <v>20</v>
      </c>
      <c r="H13" s="9" t="s">
        <v>21</v>
      </c>
      <c r="I13" s="10" t="s">
        <v>36</v>
      </c>
      <c r="J13" s="11">
        <v>4005703159</v>
      </c>
      <c r="K13" s="11">
        <v>0</v>
      </c>
      <c r="L13" s="11">
        <v>0</v>
      </c>
      <c r="M13" s="11">
        <v>4005703159</v>
      </c>
      <c r="N13" s="11">
        <v>1196999400</v>
      </c>
      <c r="O13" s="11">
        <v>2808703759</v>
      </c>
      <c r="P13" s="11">
        <v>706534810</v>
      </c>
      <c r="Q13" s="11">
        <v>125000000</v>
      </c>
      <c r="R13" s="11">
        <v>125000000</v>
      </c>
      <c r="S13" s="16">
        <f t="shared" si="0"/>
        <v>3299168349</v>
      </c>
      <c r="T13" s="17">
        <f t="shared" si="1"/>
        <v>0.17638221854072239</v>
      </c>
      <c r="U13" s="17">
        <f t="shared" si="2"/>
        <v>3.1205507507252612E-2</v>
      </c>
      <c r="V13" s="17">
        <f t="shared" si="3"/>
        <v>3.1205507507252612E-2</v>
      </c>
      <c r="W13" s="18"/>
      <c r="X13" s="6"/>
      <c r="Y13" s="6"/>
      <c r="Z13" s="6"/>
      <c r="AA13" s="6"/>
    </row>
    <row r="14" spans="1:27" ht="46.5" thickTop="1" thickBot="1">
      <c r="A14" s="9" t="s">
        <v>23</v>
      </c>
      <c r="B14" s="9" t="s">
        <v>30</v>
      </c>
      <c r="C14" s="9" t="s">
        <v>25</v>
      </c>
      <c r="D14" s="9" t="s">
        <v>38</v>
      </c>
      <c r="E14" s="9" t="s">
        <v>39</v>
      </c>
      <c r="F14" s="9" t="s">
        <v>19</v>
      </c>
      <c r="G14" s="9" t="s">
        <v>20</v>
      </c>
      <c r="H14" s="9" t="s">
        <v>21</v>
      </c>
      <c r="I14" s="10" t="s">
        <v>40</v>
      </c>
      <c r="J14" s="11">
        <v>69511933550</v>
      </c>
      <c r="K14" s="11">
        <v>0</v>
      </c>
      <c r="L14" s="11">
        <v>0</v>
      </c>
      <c r="M14" s="11">
        <v>69511933550</v>
      </c>
      <c r="N14" s="11">
        <v>43109785900</v>
      </c>
      <c r="O14" s="11">
        <v>26402147650</v>
      </c>
      <c r="P14" s="11">
        <v>708018830</v>
      </c>
      <c r="Q14" s="11">
        <v>62000000</v>
      </c>
      <c r="R14" s="11">
        <v>62000000</v>
      </c>
      <c r="S14" s="16">
        <f t="shared" si="0"/>
        <v>68803914720</v>
      </c>
      <c r="T14" s="17">
        <f t="shared" si="1"/>
        <v>1.0185572373565488E-2</v>
      </c>
      <c r="U14" s="17">
        <f t="shared" si="2"/>
        <v>8.9193318087466727E-4</v>
      </c>
      <c r="V14" s="17">
        <f t="shared" si="3"/>
        <v>8.9193318087466727E-4</v>
      </c>
      <c r="W14" s="18"/>
      <c r="X14" s="6"/>
      <c r="Y14" s="6"/>
      <c r="Z14" s="6"/>
      <c r="AA14" s="6"/>
    </row>
    <row r="15" spans="1:27" ht="69" thickTop="1" thickBot="1">
      <c r="A15" s="9" t="s">
        <v>23</v>
      </c>
      <c r="B15" s="9" t="s">
        <v>30</v>
      </c>
      <c r="C15" s="9" t="s">
        <v>25</v>
      </c>
      <c r="D15" s="9" t="s">
        <v>41</v>
      </c>
      <c r="E15" s="9" t="s">
        <v>42</v>
      </c>
      <c r="F15" s="9" t="s">
        <v>19</v>
      </c>
      <c r="G15" s="9" t="s">
        <v>20</v>
      </c>
      <c r="H15" s="9" t="s">
        <v>21</v>
      </c>
      <c r="I15" s="10" t="s">
        <v>43</v>
      </c>
      <c r="J15" s="11">
        <v>59646395164</v>
      </c>
      <c r="K15" s="11">
        <v>0</v>
      </c>
      <c r="L15" s="11">
        <v>0</v>
      </c>
      <c r="M15" s="11">
        <v>59646395164</v>
      </c>
      <c r="N15" s="11">
        <v>2358922500</v>
      </c>
      <c r="O15" s="11">
        <v>57287472664</v>
      </c>
      <c r="P15" s="11">
        <v>1140655050</v>
      </c>
      <c r="Q15" s="11">
        <v>0</v>
      </c>
      <c r="R15" s="11">
        <v>0</v>
      </c>
      <c r="S15" s="16">
        <f t="shared" si="0"/>
        <v>58505740114</v>
      </c>
      <c r="T15" s="17">
        <f t="shared" si="1"/>
        <v>1.9123620913950059E-2</v>
      </c>
      <c r="U15" s="17">
        <f t="shared" si="2"/>
        <v>0</v>
      </c>
      <c r="V15" s="17">
        <f t="shared" si="3"/>
        <v>0</v>
      </c>
      <c r="W15" s="18"/>
      <c r="X15" s="6"/>
      <c r="Y15" s="6"/>
      <c r="Z15" s="6"/>
      <c r="AA15" s="6"/>
    </row>
    <row r="16" spans="1:27" ht="69" thickTop="1" thickBot="1">
      <c r="A16" s="9" t="s">
        <v>23</v>
      </c>
      <c r="B16" s="9" t="s">
        <v>47</v>
      </c>
      <c r="C16" s="9" t="s">
        <v>25</v>
      </c>
      <c r="D16" s="9" t="s">
        <v>48</v>
      </c>
      <c r="E16" s="9" t="s">
        <v>35</v>
      </c>
      <c r="F16" s="9" t="s">
        <v>19</v>
      </c>
      <c r="G16" s="9" t="s">
        <v>20</v>
      </c>
      <c r="H16" s="9" t="s">
        <v>21</v>
      </c>
      <c r="I16" s="10" t="s">
        <v>36</v>
      </c>
      <c r="J16" s="11">
        <v>152422406</v>
      </c>
      <c r="K16" s="11">
        <v>0</v>
      </c>
      <c r="L16" s="11">
        <v>0</v>
      </c>
      <c r="M16" s="11">
        <v>152422406</v>
      </c>
      <c r="N16" s="11">
        <v>78414000</v>
      </c>
      <c r="O16" s="11">
        <v>74008406</v>
      </c>
      <c r="P16" s="11">
        <v>78414000</v>
      </c>
      <c r="Q16" s="11">
        <v>0</v>
      </c>
      <c r="R16" s="11">
        <v>0</v>
      </c>
      <c r="S16" s="16">
        <f t="shared" si="0"/>
        <v>74008406</v>
      </c>
      <c r="T16" s="17">
        <f t="shared" si="1"/>
        <v>0.51445192382017646</v>
      </c>
      <c r="U16" s="17">
        <f t="shared" si="2"/>
        <v>0</v>
      </c>
      <c r="V16" s="17">
        <f t="shared" si="3"/>
        <v>0</v>
      </c>
      <c r="W16" s="18"/>
      <c r="X16" s="6"/>
      <c r="Y16" s="6"/>
      <c r="Z16" s="6"/>
      <c r="AA16" s="6"/>
    </row>
    <row r="17" spans="1:27" ht="45" customHeight="1" thickTop="1" thickBot="1">
      <c r="A17" s="12" t="s">
        <v>23</v>
      </c>
      <c r="B17" s="12"/>
      <c r="C17" s="12"/>
      <c r="D17" s="12"/>
      <c r="E17" s="12"/>
      <c r="F17" s="12"/>
      <c r="G17" s="12"/>
      <c r="H17" s="12"/>
      <c r="I17" s="13" t="s">
        <v>66</v>
      </c>
      <c r="J17" s="14">
        <f>SUM(J11:J16)</f>
        <v>169455404353</v>
      </c>
      <c r="K17" s="14">
        <f t="shared" ref="K17:R17" si="5">SUM(K11:K16)</f>
        <v>0</v>
      </c>
      <c r="L17" s="14">
        <f t="shared" si="5"/>
        <v>0</v>
      </c>
      <c r="M17" s="14">
        <f t="shared" si="5"/>
        <v>169455404353</v>
      </c>
      <c r="N17" s="14">
        <f t="shared" si="5"/>
        <v>64745973314</v>
      </c>
      <c r="O17" s="14">
        <f t="shared" si="5"/>
        <v>104709431039</v>
      </c>
      <c r="P17" s="14">
        <f t="shared" si="5"/>
        <v>3058176940</v>
      </c>
      <c r="Q17" s="14">
        <f t="shared" si="5"/>
        <v>317000000</v>
      </c>
      <c r="R17" s="14">
        <f t="shared" si="5"/>
        <v>317000000</v>
      </c>
      <c r="S17" s="19">
        <f t="shared" si="0"/>
        <v>166397227413</v>
      </c>
      <c r="T17" s="20">
        <f t="shared" si="1"/>
        <v>1.8047090039272972E-2</v>
      </c>
      <c r="U17" s="20">
        <f t="shared" si="2"/>
        <v>1.8706986726705001E-3</v>
      </c>
      <c r="V17" s="20">
        <f t="shared" si="3"/>
        <v>1.8706986726705001E-3</v>
      </c>
      <c r="W17" s="18"/>
      <c r="X17" s="6"/>
      <c r="Y17" s="6"/>
      <c r="Z17" s="6"/>
      <c r="AA17" s="6"/>
    </row>
    <row r="18" spans="1:27" ht="39.75" customHeight="1" thickTop="1" thickBot="1">
      <c r="A18" s="9" t="s">
        <v>23</v>
      </c>
      <c r="B18" s="9" t="s">
        <v>49</v>
      </c>
      <c r="C18" s="9" t="s">
        <v>25</v>
      </c>
      <c r="D18" s="9" t="s">
        <v>50</v>
      </c>
      <c r="E18" s="9" t="s">
        <v>51</v>
      </c>
      <c r="F18" s="9" t="s">
        <v>19</v>
      </c>
      <c r="G18" s="9" t="s">
        <v>20</v>
      </c>
      <c r="H18" s="9" t="s">
        <v>21</v>
      </c>
      <c r="I18" s="10" t="s">
        <v>52</v>
      </c>
      <c r="J18" s="11">
        <v>4911388626</v>
      </c>
      <c r="K18" s="11">
        <v>0</v>
      </c>
      <c r="L18" s="11">
        <v>0</v>
      </c>
      <c r="M18" s="11">
        <v>4911388626</v>
      </c>
      <c r="N18" s="11">
        <v>2826500000</v>
      </c>
      <c r="O18" s="11">
        <v>2084888626</v>
      </c>
      <c r="P18" s="11">
        <v>249380167</v>
      </c>
      <c r="Q18" s="11">
        <v>0</v>
      </c>
      <c r="R18" s="11">
        <v>0</v>
      </c>
      <c r="S18" s="16">
        <f t="shared" si="0"/>
        <v>4662008459</v>
      </c>
      <c r="T18" s="17">
        <f t="shared" si="1"/>
        <v>5.0775897814281414E-2</v>
      </c>
      <c r="U18" s="17">
        <f t="shared" si="2"/>
        <v>0</v>
      </c>
      <c r="V18" s="17">
        <f t="shared" si="3"/>
        <v>0</v>
      </c>
      <c r="W18" s="18"/>
      <c r="X18" s="6"/>
      <c r="Y18" s="6"/>
      <c r="Z18" s="6"/>
      <c r="AA18" s="6"/>
    </row>
    <row r="19" spans="1:27" ht="56.25" customHeight="1" thickTop="1" thickBot="1">
      <c r="A19" s="9" t="s">
        <v>23</v>
      </c>
      <c r="B19" s="9" t="s">
        <v>49</v>
      </c>
      <c r="C19" s="9" t="s">
        <v>25</v>
      </c>
      <c r="D19" s="9" t="s">
        <v>48</v>
      </c>
      <c r="E19" s="9" t="s">
        <v>53</v>
      </c>
      <c r="F19" s="9" t="s">
        <v>19</v>
      </c>
      <c r="G19" s="9" t="s">
        <v>20</v>
      </c>
      <c r="H19" s="9" t="s">
        <v>21</v>
      </c>
      <c r="I19" s="10" t="s">
        <v>54</v>
      </c>
      <c r="J19" s="11">
        <v>2879089884</v>
      </c>
      <c r="K19" s="11">
        <v>0</v>
      </c>
      <c r="L19" s="11">
        <v>0</v>
      </c>
      <c r="M19" s="11">
        <v>2879089884</v>
      </c>
      <c r="N19" s="11">
        <v>1747637000</v>
      </c>
      <c r="O19" s="11">
        <v>1131452884</v>
      </c>
      <c r="P19" s="11">
        <v>274678000</v>
      </c>
      <c r="Q19" s="11">
        <v>45000000</v>
      </c>
      <c r="R19" s="11">
        <v>45000000</v>
      </c>
      <c r="S19" s="16">
        <f t="shared" si="0"/>
        <v>2604411884</v>
      </c>
      <c r="T19" s="17">
        <f t="shared" si="1"/>
        <v>9.5404454555750862E-2</v>
      </c>
      <c r="U19" s="17">
        <f t="shared" si="2"/>
        <v>1.5629939256179195E-2</v>
      </c>
      <c r="V19" s="17">
        <f t="shared" si="3"/>
        <v>1.5629939256179195E-2</v>
      </c>
      <c r="W19" s="18"/>
      <c r="X19" s="6"/>
      <c r="Y19" s="6"/>
      <c r="Z19" s="6"/>
      <c r="AA19" s="6"/>
    </row>
    <row r="20" spans="1:27" ht="55.5" customHeight="1" thickTop="1" thickBot="1">
      <c r="A20" s="9" t="s">
        <v>23</v>
      </c>
      <c r="B20" s="9" t="s">
        <v>49</v>
      </c>
      <c r="C20" s="9" t="s">
        <v>25</v>
      </c>
      <c r="D20" s="9" t="s">
        <v>55</v>
      </c>
      <c r="E20" s="9" t="s">
        <v>53</v>
      </c>
      <c r="F20" s="9" t="s">
        <v>19</v>
      </c>
      <c r="G20" s="9" t="s">
        <v>20</v>
      </c>
      <c r="H20" s="9" t="s">
        <v>21</v>
      </c>
      <c r="I20" s="10" t="s">
        <v>54</v>
      </c>
      <c r="J20" s="11">
        <v>381056014</v>
      </c>
      <c r="K20" s="11">
        <v>0</v>
      </c>
      <c r="L20" s="11">
        <v>0</v>
      </c>
      <c r="M20" s="11">
        <v>381056014</v>
      </c>
      <c r="N20" s="11">
        <v>381056014</v>
      </c>
      <c r="O20" s="11">
        <v>0</v>
      </c>
      <c r="P20" s="11">
        <v>0</v>
      </c>
      <c r="Q20" s="11">
        <v>0</v>
      </c>
      <c r="R20" s="11">
        <v>0</v>
      </c>
      <c r="S20" s="16">
        <f t="shared" si="0"/>
        <v>381056014</v>
      </c>
      <c r="T20" s="17">
        <f t="shared" si="1"/>
        <v>0</v>
      </c>
      <c r="U20" s="17">
        <f t="shared" si="2"/>
        <v>0</v>
      </c>
      <c r="V20" s="17">
        <f t="shared" si="3"/>
        <v>0</v>
      </c>
      <c r="W20" s="18"/>
      <c r="X20" s="6"/>
      <c r="Y20" s="6"/>
      <c r="Z20" s="6"/>
      <c r="AA20" s="6"/>
    </row>
    <row r="21" spans="1:27" ht="39.75" customHeight="1" thickTop="1" thickBot="1">
      <c r="A21" s="12" t="s">
        <v>23</v>
      </c>
      <c r="B21" s="12"/>
      <c r="C21" s="12"/>
      <c r="D21" s="12"/>
      <c r="E21" s="12"/>
      <c r="F21" s="12"/>
      <c r="G21" s="12"/>
      <c r="H21" s="12"/>
      <c r="I21" s="13" t="s">
        <v>67</v>
      </c>
      <c r="J21" s="14">
        <f>SUM(J18:J20)</f>
        <v>8171534524</v>
      </c>
      <c r="K21" s="14">
        <f t="shared" ref="K21:R21" si="6">SUM(K18:K20)</f>
        <v>0</v>
      </c>
      <c r="L21" s="14">
        <f t="shared" si="6"/>
        <v>0</v>
      </c>
      <c r="M21" s="14">
        <f t="shared" si="6"/>
        <v>8171534524</v>
      </c>
      <c r="N21" s="14">
        <f t="shared" si="6"/>
        <v>4955193014</v>
      </c>
      <c r="O21" s="14">
        <f t="shared" si="6"/>
        <v>3216341510</v>
      </c>
      <c r="P21" s="14">
        <f t="shared" si="6"/>
        <v>524058167</v>
      </c>
      <c r="Q21" s="14">
        <f t="shared" si="6"/>
        <v>45000000</v>
      </c>
      <c r="R21" s="14">
        <f t="shared" si="6"/>
        <v>45000000</v>
      </c>
      <c r="S21" s="19">
        <f t="shared" si="0"/>
        <v>7647476357</v>
      </c>
      <c r="T21" s="20">
        <f t="shared" si="1"/>
        <v>6.4132160913085309E-2</v>
      </c>
      <c r="U21" s="20">
        <f t="shared" si="2"/>
        <v>5.5069216030151844E-3</v>
      </c>
      <c r="V21" s="20">
        <f t="shared" si="3"/>
        <v>5.5069216030151844E-3</v>
      </c>
      <c r="W21" s="18"/>
      <c r="X21" s="6"/>
      <c r="Y21" s="6"/>
      <c r="Z21" s="6"/>
      <c r="AA21" s="6"/>
    </row>
    <row r="22" spans="1:27" ht="57.75" customHeight="1" thickTop="1" thickBot="1">
      <c r="A22" s="9" t="s">
        <v>23</v>
      </c>
      <c r="B22" s="9" t="s">
        <v>30</v>
      </c>
      <c r="C22" s="9" t="s">
        <v>25</v>
      </c>
      <c r="D22" s="9" t="s">
        <v>44</v>
      </c>
      <c r="E22" s="9" t="s">
        <v>45</v>
      </c>
      <c r="F22" s="9" t="s">
        <v>19</v>
      </c>
      <c r="G22" s="9" t="s">
        <v>20</v>
      </c>
      <c r="H22" s="9" t="s">
        <v>21</v>
      </c>
      <c r="I22" s="10" t="s">
        <v>46</v>
      </c>
      <c r="J22" s="11">
        <v>2733955712</v>
      </c>
      <c r="K22" s="11">
        <v>0</v>
      </c>
      <c r="L22" s="11">
        <v>0</v>
      </c>
      <c r="M22" s="11">
        <v>2733955712</v>
      </c>
      <c r="N22" s="11">
        <v>2168178475</v>
      </c>
      <c r="O22" s="11">
        <v>565777237</v>
      </c>
      <c r="P22" s="11">
        <v>781091620</v>
      </c>
      <c r="Q22" s="11">
        <v>80000000</v>
      </c>
      <c r="R22" s="11">
        <v>0</v>
      </c>
      <c r="S22" s="16">
        <f t="shared" si="0"/>
        <v>1952864092</v>
      </c>
      <c r="T22" s="17">
        <f t="shared" si="1"/>
        <v>0.28570017303923317</v>
      </c>
      <c r="U22" s="17">
        <f t="shared" si="2"/>
        <v>2.9261629824089849E-2</v>
      </c>
      <c r="V22" s="17">
        <f t="shared" si="3"/>
        <v>0</v>
      </c>
      <c r="W22" s="18"/>
      <c r="X22" s="6"/>
      <c r="Y22" s="6"/>
      <c r="Z22" s="6"/>
      <c r="AA22" s="6"/>
    </row>
    <row r="23" spans="1:27" ht="24" customHeight="1" thickTop="1" thickBot="1">
      <c r="A23" s="12" t="s">
        <v>23</v>
      </c>
      <c r="B23" s="12"/>
      <c r="C23" s="12"/>
      <c r="D23" s="12"/>
      <c r="E23" s="12"/>
      <c r="F23" s="12"/>
      <c r="G23" s="12"/>
      <c r="H23" s="12"/>
      <c r="I23" s="13" t="s">
        <v>68</v>
      </c>
      <c r="J23" s="14">
        <f>+J22</f>
        <v>2733955712</v>
      </c>
      <c r="K23" s="14">
        <f t="shared" ref="K23:R23" si="7">+K22</f>
        <v>0</v>
      </c>
      <c r="L23" s="14">
        <f t="shared" si="7"/>
        <v>0</v>
      </c>
      <c r="M23" s="14">
        <f t="shared" si="7"/>
        <v>2733955712</v>
      </c>
      <c r="N23" s="14">
        <f t="shared" si="7"/>
        <v>2168178475</v>
      </c>
      <c r="O23" s="14">
        <f t="shared" si="7"/>
        <v>565777237</v>
      </c>
      <c r="P23" s="14">
        <f t="shared" si="7"/>
        <v>781091620</v>
      </c>
      <c r="Q23" s="14">
        <f t="shared" si="7"/>
        <v>80000000</v>
      </c>
      <c r="R23" s="14">
        <f t="shared" si="7"/>
        <v>0</v>
      </c>
      <c r="S23" s="19">
        <f t="shared" si="0"/>
        <v>1952864092</v>
      </c>
      <c r="T23" s="20">
        <f t="shared" si="1"/>
        <v>0.28570017303923317</v>
      </c>
      <c r="U23" s="20">
        <f t="shared" si="2"/>
        <v>2.9261629824089849E-2</v>
      </c>
      <c r="V23" s="20">
        <f t="shared" si="3"/>
        <v>0</v>
      </c>
      <c r="W23" s="18"/>
      <c r="X23" s="6"/>
      <c r="Y23" s="6"/>
      <c r="Z23" s="6"/>
      <c r="AA23" s="6"/>
    </row>
    <row r="24" spans="1:27" ht="26.25" customHeight="1" thickTop="1" thickBot="1">
      <c r="A24" s="12" t="s">
        <v>23</v>
      </c>
      <c r="B24" s="12"/>
      <c r="C24" s="12"/>
      <c r="D24" s="12"/>
      <c r="E24" s="12"/>
      <c r="F24" s="12"/>
      <c r="G24" s="12"/>
      <c r="H24" s="12"/>
      <c r="I24" s="13" t="s">
        <v>69</v>
      </c>
      <c r="J24" s="14">
        <f>+J10+J17+J21+J23</f>
        <v>214146286350</v>
      </c>
      <c r="K24" s="14">
        <f t="shared" ref="K24:R24" si="8">+K10+K17+K21+K23</f>
        <v>0</v>
      </c>
      <c r="L24" s="14">
        <f t="shared" si="8"/>
        <v>0</v>
      </c>
      <c r="M24" s="14">
        <f t="shared" si="8"/>
        <v>214146286350</v>
      </c>
      <c r="N24" s="14">
        <f t="shared" si="8"/>
        <v>104350562160.48999</v>
      </c>
      <c r="O24" s="14">
        <f t="shared" si="8"/>
        <v>109795724189.50999</v>
      </c>
      <c r="P24" s="14">
        <f t="shared" si="8"/>
        <v>12019051016.49</v>
      </c>
      <c r="Q24" s="14">
        <f t="shared" si="8"/>
        <v>537000000</v>
      </c>
      <c r="R24" s="14">
        <f t="shared" si="8"/>
        <v>457000000</v>
      </c>
      <c r="S24" s="19">
        <f t="shared" si="0"/>
        <v>202127235333.51001</v>
      </c>
      <c r="T24" s="20">
        <f t="shared" si="1"/>
        <v>5.6125423519351167E-2</v>
      </c>
      <c r="U24" s="20">
        <f t="shared" si="2"/>
        <v>2.5076316248712756E-3</v>
      </c>
      <c r="V24" s="20">
        <f t="shared" si="3"/>
        <v>2.1340552189314209E-3</v>
      </c>
      <c r="W24" s="18"/>
      <c r="X24" s="6"/>
      <c r="Y24" s="6"/>
      <c r="Z24" s="6"/>
      <c r="AA24" s="6"/>
    </row>
    <row r="25" spans="1:27" ht="15.75" thickTop="1">
      <c r="A25" s="21" t="s">
        <v>63</v>
      </c>
      <c r="B25" s="21"/>
      <c r="C25" s="21"/>
      <c r="D25" s="21"/>
      <c r="E25" s="21"/>
      <c r="F25" s="21"/>
      <c r="G25" s="21"/>
      <c r="H25" s="21"/>
      <c r="I25" s="22"/>
      <c r="J25" s="22"/>
      <c r="K25" s="22"/>
      <c r="L25" s="22"/>
      <c r="M25" s="22"/>
      <c r="N25" s="22"/>
      <c r="O25" s="22"/>
      <c r="P25" s="23"/>
      <c r="Q25" s="22"/>
      <c r="R25" s="22"/>
      <c r="S25" s="22"/>
      <c r="T25" s="22"/>
      <c r="U25" s="22"/>
      <c r="V25" s="22"/>
    </row>
    <row r="26" spans="1:27">
      <c r="A26" s="21" t="s">
        <v>73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4"/>
      <c r="Q26" s="24"/>
      <c r="R26" s="22"/>
      <c r="S26" s="22"/>
      <c r="T26" s="22"/>
      <c r="U26" s="22"/>
      <c r="V26" s="22"/>
    </row>
    <row r="27" spans="1:27">
      <c r="A27" s="21" t="s">
        <v>74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4"/>
      <c r="Q27" s="24"/>
      <c r="R27" s="22"/>
      <c r="S27" s="22"/>
      <c r="T27" s="22"/>
      <c r="U27" s="22"/>
      <c r="V27" s="22"/>
    </row>
    <row r="28" spans="1:27">
      <c r="S28" s="5"/>
      <c r="T28" s="4"/>
      <c r="U28" s="4"/>
      <c r="V28" s="4"/>
      <c r="W28" s="2"/>
    </row>
    <row r="29" spans="1:27">
      <c r="S29" s="5"/>
      <c r="T29" s="4"/>
      <c r="U29" s="4"/>
      <c r="V29" s="4"/>
      <c r="W29" s="2"/>
    </row>
    <row r="30" spans="1:27">
      <c r="S30" s="5"/>
      <c r="T30" s="4"/>
      <c r="U30" s="4"/>
      <c r="V30" s="4"/>
      <c r="W30" s="2"/>
    </row>
    <row r="31" spans="1:27">
      <c r="S31" s="5"/>
      <c r="T31" s="4"/>
      <c r="U31" s="4"/>
      <c r="V31" s="4"/>
      <c r="W31" s="2"/>
    </row>
    <row r="32" spans="1:27">
      <c r="S32" s="5"/>
      <c r="T32" s="4"/>
      <c r="U32" s="4"/>
      <c r="V32" s="4"/>
      <c r="W32" s="2"/>
    </row>
    <row r="33" spans="19:23">
      <c r="S33" s="5"/>
      <c r="T33" s="4"/>
      <c r="U33" s="4"/>
      <c r="V33" s="4"/>
      <c r="W33" s="2"/>
    </row>
    <row r="34" spans="19:23">
      <c r="S34" s="5"/>
      <c r="T34" s="4"/>
      <c r="U34" s="4"/>
      <c r="V34" s="4"/>
      <c r="W34" s="2"/>
    </row>
    <row r="35" spans="19:23">
      <c r="S35" s="5"/>
      <c r="T35" s="4"/>
      <c r="U35" s="4"/>
      <c r="V35" s="4"/>
      <c r="W35" s="2"/>
    </row>
    <row r="36" spans="19:23">
      <c r="S36" s="5"/>
      <c r="T36" s="5"/>
      <c r="U36" s="5"/>
      <c r="V36" s="5"/>
    </row>
    <row r="37" spans="19:23">
      <c r="S37" s="5"/>
      <c r="T37" s="5"/>
      <c r="U37" s="5"/>
      <c r="V37" s="5"/>
    </row>
    <row r="38" spans="19:23">
      <c r="S38" s="3"/>
      <c r="T38" s="3"/>
      <c r="U38" s="3"/>
      <c r="V38" s="3"/>
    </row>
    <row r="39" spans="19:23">
      <c r="S39" s="3"/>
      <c r="T39" s="3"/>
      <c r="U39" s="3"/>
      <c r="V39" s="3"/>
    </row>
    <row r="40" spans="19:23">
      <c r="S40" s="3"/>
      <c r="T40" s="3"/>
      <c r="U40" s="3"/>
      <c r="V40" s="3"/>
    </row>
    <row r="41" spans="19:23">
      <c r="S41" s="3"/>
      <c r="T41" s="3"/>
      <c r="U41" s="3"/>
      <c r="V41" s="3"/>
    </row>
    <row r="46" spans="19:23" ht="25.5" customHeight="1"/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50.25" customHeight="1"/>
    <row r="64" ht="35.1" customHeight="1"/>
  </sheetData>
  <mergeCells count="3">
    <mergeCell ref="A2:V2"/>
    <mergeCell ref="A3:V3"/>
    <mergeCell ref="A4:V4"/>
  </mergeCells>
  <printOptions horizontalCentered="1"/>
  <pageMargins left="0" right="0.19685039370078741" top="0.59055118110236227" bottom="0.59055118110236227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2024-02-09T16:43:45Z</cp:lastPrinted>
  <dcterms:created xsi:type="dcterms:W3CDTF">2024-02-01T13:28:36Z</dcterms:created>
  <dcterms:modified xsi:type="dcterms:W3CDTF">2024-02-09T16:44:21Z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