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ENERO\PDF\"/>
    </mc:Choice>
  </mc:AlternateContent>
  <bookViews>
    <workbookView xWindow="0" yWindow="0" windowWidth="28800" windowHeight="12135"/>
  </bookViews>
  <sheets>
    <sheet name="DCE" sheetId="1" r:id="rId1"/>
  </sheets>
  <definedNames>
    <definedName name="_xlnm.Print_Titles" localSheetId="0">DCE!$5:$5</definedName>
  </definedNames>
  <calcPr calcId="152511"/>
</workbook>
</file>

<file path=xl/calcChain.xml><?xml version="1.0" encoding="utf-8"?>
<calcChain xmlns="http://schemas.openxmlformats.org/spreadsheetml/2006/main">
  <c r="O20" i="1" l="1"/>
  <c r="X20" i="1" s="1"/>
  <c r="O18" i="1"/>
  <c r="X18" i="1" s="1"/>
  <c r="O16" i="1"/>
  <c r="V16" i="1" s="1"/>
  <c r="O15" i="1"/>
  <c r="O13" i="1"/>
  <c r="X13" i="1" s="1"/>
  <c r="O11" i="1"/>
  <c r="O10" i="1"/>
  <c r="V10" i="1" s="1"/>
  <c r="O9" i="1"/>
  <c r="X9" i="1" s="1"/>
  <c r="O8" i="1"/>
  <c r="X8" i="1" s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4" i="1"/>
  <c r="S14" i="1"/>
  <c r="R14" i="1"/>
  <c r="Q14" i="1"/>
  <c r="P14" i="1"/>
  <c r="N14" i="1"/>
  <c r="M14" i="1"/>
  <c r="L14" i="1"/>
  <c r="K14" i="1"/>
  <c r="J14" i="1"/>
  <c r="T12" i="1"/>
  <c r="S12" i="1"/>
  <c r="R12" i="1"/>
  <c r="Q12" i="1"/>
  <c r="P12" i="1"/>
  <c r="N12" i="1"/>
  <c r="M12" i="1"/>
  <c r="L12" i="1"/>
  <c r="K12" i="1"/>
  <c r="J12" i="1"/>
  <c r="T7" i="1"/>
  <c r="S7" i="1"/>
  <c r="R7" i="1"/>
  <c r="Q7" i="1"/>
  <c r="P7" i="1"/>
  <c r="N7" i="1"/>
  <c r="M7" i="1"/>
  <c r="L7" i="1"/>
  <c r="K7" i="1"/>
  <c r="J7" i="1"/>
  <c r="O14" i="1" l="1"/>
  <c r="U14" i="1"/>
  <c r="V8" i="1"/>
  <c r="V9" i="1"/>
  <c r="W9" i="1"/>
  <c r="V13" i="1"/>
  <c r="V14" i="1"/>
  <c r="W13" i="1"/>
  <c r="W14" i="1"/>
  <c r="V18" i="1"/>
  <c r="X14" i="1"/>
  <c r="V20" i="1"/>
  <c r="U8" i="1"/>
  <c r="U10" i="1"/>
  <c r="U16" i="1"/>
  <c r="U18" i="1"/>
  <c r="U20" i="1"/>
  <c r="W8" i="1"/>
  <c r="W10" i="1"/>
  <c r="W16" i="1"/>
  <c r="W18" i="1"/>
  <c r="W20" i="1"/>
  <c r="X10" i="1"/>
  <c r="X16" i="1"/>
  <c r="O17" i="1"/>
  <c r="X17" i="1" s="1"/>
  <c r="U9" i="1"/>
  <c r="U11" i="1"/>
  <c r="U13" i="1"/>
  <c r="U15" i="1"/>
  <c r="M6" i="1"/>
  <c r="M21" i="1" s="1"/>
  <c r="K6" i="1"/>
  <c r="K21" i="1" s="1"/>
  <c r="O19" i="1"/>
  <c r="O12" i="1"/>
  <c r="O7" i="1"/>
  <c r="R6" i="1"/>
  <c r="L6" i="1"/>
  <c r="L21" i="1" s="1"/>
  <c r="J6" i="1"/>
  <c r="J21" i="1" s="1"/>
  <c r="S6" i="1"/>
  <c r="T6" i="1"/>
  <c r="N6" i="1"/>
  <c r="N21" i="1" s="1"/>
  <c r="Q6" i="1"/>
  <c r="Q21" i="1" s="1"/>
  <c r="P6" i="1"/>
  <c r="P21" i="1" s="1"/>
  <c r="O21" i="1" l="1"/>
  <c r="S21" i="1"/>
  <c r="V12" i="1"/>
  <c r="U12" i="1"/>
  <c r="X12" i="1"/>
  <c r="U19" i="1"/>
  <c r="W19" i="1"/>
  <c r="V19" i="1"/>
  <c r="U17" i="1"/>
  <c r="W17" i="1"/>
  <c r="V17" i="1"/>
  <c r="W12" i="1"/>
  <c r="T21" i="1"/>
  <c r="X21" i="1" s="1"/>
  <c r="R21" i="1"/>
  <c r="V21" i="1" s="1"/>
  <c r="X19" i="1"/>
  <c r="U7" i="1"/>
  <c r="W7" i="1"/>
  <c r="V7" i="1"/>
  <c r="X7" i="1"/>
  <c r="O6" i="1"/>
  <c r="U6" i="1" s="1"/>
  <c r="W21" i="1" l="1"/>
  <c r="U21" i="1"/>
  <c r="X6" i="1"/>
  <c r="V6" i="1"/>
  <c r="W6" i="1"/>
</calcChain>
</file>

<file path=xl/sharedStrings.xml><?xml version="1.0" encoding="utf-8"?>
<sst xmlns="http://schemas.openxmlformats.org/spreadsheetml/2006/main" count="138" uniqueCount="64">
  <si>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</si>
  <si>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</si>
  <si>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</si>
  <si>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</si>
  <si>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</si>
  <si>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</si>
  <si>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</si>
  <si>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</si>
  <si>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</si>
  <si>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</si>
  <si>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</si>
  <si>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</si>
  <si>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</si>
  <si>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</si>
  <si>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</si>
  <si>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</si>
  <si>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</si>
  <si>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</si>
  <si>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</si>
  <si>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</si>
  <si>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</si>
  <si>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</si>
  <si>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</si>
  <si>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</si>
  <si>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</si>
  <si>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</si>
  <si>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</si>
  <si>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</si>
  <si>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</si>
  <si>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</si>
  <si>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</si>
  <si>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</si>
  <si>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</si>
  <si>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</si>
  <si>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</si>
  <si>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</si>
  <si>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</si>
  <si>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</si>
  <si>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</si>
  <si>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</si>
  <si>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</si>
  <si>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</si>
  <si>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</si>
  <si>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</si>
  <si>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</si>
  <si>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</si>
  <si>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</si>
  <si>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 xml:space="preserve">ADQUISICION DE BIENES Y SERVICIOS </t>
  </si>
  <si>
    <t>TRANSFERENCIAS CORRIENTES</t>
  </si>
  <si>
    <t xml:space="preserve">GASTOS DE INVERSION </t>
  </si>
  <si>
    <t>GASTOS POR TRIBUTOS, MULTAS, SANCIONES E INTERESES DE MORA</t>
  </si>
  <si>
    <t>TOTAL PRESUPUESTO A+C</t>
  </si>
  <si>
    <t xml:space="preserve">APR. VIGENTE DESPUES DE BLOQUEOS </t>
  </si>
  <si>
    <t>APROPIACION SIN COMPROMETER</t>
  </si>
  <si>
    <t>OBLIG/APR</t>
  </si>
  <si>
    <t>PAGO/  APR</t>
  </si>
  <si>
    <t>COMP/ APR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</si>
  <si>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</si>
  <si>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</si>
  <si>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</si>
  <si>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</si>
  <si>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t xml:space="preserve">INFORME DE EJECUCIÓN PRESUPUESTAL ACUMULADA CON CORTE AL 31 DE ENERO DE 2024 </t>
  </si>
  <si>
    <t xml:space="preserve">FECHA DE GENERACIÓN: FEBRERO 01 DE 2024 </t>
  </si>
  <si>
    <t xml:space="preserve">UNIDAD EJECUTORA 3501-02  DIRECCION DE COMERCIO EXTERIOR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</si>
</sst>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7"/>
      <name val="Arial"/>
      <family val="2"/>
    </font>
    <font>
      <sz val="7"/>
      <name val="Calibri"/>
      <family val="2"/>
    </font>
    <font>
      <sz val="8"/>
      <name val="Arial"/>
      <family val="2"/>
    </font>
    <font>
      <b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10" fontId="1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7" fontId="2" fillId="0" borderId="1" xfId="0" applyNumberFormat="1" applyFont="1" applyFill="1" applyBorder="1" applyAlignment="1">
      <alignment vertical="center" wrapText="1" readingOrder="1"/>
    </xf>
    <xf numFmtId="7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7" fontId="3" fillId="3" borderId="1" xfId="0" applyNumberFormat="1" applyFont="1" applyFill="1" applyBorder="1" applyAlignment="1">
      <alignment vertical="center" wrapText="1" readingOrder="1"/>
    </xf>
    <xf numFmtId="7" fontId="7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9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0" fillId="0" borderId="0" xfId="0" applyFont="1" applyFill="1" applyBorder="1"/>
    <xf numFmtId="10" fontId="6" fillId="0" borderId="0" xfId="0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262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257174</xdr:colOff>
      <xdr:row>0</xdr:row>
      <xdr:rowOff>28574</xdr:rowOff>
    </xdr:from>
    <xdr:to>
      <xdr:col>23</xdr:col>
      <xdr:colOff>295274</xdr:colOff>
      <xdr:row>2</xdr:row>
      <xdr:rowOff>228599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49" y="28574"/>
          <a:ext cx="2409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showGridLines="0" tabSelected="1" workbookViewId="0">
      <selection activeCell="S8" sqref="S8"/>
    </sheetView>
  </sheetViews>
  <sheetFormatPr baseColWidth="10" defaultRowHeight="15"/>
  <cols>
    <col min="1" max="4" width="5.42578125" customWidth="1"/>
    <col min="5" max="5" width="6.42578125" customWidth="1"/>
    <col min="6" max="6" width="6.28515625" customWidth="1"/>
    <col min="7" max="7" width="4.42578125" customWidth="1"/>
    <col min="8" max="8" width="4.7109375" customWidth="1"/>
    <col min="9" max="9" width="24" customWidth="1"/>
    <col min="10" max="10" width="15.85546875" customWidth="1"/>
    <col min="11" max="11" width="11.42578125" customWidth="1"/>
    <col min="12" max="12" width="12.140625" customWidth="1"/>
    <col min="13" max="13" width="15.7109375" customWidth="1"/>
    <col min="14" max="14" width="15.28515625" customWidth="1"/>
    <col min="15" max="15" width="16.28515625" customWidth="1"/>
    <col min="16" max="16" width="17" customWidth="1"/>
    <col min="17" max="17" width="13.7109375" customWidth="1"/>
    <col min="18" max="18" width="15.28515625" customWidth="1"/>
    <col min="19" max="19" width="14" customWidth="1"/>
    <col min="20" max="20" width="14.5703125" customWidth="1"/>
    <col min="21" max="21" width="17.7109375" customWidth="1"/>
    <col min="22" max="22" width="7.85546875" customWidth="1"/>
    <col min="23" max="23" width="7" customWidth="1"/>
    <col min="24" max="24" width="7.140625" customWidth="1"/>
  </cols>
  <sheetData>
    <row r="1" spans="1:25">
      <c r="A1" s="26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5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5">
      <c r="A3" s="26" t="s">
        <v>63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5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/>
      <c r="P4" s="1" t="s">
        <v>0</v>
      </c>
      <c r="Q4" s="1" t="s">
        <v>0</v>
      </c>
      <c r="R4" s="1" t="s">
        <v>0</v>
      </c>
      <c r="S4" s="1" t="s">
        <v>0</v>
      </c>
      <c r="T4" s="27" t="s">
        <v>62</v>
      </c>
      <c r="U4" s="28"/>
      <c r="V4" s="28"/>
      <c r="W4" s="28"/>
      <c r="X4" s="28"/>
    </row>
    <row r="5" spans="1:25" ht="34.5" thickBo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52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14" t="s">
        <v>53</v>
      </c>
      <c r="V5" s="14" t="s">
        <v>56</v>
      </c>
      <c r="W5" s="14" t="s">
        <v>54</v>
      </c>
      <c r="X5" s="14" t="s">
        <v>55</v>
      </c>
      <c r="Y5" s="3"/>
    </row>
    <row r="6" spans="1:25" ht="35.1" customHeight="1" thickBot="1">
      <c r="A6" s="15" t="s">
        <v>20</v>
      </c>
      <c r="B6" s="15"/>
      <c r="C6" s="15"/>
      <c r="D6" s="15"/>
      <c r="E6" s="15"/>
      <c r="F6" s="15"/>
      <c r="G6" s="15"/>
      <c r="H6" s="15"/>
      <c r="I6" s="16" t="s">
        <v>45</v>
      </c>
      <c r="J6" s="20">
        <f>+J7+J12+J14+J17</f>
        <v>24683451000</v>
      </c>
      <c r="K6" s="20">
        <f t="shared" ref="K6:T6" si="0">+K7+K12+K14+K17</f>
        <v>0</v>
      </c>
      <c r="L6" s="20">
        <f t="shared" si="0"/>
        <v>0</v>
      </c>
      <c r="M6" s="20">
        <f t="shared" si="0"/>
        <v>24683451000</v>
      </c>
      <c r="N6" s="20">
        <f t="shared" si="0"/>
        <v>5127027000</v>
      </c>
      <c r="O6" s="17">
        <f t="shared" ref="O6:O21" si="1">+M6-N6</f>
        <v>19556424000</v>
      </c>
      <c r="P6" s="20">
        <f t="shared" si="0"/>
        <v>19397074240.16</v>
      </c>
      <c r="Q6" s="20">
        <f t="shared" si="0"/>
        <v>159349759.84</v>
      </c>
      <c r="R6" s="20">
        <f t="shared" si="0"/>
        <v>2636864833.0599999</v>
      </c>
      <c r="S6" s="20">
        <f t="shared" si="0"/>
        <v>1020668432.9</v>
      </c>
      <c r="T6" s="20">
        <f t="shared" si="0"/>
        <v>1020668432.9</v>
      </c>
      <c r="U6" s="18">
        <f t="shared" ref="U6:U21" si="2">+O6-R6</f>
        <v>16919559166.940001</v>
      </c>
      <c r="V6" s="19">
        <f t="shared" ref="V6:V21" si="3">+R6/O6</f>
        <v>0.13483369112164884</v>
      </c>
      <c r="W6" s="19">
        <f t="shared" ref="W6:W21" si="4">+S6/O6</f>
        <v>5.2190954384093942E-2</v>
      </c>
      <c r="X6" s="19">
        <f t="shared" ref="X6:X21" si="5">+T6/O6</f>
        <v>5.2190954384093942E-2</v>
      </c>
      <c r="Y6" s="3"/>
    </row>
    <row r="7" spans="1:25" ht="35.1" customHeight="1" thickBot="1">
      <c r="A7" s="15" t="s">
        <v>20</v>
      </c>
      <c r="B7" s="15" t="s">
        <v>21</v>
      </c>
      <c r="C7" s="15"/>
      <c r="D7" s="15"/>
      <c r="E7" s="15"/>
      <c r="F7" s="15"/>
      <c r="G7" s="15"/>
      <c r="H7" s="15"/>
      <c r="I7" s="16" t="s">
        <v>46</v>
      </c>
      <c r="J7" s="20">
        <f>SUM(J8:J11)</f>
        <v>18402889000</v>
      </c>
      <c r="K7" s="20">
        <f t="shared" ref="K7:T7" si="6">SUM(K8:K11)</f>
        <v>0</v>
      </c>
      <c r="L7" s="20">
        <f t="shared" si="6"/>
        <v>0</v>
      </c>
      <c r="M7" s="20">
        <f t="shared" si="6"/>
        <v>18402889000</v>
      </c>
      <c r="N7" s="20">
        <f t="shared" si="6"/>
        <v>1127027000</v>
      </c>
      <c r="O7" s="17">
        <f t="shared" si="1"/>
        <v>17275862000</v>
      </c>
      <c r="P7" s="20">
        <f t="shared" si="6"/>
        <v>17275862000</v>
      </c>
      <c r="Q7" s="20">
        <f t="shared" si="6"/>
        <v>0</v>
      </c>
      <c r="R7" s="20">
        <f t="shared" si="6"/>
        <v>941766057</v>
      </c>
      <c r="S7" s="20">
        <f t="shared" si="6"/>
        <v>941766057</v>
      </c>
      <c r="T7" s="20">
        <f t="shared" si="6"/>
        <v>941766057</v>
      </c>
      <c r="U7" s="18">
        <f t="shared" si="2"/>
        <v>16334095943</v>
      </c>
      <c r="V7" s="19">
        <f t="shared" si="3"/>
        <v>5.4513404714624368E-2</v>
      </c>
      <c r="W7" s="19">
        <f t="shared" si="4"/>
        <v>5.4513404714624368E-2</v>
      </c>
      <c r="X7" s="19">
        <f t="shared" si="5"/>
        <v>5.4513404714624368E-2</v>
      </c>
      <c r="Y7" s="3"/>
    </row>
    <row r="8" spans="1:25" ht="35.1" customHeight="1" thickBot="1">
      <c r="A8" s="5" t="s">
        <v>20</v>
      </c>
      <c r="B8" s="5" t="s">
        <v>21</v>
      </c>
      <c r="C8" s="5" t="s">
        <v>21</v>
      </c>
      <c r="D8" s="5" t="s">
        <v>21</v>
      </c>
      <c r="E8" s="5"/>
      <c r="F8" s="5" t="s">
        <v>22</v>
      </c>
      <c r="G8" s="5" t="s">
        <v>41</v>
      </c>
      <c r="H8" s="5" t="s">
        <v>36</v>
      </c>
      <c r="I8" s="6" t="s">
        <v>23</v>
      </c>
      <c r="J8" s="7">
        <v>11805764000</v>
      </c>
      <c r="K8" s="7">
        <v>0</v>
      </c>
      <c r="L8" s="7">
        <v>0</v>
      </c>
      <c r="M8" s="7">
        <v>11805764000</v>
      </c>
      <c r="N8" s="7">
        <v>0</v>
      </c>
      <c r="O8" s="11">
        <f t="shared" si="1"/>
        <v>11805764000</v>
      </c>
      <c r="P8" s="7">
        <v>11805764000</v>
      </c>
      <c r="Q8" s="7">
        <v>0</v>
      </c>
      <c r="R8" s="7">
        <v>596034988</v>
      </c>
      <c r="S8" s="7">
        <v>596034988</v>
      </c>
      <c r="T8" s="7">
        <v>596034988</v>
      </c>
      <c r="U8" s="12">
        <f t="shared" si="2"/>
        <v>11209729012</v>
      </c>
      <c r="V8" s="13">
        <f t="shared" si="3"/>
        <v>5.0486778153451144E-2</v>
      </c>
      <c r="W8" s="13">
        <f t="shared" si="4"/>
        <v>5.0486778153451144E-2</v>
      </c>
      <c r="X8" s="13">
        <f t="shared" si="5"/>
        <v>5.0486778153451144E-2</v>
      </c>
      <c r="Y8" s="3"/>
    </row>
    <row r="9" spans="1:25" ht="35.1" customHeight="1" thickBot="1">
      <c r="A9" s="5" t="s">
        <v>20</v>
      </c>
      <c r="B9" s="5" t="s">
        <v>21</v>
      </c>
      <c r="C9" s="5" t="s">
        <v>21</v>
      </c>
      <c r="D9" s="5" t="s">
        <v>24</v>
      </c>
      <c r="E9" s="5"/>
      <c r="F9" s="5" t="s">
        <v>22</v>
      </c>
      <c r="G9" s="5" t="s">
        <v>41</v>
      </c>
      <c r="H9" s="5" t="s">
        <v>36</v>
      </c>
      <c r="I9" s="6" t="s">
        <v>25</v>
      </c>
      <c r="J9" s="7">
        <v>4072511000</v>
      </c>
      <c r="K9" s="7">
        <v>0</v>
      </c>
      <c r="L9" s="7">
        <v>0</v>
      </c>
      <c r="M9" s="7">
        <v>4072511000</v>
      </c>
      <c r="N9" s="7">
        <v>0</v>
      </c>
      <c r="O9" s="11">
        <f t="shared" si="1"/>
        <v>4072511000</v>
      </c>
      <c r="P9" s="7">
        <v>4072511000</v>
      </c>
      <c r="Q9" s="7">
        <v>0</v>
      </c>
      <c r="R9" s="7">
        <v>266369498</v>
      </c>
      <c r="S9" s="7">
        <v>266369498</v>
      </c>
      <c r="T9" s="7">
        <v>266369498</v>
      </c>
      <c r="U9" s="12">
        <f t="shared" si="2"/>
        <v>3806141502</v>
      </c>
      <c r="V9" s="13">
        <f t="shared" si="3"/>
        <v>6.5406698226229465E-2</v>
      </c>
      <c r="W9" s="13">
        <f t="shared" si="4"/>
        <v>6.5406698226229465E-2</v>
      </c>
      <c r="X9" s="13">
        <f t="shared" si="5"/>
        <v>6.5406698226229465E-2</v>
      </c>
      <c r="Y9" s="3"/>
    </row>
    <row r="10" spans="1:25" ht="35.1" customHeight="1" thickBot="1">
      <c r="A10" s="5" t="s">
        <v>20</v>
      </c>
      <c r="B10" s="5" t="s">
        <v>21</v>
      </c>
      <c r="C10" s="5" t="s">
        <v>21</v>
      </c>
      <c r="D10" s="5" t="s">
        <v>26</v>
      </c>
      <c r="E10" s="5"/>
      <c r="F10" s="5" t="s">
        <v>22</v>
      </c>
      <c r="G10" s="5" t="s">
        <v>41</v>
      </c>
      <c r="H10" s="5" t="s">
        <v>36</v>
      </c>
      <c r="I10" s="6" t="s">
        <v>27</v>
      </c>
      <c r="J10" s="7">
        <v>1397587000</v>
      </c>
      <c r="K10" s="7">
        <v>0</v>
      </c>
      <c r="L10" s="7">
        <v>0</v>
      </c>
      <c r="M10" s="7">
        <v>1397587000</v>
      </c>
      <c r="N10" s="7">
        <v>0</v>
      </c>
      <c r="O10" s="11">
        <f t="shared" si="1"/>
        <v>1397587000</v>
      </c>
      <c r="P10" s="7">
        <v>1397587000</v>
      </c>
      <c r="Q10" s="7">
        <v>0</v>
      </c>
      <c r="R10" s="7">
        <v>79361571</v>
      </c>
      <c r="S10" s="7">
        <v>79361571</v>
      </c>
      <c r="T10" s="7">
        <v>79361571</v>
      </c>
      <c r="U10" s="12">
        <f t="shared" si="2"/>
        <v>1318225429</v>
      </c>
      <c r="V10" s="13">
        <f t="shared" si="3"/>
        <v>5.6784708930463723E-2</v>
      </c>
      <c r="W10" s="13">
        <f t="shared" si="4"/>
        <v>5.6784708930463723E-2</v>
      </c>
      <c r="X10" s="13">
        <f t="shared" si="5"/>
        <v>5.6784708930463723E-2</v>
      </c>
      <c r="Y10" s="3"/>
    </row>
    <row r="11" spans="1:25" ht="35.1" customHeight="1" thickBot="1">
      <c r="A11" s="5" t="s">
        <v>20</v>
      </c>
      <c r="B11" s="5" t="s">
        <v>21</v>
      </c>
      <c r="C11" s="5" t="s">
        <v>21</v>
      </c>
      <c r="D11" s="5" t="s">
        <v>31</v>
      </c>
      <c r="E11" s="5"/>
      <c r="F11" s="5" t="s">
        <v>22</v>
      </c>
      <c r="G11" s="5" t="s">
        <v>41</v>
      </c>
      <c r="H11" s="5" t="s">
        <v>36</v>
      </c>
      <c r="I11" s="6" t="s">
        <v>42</v>
      </c>
      <c r="J11" s="7">
        <v>1127027000</v>
      </c>
      <c r="K11" s="7">
        <v>0</v>
      </c>
      <c r="L11" s="7">
        <v>0</v>
      </c>
      <c r="M11" s="7">
        <v>1127027000</v>
      </c>
      <c r="N11" s="7">
        <v>1127027000</v>
      </c>
      <c r="O11" s="11">
        <f t="shared" si="1"/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12">
        <f t="shared" si="2"/>
        <v>0</v>
      </c>
      <c r="V11" s="13">
        <v>0</v>
      </c>
      <c r="W11" s="13">
        <v>0</v>
      </c>
      <c r="X11" s="13">
        <v>0</v>
      </c>
      <c r="Y11" s="3"/>
    </row>
    <row r="12" spans="1:25" ht="35.1" customHeight="1" thickBot="1">
      <c r="A12" s="15" t="s">
        <v>20</v>
      </c>
      <c r="B12" s="15" t="s">
        <v>24</v>
      </c>
      <c r="C12" s="15"/>
      <c r="D12" s="15"/>
      <c r="E12" s="15"/>
      <c r="F12" s="15"/>
      <c r="G12" s="15"/>
      <c r="H12" s="15"/>
      <c r="I12" s="16" t="s">
        <v>47</v>
      </c>
      <c r="J12" s="20">
        <f>+J13</f>
        <v>2210820000</v>
      </c>
      <c r="K12" s="20">
        <f t="shared" ref="K12:T12" si="7">+K13</f>
        <v>0</v>
      </c>
      <c r="L12" s="20">
        <f t="shared" si="7"/>
        <v>0</v>
      </c>
      <c r="M12" s="20">
        <f t="shared" si="7"/>
        <v>2210820000</v>
      </c>
      <c r="N12" s="20">
        <f t="shared" si="7"/>
        <v>0</v>
      </c>
      <c r="O12" s="17">
        <f t="shared" si="1"/>
        <v>2210820000</v>
      </c>
      <c r="P12" s="20">
        <f t="shared" si="7"/>
        <v>2056112240.1600001</v>
      </c>
      <c r="Q12" s="20">
        <f t="shared" si="7"/>
        <v>154707759.84</v>
      </c>
      <c r="R12" s="20">
        <f t="shared" si="7"/>
        <v>1686703355.0599999</v>
      </c>
      <c r="S12" s="20">
        <f t="shared" si="7"/>
        <v>70506954.900000006</v>
      </c>
      <c r="T12" s="20">
        <f t="shared" si="7"/>
        <v>70506954.900000006</v>
      </c>
      <c r="U12" s="18">
        <f t="shared" si="2"/>
        <v>524116644.94000006</v>
      </c>
      <c r="V12" s="19">
        <f t="shared" si="3"/>
        <v>0.76293110929881214</v>
      </c>
      <c r="W12" s="19">
        <f t="shared" si="4"/>
        <v>3.1891766358183846E-2</v>
      </c>
      <c r="X12" s="19">
        <f t="shared" si="5"/>
        <v>3.1891766358183846E-2</v>
      </c>
      <c r="Y12" s="3"/>
    </row>
    <row r="13" spans="1:25" ht="35.1" customHeight="1" thickBot="1">
      <c r="A13" s="5" t="s">
        <v>20</v>
      </c>
      <c r="B13" s="5" t="s">
        <v>24</v>
      </c>
      <c r="C13" s="5"/>
      <c r="D13" s="5"/>
      <c r="E13" s="5"/>
      <c r="F13" s="5" t="s">
        <v>22</v>
      </c>
      <c r="G13" s="5" t="s">
        <v>41</v>
      </c>
      <c r="H13" s="5" t="s">
        <v>36</v>
      </c>
      <c r="I13" s="6" t="s">
        <v>28</v>
      </c>
      <c r="J13" s="7">
        <v>2210820000</v>
      </c>
      <c r="K13" s="7">
        <v>0</v>
      </c>
      <c r="L13" s="7">
        <v>0</v>
      </c>
      <c r="M13" s="7">
        <v>2210820000</v>
      </c>
      <c r="N13" s="7">
        <v>0</v>
      </c>
      <c r="O13" s="11">
        <f t="shared" si="1"/>
        <v>2210820000</v>
      </c>
      <c r="P13" s="7">
        <v>2056112240.1600001</v>
      </c>
      <c r="Q13" s="7">
        <v>154707759.84</v>
      </c>
      <c r="R13" s="7">
        <v>1686703355.0599999</v>
      </c>
      <c r="S13" s="7">
        <v>70506954.900000006</v>
      </c>
      <c r="T13" s="7">
        <v>70506954.900000006</v>
      </c>
      <c r="U13" s="12">
        <f t="shared" si="2"/>
        <v>524116644.94000006</v>
      </c>
      <c r="V13" s="13">
        <f t="shared" si="3"/>
        <v>0.76293110929881214</v>
      </c>
      <c r="W13" s="13">
        <f t="shared" si="4"/>
        <v>3.1891766358183846E-2</v>
      </c>
      <c r="X13" s="13">
        <f t="shared" si="5"/>
        <v>3.1891766358183846E-2</v>
      </c>
      <c r="Y13" s="3"/>
    </row>
    <row r="14" spans="1:25" ht="35.1" customHeight="1" thickBot="1">
      <c r="A14" s="15" t="s">
        <v>20</v>
      </c>
      <c r="B14" s="15" t="s">
        <v>26</v>
      </c>
      <c r="C14" s="15"/>
      <c r="D14" s="15"/>
      <c r="E14" s="15"/>
      <c r="F14" s="15"/>
      <c r="G14" s="15"/>
      <c r="H14" s="15"/>
      <c r="I14" s="16" t="s">
        <v>48</v>
      </c>
      <c r="J14" s="20">
        <f>+J15+J16</f>
        <v>4065100000</v>
      </c>
      <c r="K14" s="20">
        <f t="shared" ref="K14:T14" si="8">+K15+K16</f>
        <v>0</v>
      </c>
      <c r="L14" s="20">
        <f t="shared" si="8"/>
        <v>0</v>
      </c>
      <c r="M14" s="20">
        <f t="shared" si="8"/>
        <v>4065100000</v>
      </c>
      <c r="N14" s="20">
        <f t="shared" si="8"/>
        <v>4000000000</v>
      </c>
      <c r="O14" s="17">
        <f t="shared" si="1"/>
        <v>65100000</v>
      </c>
      <c r="P14" s="20">
        <f t="shared" si="8"/>
        <v>65100000</v>
      </c>
      <c r="Q14" s="20">
        <f t="shared" si="8"/>
        <v>0</v>
      </c>
      <c r="R14" s="20">
        <f t="shared" si="8"/>
        <v>8395421</v>
      </c>
      <c r="S14" s="20">
        <f t="shared" si="8"/>
        <v>8395421</v>
      </c>
      <c r="T14" s="20">
        <f t="shared" si="8"/>
        <v>8395421</v>
      </c>
      <c r="U14" s="18">
        <f t="shared" si="2"/>
        <v>56704579</v>
      </c>
      <c r="V14" s="19">
        <f t="shared" si="3"/>
        <v>0.12896192012288787</v>
      </c>
      <c r="W14" s="19">
        <f t="shared" si="4"/>
        <v>0.12896192012288787</v>
      </c>
      <c r="X14" s="19">
        <f t="shared" si="5"/>
        <v>0.12896192012288787</v>
      </c>
      <c r="Y14" s="3"/>
    </row>
    <row r="15" spans="1:25" ht="35.1" customHeight="1" thickBot="1">
      <c r="A15" s="5" t="s">
        <v>20</v>
      </c>
      <c r="B15" s="5" t="s">
        <v>26</v>
      </c>
      <c r="C15" s="5" t="s">
        <v>26</v>
      </c>
      <c r="D15" s="5" t="s">
        <v>21</v>
      </c>
      <c r="E15" s="5" t="s">
        <v>29</v>
      </c>
      <c r="F15" s="5" t="s">
        <v>22</v>
      </c>
      <c r="G15" s="5" t="s">
        <v>41</v>
      </c>
      <c r="H15" s="5" t="s">
        <v>36</v>
      </c>
      <c r="I15" s="6" t="s">
        <v>30</v>
      </c>
      <c r="J15" s="7">
        <v>4000000000</v>
      </c>
      <c r="K15" s="7">
        <v>0</v>
      </c>
      <c r="L15" s="7">
        <v>0</v>
      </c>
      <c r="M15" s="7">
        <v>4000000000</v>
      </c>
      <c r="N15" s="7">
        <v>4000000000</v>
      </c>
      <c r="O15" s="11">
        <f t="shared" si="1"/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12">
        <f t="shared" si="2"/>
        <v>0</v>
      </c>
      <c r="V15" s="13">
        <v>0</v>
      </c>
      <c r="W15" s="13">
        <v>0</v>
      </c>
      <c r="X15" s="13">
        <v>0</v>
      </c>
      <c r="Y15" s="3"/>
    </row>
    <row r="16" spans="1:25" ht="35.1" customHeight="1" thickBot="1">
      <c r="A16" s="5" t="s">
        <v>20</v>
      </c>
      <c r="B16" s="5" t="s">
        <v>26</v>
      </c>
      <c r="C16" s="5" t="s">
        <v>31</v>
      </c>
      <c r="D16" s="5" t="s">
        <v>24</v>
      </c>
      <c r="E16" s="5" t="s">
        <v>32</v>
      </c>
      <c r="F16" s="5" t="s">
        <v>22</v>
      </c>
      <c r="G16" s="5" t="s">
        <v>41</v>
      </c>
      <c r="H16" s="5" t="s">
        <v>36</v>
      </c>
      <c r="I16" s="6" t="s">
        <v>33</v>
      </c>
      <c r="J16" s="7">
        <v>65100000</v>
      </c>
      <c r="K16" s="7">
        <v>0</v>
      </c>
      <c r="L16" s="7">
        <v>0</v>
      </c>
      <c r="M16" s="7">
        <v>65100000</v>
      </c>
      <c r="N16" s="7">
        <v>0</v>
      </c>
      <c r="O16" s="11">
        <f t="shared" si="1"/>
        <v>65100000</v>
      </c>
      <c r="P16" s="7">
        <v>65100000</v>
      </c>
      <c r="Q16" s="7">
        <v>0</v>
      </c>
      <c r="R16" s="7">
        <v>8395421</v>
      </c>
      <c r="S16" s="7">
        <v>8395421</v>
      </c>
      <c r="T16" s="7">
        <v>8395421</v>
      </c>
      <c r="U16" s="12">
        <f t="shared" si="2"/>
        <v>56704579</v>
      </c>
      <c r="V16" s="13">
        <f t="shared" si="3"/>
        <v>0.12896192012288787</v>
      </c>
      <c r="W16" s="13">
        <f t="shared" si="4"/>
        <v>0.12896192012288787</v>
      </c>
      <c r="X16" s="13">
        <f t="shared" si="5"/>
        <v>0.12896192012288787</v>
      </c>
      <c r="Y16" s="3"/>
    </row>
    <row r="17" spans="1:25" ht="35.1" customHeight="1" thickBot="1">
      <c r="A17" s="15" t="s">
        <v>20</v>
      </c>
      <c r="B17" s="15" t="s">
        <v>34</v>
      </c>
      <c r="C17" s="15"/>
      <c r="D17" s="15"/>
      <c r="E17" s="15"/>
      <c r="F17" s="15"/>
      <c r="G17" s="15"/>
      <c r="H17" s="15"/>
      <c r="I17" s="16" t="s">
        <v>50</v>
      </c>
      <c r="J17" s="20">
        <f>+J18</f>
        <v>4642000</v>
      </c>
      <c r="K17" s="20">
        <f t="shared" ref="K17:T17" si="9">+K18</f>
        <v>0</v>
      </c>
      <c r="L17" s="20">
        <f t="shared" si="9"/>
        <v>0</v>
      </c>
      <c r="M17" s="20">
        <f t="shared" si="9"/>
        <v>4642000</v>
      </c>
      <c r="N17" s="20">
        <f t="shared" si="9"/>
        <v>0</v>
      </c>
      <c r="O17" s="17">
        <f t="shared" si="1"/>
        <v>4642000</v>
      </c>
      <c r="P17" s="20">
        <f t="shared" si="9"/>
        <v>0</v>
      </c>
      <c r="Q17" s="20">
        <f t="shared" si="9"/>
        <v>4642000</v>
      </c>
      <c r="R17" s="20">
        <f t="shared" si="9"/>
        <v>0</v>
      </c>
      <c r="S17" s="20">
        <f t="shared" si="9"/>
        <v>0</v>
      </c>
      <c r="T17" s="20">
        <f t="shared" si="9"/>
        <v>0</v>
      </c>
      <c r="U17" s="18">
        <f t="shared" si="2"/>
        <v>4642000</v>
      </c>
      <c r="V17" s="19">
        <f t="shared" si="3"/>
        <v>0</v>
      </c>
      <c r="W17" s="19">
        <f t="shared" si="4"/>
        <v>0</v>
      </c>
      <c r="X17" s="19">
        <f t="shared" si="5"/>
        <v>0</v>
      </c>
      <c r="Y17" s="3"/>
    </row>
    <row r="18" spans="1:25" ht="35.1" customHeight="1" thickBot="1">
      <c r="A18" s="5" t="s">
        <v>20</v>
      </c>
      <c r="B18" s="5" t="s">
        <v>34</v>
      </c>
      <c r="C18" s="5" t="s">
        <v>21</v>
      </c>
      <c r="D18" s="5"/>
      <c r="E18" s="5"/>
      <c r="F18" s="5" t="s">
        <v>22</v>
      </c>
      <c r="G18" s="5" t="s">
        <v>41</v>
      </c>
      <c r="H18" s="5" t="s">
        <v>36</v>
      </c>
      <c r="I18" s="6" t="s">
        <v>35</v>
      </c>
      <c r="J18" s="7">
        <v>4642000</v>
      </c>
      <c r="K18" s="7">
        <v>0</v>
      </c>
      <c r="L18" s="7">
        <v>0</v>
      </c>
      <c r="M18" s="7">
        <v>4642000</v>
      </c>
      <c r="N18" s="7">
        <v>0</v>
      </c>
      <c r="O18" s="11">
        <f t="shared" si="1"/>
        <v>4642000</v>
      </c>
      <c r="P18" s="7">
        <v>0</v>
      </c>
      <c r="Q18" s="7">
        <v>4642000</v>
      </c>
      <c r="R18" s="7">
        <v>0</v>
      </c>
      <c r="S18" s="7">
        <v>0</v>
      </c>
      <c r="T18" s="7">
        <v>0</v>
      </c>
      <c r="U18" s="12">
        <f t="shared" si="2"/>
        <v>4642000</v>
      </c>
      <c r="V18" s="13">
        <f t="shared" si="3"/>
        <v>0</v>
      </c>
      <c r="W18" s="13">
        <f t="shared" si="4"/>
        <v>0</v>
      </c>
      <c r="X18" s="13">
        <f t="shared" si="5"/>
        <v>0</v>
      </c>
      <c r="Y18" s="3"/>
    </row>
    <row r="19" spans="1:25" ht="35.1" customHeight="1" thickBot="1">
      <c r="A19" s="15" t="s">
        <v>37</v>
      </c>
      <c r="B19" s="15"/>
      <c r="C19" s="15"/>
      <c r="D19" s="15"/>
      <c r="E19" s="15"/>
      <c r="F19" s="15"/>
      <c r="G19" s="15"/>
      <c r="H19" s="15"/>
      <c r="I19" s="16" t="s">
        <v>49</v>
      </c>
      <c r="J19" s="20">
        <f>+J20</f>
        <v>9755650000</v>
      </c>
      <c r="K19" s="20">
        <f t="shared" ref="K19:T19" si="10">+K20</f>
        <v>0</v>
      </c>
      <c r="L19" s="20">
        <f t="shared" si="10"/>
        <v>0</v>
      </c>
      <c r="M19" s="20">
        <f t="shared" si="10"/>
        <v>9755650000</v>
      </c>
      <c r="N19" s="20">
        <f t="shared" si="10"/>
        <v>0</v>
      </c>
      <c r="O19" s="17">
        <f t="shared" si="1"/>
        <v>9755650000</v>
      </c>
      <c r="P19" s="20">
        <f t="shared" si="10"/>
        <v>9356336340.4899998</v>
      </c>
      <c r="Q19" s="20">
        <f t="shared" si="10"/>
        <v>399313659.50999999</v>
      </c>
      <c r="R19" s="20">
        <f t="shared" si="10"/>
        <v>6586682289.4899998</v>
      </c>
      <c r="S19" s="20">
        <f t="shared" si="10"/>
        <v>0</v>
      </c>
      <c r="T19" s="20">
        <f t="shared" si="10"/>
        <v>0</v>
      </c>
      <c r="U19" s="18">
        <f t="shared" si="2"/>
        <v>3168967710.5100002</v>
      </c>
      <c r="V19" s="19">
        <f t="shared" si="3"/>
        <v>0.67516590790875031</v>
      </c>
      <c r="W19" s="19">
        <f t="shared" si="4"/>
        <v>0</v>
      </c>
      <c r="X19" s="19">
        <f t="shared" si="5"/>
        <v>0</v>
      </c>
      <c r="Y19" s="3"/>
    </row>
    <row r="20" spans="1:25" ht="79.5" customHeight="1" thickBot="1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43</v>
      </c>
      <c r="F20" s="5" t="s">
        <v>22</v>
      </c>
      <c r="G20" s="5" t="s">
        <v>41</v>
      </c>
      <c r="H20" s="5" t="s">
        <v>36</v>
      </c>
      <c r="I20" s="6" t="s">
        <v>44</v>
      </c>
      <c r="J20" s="7">
        <v>9755650000</v>
      </c>
      <c r="K20" s="7">
        <v>0</v>
      </c>
      <c r="L20" s="7">
        <v>0</v>
      </c>
      <c r="M20" s="7">
        <v>9755650000</v>
      </c>
      <c r="N20" s="7">
        <v>0</v>
      </c>
      <c r="O20" s="11">
        <f t="shared" si="1"/>
        <v>9755650000</v>
      </c>
      <c r="P20" s="7">
        <v>9356336340.4899998</v>
      </c>
      <c r="Q20" s="7">
        <v>399313659.50999999</v>
      </c>
      <c r="R20" s="7">
        <v>6586682289.4899998</v>
      </c>
      <c r="S20" s="7">
        <v>0</v>
      </c>
      <c r="T20" s="7">
        <v>0</v>
      </c>
      <c r="U20" s="12">
        <f t="shared" si="2"/>
        <v>3168967710.5100002</v>
      </c>
      <c r="V20" s="13">
        <f t="shared" si="3"/>
        <v>0.67516590790875031</v>
      </c>
      <c r="W20" s="13">
        <f t="shared" si="4"/>
        <v>0</v>
      </c>
      <c r="X20" s="13">
        <f t="shared" si="5"/>
        <v>0</v>
      </c>
      <c r="Y20" s="3"/>
    </row>
    <row r="21" spans="1:25" ht="35.1" customHeight="1" thickBot="1">
      <c r="A21" s="15"/>
      <c r="B21" s="15"/>
      <c r="C21" s="15"/>
      <c r="D21" s="15"/>
      <c r="E21" s="15"/>
      <c r="F21" s="15"/>
      <c r="G21" s="15"/>
      <c r="H21" s="15"/>
      <c r="I21" s="16" t="s">
        <v>51</v>
      </c>
      <c r="J21" s="20">
        <f>+J6+J19</f>
        <v>34439101000</v>
      </c>
      <c r="K21" s="20">
        <f t="shared" ref="K21:T21" si="11">+K6+K19</f>
        <v>0</v>
      </c>
      <c r="L21" s="20">
        <f t="shared" si="11"/>
        <v>0</v>
      </c>
      <c r="M21" s="20">
        <f t="shared" si="11"/>
        <v>34439101000</v>
      </c>
      <c r="N21" s="20">
        <f t="shared" si="11"/>
        <v>5127027000</v>
      </c>
      <c r="O21" s="17">
        <f t="shared" si="1"/>
        <v>29312074000</v>
      </c>
      <c r="P21" s="20">
        <f t="shared" si="11"/>
        <v>28753410580.650002</v>
      </c>
      <c r="Q21" s="20">
        <f t="shared" si="11"/>
        <v>558663419.35000002</v>
      </c>
      <c r="R21" s="20">
        <f t="shared" si="11"/>
        <v>9223547122.5499992</v>
      </c>
      <c r="S21" s="20">
        <f t="shared" si="11"/>
        <v>1020668432.9</v>
      </c>
      <c r="T21" s="20">
        <f t="shared" si="11"/>
        <v>1020668432.9</v>
      </c>
      <c r="U21" s="18">
        <f t="shared" si="2"/>
        <v>20088526877.450001</v>
      </c>
      <c r="V21" s="19">
        <f t="shared" si="3"/>
        <v>0.31466716147584778</v>
      </c>
      <c r="W21" s="19">
        <f t="shared" si="4"/>
        <v>3.4820751097312322E-2</v>
      </c>
      <c r="X21" s="19">
        <f t="shared" si="5"/>
        <v>3.4820751097312322E-2</v>
      </c>
      <c r="Y21" s="3"/>
    </row>
    <row r="22" spans="1:25">
      <c r="A22" s="21" t="s">
        <v>58</v>
      </c>
      <c r="B22" s="21"/>
      <c r="C22" s="21"/>
      <c r="D22" s="21"/>
      <c r="E22" s="21"/>
      <c r="F22" s="21"/>
      <c r="G22" s="21"/>
      <c r="H22" s="21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"/>
      <c r="T22" s="2"/>
    </row>
    <row r="23" spans="1:25">
      <c r="A23" s="24" t="s">
        <v>60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  <c r="S23" s="25"/>
      <c r="T23" s="2"/>
    </row>
    <row r="24" spans="1:25">
      <c r="A24" s="24" t="s">
        <v>59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  <c r="S24" s="25"/>
      <c r="T24" s="2"/>
    </row>
    <row r="25" spans="1:25">
      <c r="U25" s="10"/>
      <c r="V25" s="9"/>
      <c r="W25" s="9"/>
      <c r="X25" s="9"/>
      <c r="Y25" s="3"/>
    </row>
    <row r="26" spans="1:25">
      <c r="U26" s="10"/>
      <c r="V26" s="9"/>
      <c r="W26" s="9"/>
      <c r="X26" s="9"/>
      <c r="Y26" s="3"/>
    </row>
    <row r="27" spans="1:25">
      <c r="U27" s="10"/>
      <c r="V27" s="9"/>
      <c r="W27" s="9"/>
      <c r="X27" s="9"/>
      <c r="Y27" s="3"/>
    </row>
    <row r="28" spans="1:25">
      <c r="U28" s="10"/>
      <c r="V28" s="9"/>
      <c r="W28" s="9"/>
      <c r="X28" s="9"/>
      <c r="Y28" s="3"/>
    </row>
    <row r="29" spans="1:25">
      <c r="U29" s="10"/>
      <c r="V29" s="9"/>
      <c r="W29" s="9"/>
      <c r="X29" s="9"/>
      <c r="Y29" s="3"/>
    </row>
    <row r="30" spans="1:25">
      <c r="U30" s="10"/>
      <c r="V30" s="9"/>
      <c r="W30" s="9"/>
      <c r="X30" s="9"/>
      <c r="Y30" s="3"/>
    </row>
    <row r="31" spans="1:25">
      <c r="U31" s="10"/>
      <c r="V31" s="9"/>
      <c r="W31" s="9"/>
      <c r="X31" s="9"/>
      <c r="Y31" s="3"/>
    </row>
    <row r="32" spans="1:25">
      <c r="U32" s="10"/>
      <c r="V32" s="9"/>
      <c r="W32" s="9"/>
      <c r="X32" s="9"/>
      <c r="Y32" s="3"/>
    </row>
    <row r="33" spans="21:24">
      <c r="U33" s="10"/>
      <c r="V33" s="10"/>
      <c r="W33" s="10"/>
      <c r="X33" s="10"/>
    </row>
    <row r="34" spans="21:24">
      <c r="U34" s="10"/>
      <c r="V34" s="10"/>
      <c r="W34" s="10"/>
      <c r="X34" s="10"/>
    </row>
    <row r="35" spans="21:24">
      <c r="U35" s="8"/>
      <c r="V35" s="8"/>
      <c r="W35" s="8"/>
      <c r="X35" s="8"/>
    </row>
    <row r="36" spans="21:24">
      <c r="U36" s="8"/>
      <c r="V36" s="8"/>
      <c r="W36" s="8"/>
      <c r="X36" s="8"/>
    </row>
    <row r="37" spans="21:24">
      <c r="U37" s="8"/>
      <c r="V37" s="8"/>
      <c r="W37" s="8"/>
      <c r="X37" s="8"/>
    </row>
    <row r="38" spans="21:24">
      <c r="U38" s="8"/>
      <c r="V38" s="8"/>
      <c r="W38" s="8"/>
      <c r="X38" s="8"/>
    </row>
    <row r="46" spans="21:24" ht="25.5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50.25" customHeight="1"/>
    <row r="64" ht="35.1" customHeight="1"/>
  </sheetData>
  <mergeCells count="4">
    <mergeCell ref="A1:X1"/>
    <mergeCell ref="A2:X2"/>
    <mergeCell ref="A3:X3"/>
    <mergeCell ref="T4:X4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DCE</vt:lpstr>
      <vt:lpstr>DCE!Títulos_a_imprimir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2024-02-09T16:43:01Z</cp:lastPrinted>
  <dcterms:created xsi:type="dcterms:W3CDTF">2024-02-01T13:28:36Z</dcterms:created>
  <dcterms:modified xsi:type="dcterms:W3CDTF">2024-02-09T16:43:11Z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