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31 de 2024- Definitivo\Publicación diciembre 31\"/>
    </mc:Choice>
  </mc:AlternateContent>
  <bookViews>
    <workbookView xWindow="0" yWindow="0" windowWidth="28800" windowHeight="12030"/>
  </bookViews>
  <sheets>
    <sheet name="GASTOS DE INVERSION " sheetId="1" r:id="rId1"/>
  </sheets>
  <definedNames>
    <definedName name="_xlnm.Print_Titles" localSheetId="0">'GASTOS DE INVERSION '!$7:$7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8" i="1"/>
  <c r="T27" i="1"/>
  <c r="T26" i="1"/>
  <c r="T25" i="1"/>
  <c r="T24" i="1"/>
  <c r="T23" i="1"/>
  <c r="T22" i="1"/>
  <c r="T21" i="1"/>
  <c r="T20" i="1"/>
  <c r="T19" i="1"/>
  <c r="T18" i="1"/>
  <c r="T17" i="1"/>
  <c r="T16" i="1"/>
  <c r="T15" i="1"/>
  <c r="T14" i="1"/>
  <c r="T13" i="1"/>
  <c r="T12" i="1"/>
  <c r="T11" i="1"/>
  <c r="T10" i="1"/>
  <c r="T9" i="1"/>
  <c r="T8" i="1"/>
  <c r="N21" i="1" l="1"/>
  <c r="I28" i="1"/>
  <c r="J26" i="1"/>
  <c r="K26" i="1"/>
  <c r="L26" i="1"/>
  <c r="M26" i="1"/>
  <c r="N26" i="1"/>
  <c r="O26" i="1"/>
  <c r="P26" i="1"/>
  <c r="Q26" i="1"/>
  <c r="R26" i="1"/>
  <c r="S26" i="1"/>
  <c r="I26" i="1"/>
  <c r="J21" i="1"/>
  <c r="K21" i="1"/>
  <c r="L21" i="1"/>
  <c r="M21" i="1"/>
  <c r="I21" i="1"/>
  <c r="I12" i="1"/>
  <c r="U25" i="1"/>
  <c r="V25" i="1"/>
  <c r="W25" i="1"/>
  <c r="U19" i="1"/>
  <c r="J12" i="1"/>
  <c r="K12" i="1"/>
  <c r="L12" i="1"/>
  <c r="M12" i="1"/>
  <c r="N12" i="1"/>
  <c r="O12" i="1"/>
  <c r="P12" i="1"/>
  <c r="Q12" i="1"/>
  <c r="R12" i="1"/>
  <c r="S12" i="1"/>
  <c r="W17" i="1" l="1"/>
  <c r="V17" i="1"/>
  <c r="U17" i="1"/>
  <c r="W19" i="1"/>
  <c r="V19" i="1"/>
  <c r="U11" i="1"/>
  <c r="V11" i="1"/>
  <c r="W11" i="1"/>
  <c r="U15" i="1" l="1"/>
  <c r="U13" i="1"/>
  <c r="V13" i="1"/>
  <c r="U14" i="1"/>
  <c r="V14" i="1"/>
  <c r="U16" i="1"/>
  <c r="V16" i="1"/>
  <c r="U18" i="1"/>
  <c r="V18" i="1"/>
  <c r="V15" i="1" l="1"/>
  <c r="S28" i="1" l="1"/>
  <c r="R28" i="1"/>
  <c r="Q28" i="1"/>
  <c r="P28" i="1"/>
  <c r="O28" i="1"/>
  <c r="M28" i="1"/>
  <c r="L28" i="1"/>
  <c r="K28" i="1"/>
  <c r="J28" i="1"/>
  <c r="S21" i="1"/>
  <c r="R21" i="1"/>
  <c r="Q21" i="1"/>
  <c r="P21" i="1"/>
  <c r="O21" i="1"/>
  <c r="O29" i="1" l="1"/>
  <c r="P29" i="1"/>
  <c r="J29" i="1"/>
  <c r="K29" i="1"/>
  <c r="L29" i="1"/>
  <c r="M29" i="1"/>
  <c r="R29" i="1"/>
  <c r="S29" i="1"/>
  <c r="I29" i="1"/>
  <c r="Q29" i="1"/>
  <c r="U27" i="1" l="1"/>
  <c r="N28" i="1"/>
  <c r="W27" i="1"/>
  <c r="V27" i="1"/>
  <c r="W8" i="1"/>
  <c r="U20" i="1"/>
  <c r="W20" i="1"/>
  <c r="V20" i="1"/>
  <c r="U9" i="1"/>
  <c r="W9" i="1"/>
  <c r="V9" i="1"/>
  <c r="U22" i="1"/>
  <c r="W22" i="1"/>
  <c r="V22" i="1"/>
  <c r="W13" i="1"/>
  <c r="W23" i="1"/>
  <c r="V23" i="1"/>
  <c r="U23" i="1"/>
  <c r="W14" i="1"/>
  <c r="U24" i="1"/>
  <c r="W24" i="1"/>
  <c r="V24" i="1"/>
  <c r="W15" i="1"/>
  <c r="W10" i="1"/>
  <c r="V10" i="1"/>
  <c r="U10" i="1"/>
  <c r="W16" i="1"/>
  <c r="W18" i="1"/>
  <c r="U8" i="1"/>
  <c r="V8" i="1"/>
  <c r="W28" i="1" l="1"/>
  <c r="V28" i="1"/>
  <c r="U28" i="1"/>
  <c r="W26" i="1"/>
  <c r="V26" i="1"/>
  <c r="U26" i="1"/>
  <c r="N29" i="1"/>
  <c r="W12" i="1"/>
  <c r="U12" i="1"/>
  <c r="V12" i="1"/>
  <c r="U21" i="1"/>
  <c r="V21" i="1"/>
  <c r="W21" i="1"/>
  <c r="V29" i="1" l="1"/>
  <c r="W29" i="1"/>
  <c r="U29" i="1"/>
</calcChain>
</file>

<file path=xl/sharedStrings.xml><?xml version="1.0" encoding="utf-8"?>
<sst xmlns="http://schemas.openxmlformats.org/spreadsheetml/2006/main" count="194" uniqueCount="82">
  <si>
    <t/>
  </si>
  <si>
    <t>TIPO</t>
  </si>
  <si>
    <t>CTA</t>
  </si>
  <si>
    <t>SUB
CTA</t>
  </si>
  <si>
    <t>OBJ</t>
  </si>
  <si>
    <t>ORD</t>
  </si>
  <si>
    <t>REC</t>
  </si>
  <si>
    <t>SIT</t>
  </si>
  <si>
    <t>DESCRIPCION</t>
  </si>
  <si>
    <t>APR. INICIAL</t>
  </si>
  <si>
    <t>APR. ADICIONADA</t>
  </si>
  <si>
    <t>APR. VIGENTE</t>
  </si>
  <si>
    <t>APR BLOQUEADA</t>
  </si>
  <si>
    <t>CDP</t>
  </si>
  <si>
    <t>APR. DISPONIBLE</t>
  </si>
  <si>
    <t>COMPROMISO</t>
  </si>
  <si>
    <t>OBLIGACION</t>
  </si>
  <si>
    <t>PAGOS</t>
  </si>
  <si>
    <t>10</t>
  </si>
  <si>
    <t>CSF</t>
  </si>
  <si>
    <t>SSF</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</si>
  <si>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</si>
  <si>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</si>
  <si>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</si>
  <si>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</si>
  <si>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</si>
  <si>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</si>
  <si>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</si>
  <si>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</si>
  <si>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</si>
  <si>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</si>
  <si>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</si>
  <si>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</si>
  <si>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</si>
  <si>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</si>
  <si>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</si>
  <si>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</si>
  <si>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</si>
  <si>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</si>
  <si>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</si>
  <si>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</si>
  <si>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</si>
  <si>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</si>
  <si>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</si>
  <si>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</si>
  <si>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</si>
  <si>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</si>
  <si>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</si>
  <si>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</si>
  <si>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</si>
  <si>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</si>
  <si>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</si>
  <si>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</si>
  <si>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</si>
  <si>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16</t>
  </si>
  <si>
    <t>40401B</t>
  </si>
  <si>
    <t>4. TRANSFORMACIÓN PRODUCTIVA, INTERNACIONALIZACIÓN Y ACCIÓN CLÍMATICA / B. TRANSFORMACIÓN PARA LA DIVERSIFICACIÓN PRODUCTIVA Y EXPORTADORA</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</si>
  <si>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</si>
  <si>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</si>
  <si>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</si>
  <si>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</si>
  <si>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VICEMINISTERIO DE COMERCIO EXTERIOR</t>
  </si>
  <si>
    <t>VICEMINISTERIO DE DESARROLLO EMPRESARIAL</t>
  </si>
  <si>
    <t>SECRETARIA GENERAL</t>
  </si>
  <si>
    <t>VICEMINISTERIO DE TURISMO</t>
  </si>
  <si>
    <t>COMP/ APR</t>
  </si>
  <si>
    <t>OBLIG/ APR</t>
  </si>
  <si>
    <t>PAGO/ APR</t>
  </si>
  <si>
    <t xml:space="preserve">TOTAL GASTOS DE INVERSION </t>
  </si>
  <si>
    <t>APR.  REDUCIDA</t>
  </si>
  <si>
    <t>GASTOS DE INVERSIÓN</t>
  </si>
  <si>
    <t>8</t>
  </si>
  <si>
    <t>EJECUCIÓN PRESUPUESTAL ACUMULADA CON CORTE AL 31 DE DICIEMBRE DE 2024</t>
  </si>
  <si>
    <r>
      <rPr>
        <b/>
        <sz val="7"/>
        <rFont val="Verdana"/>
        <family val="2"/>
      </rPr>
      <t>Nota 1</t>
    </r>
    <r>
      <rPr>
        <sz val="7"/>
        <rFont val="Verdana"/>
        <family val="2"/>
      </rPr>
      <t>: Ley No. 2342 del 15 de diciembre de 2023. Por la cual se decreta el presupuesto de rentas y recursos de capital y ley de apropiaciones para la vigencia fiscal del 1o. de enero al 31 de diciembre de 2024</t>
    </r>
  </si>
  <si>
    <r>
      <rPr>
        <b/>
        <sz val="7"/>
        <rFont val="Verdana"/>
        <family val="2"/>
      </rPr>
      <t>Nota 2</t>
    </r>
    <r>
      <rPr>
        <sz val="7"/>
        <rFont val="Verdana"/>
        <family val="2"/>
      </rPr>
      <t xml:space="preserve">: Decreto No. 2295 del 29 de diciembre de 2023.  Por el cual se liquida el Presupuesto General de la Nación para la vigencia fiscal de 2024, se detallan las apropiaciones y se clasifican y definen los gastos. </t>
    </r>
  </si>
  <si>
    <r>
      <rPr>
        <b/>
        <sz val="7"/>
        <rFont val="Verdana"/>
        <family val="2"/>
      </rPr>
      <t>Nota 3:</t>
    </r>
    <r>
      <rPr>
        <sz val="7"/>
        <rFont val="Verdana"/>
        <family val="2"/>
      </rPr>
      <t xml:space="preserve"> Resolución 0002 del 20 de marzo de 2024 Por la cual se establece el Catálogo de Clasificación Presupuestal y se dictan otras disposiciones para su administración.</t>
    </r>
  </si>
  <si>
    <r>
      <rPr>
        <b/>
        <sz val="7"/>
        <rFont val="Verdana"/>
        <family val="2"/>
      </rPr>
      <t xml:space="preserve">Nota 4 : </t>
    </r>
    <r>
      <rPr>
        <sz val="7"/>
        <rFont val="Verdana"/>
        <family val="2"/>
      </rPr>
      <t>Circular Externa 017 Junio de 2024 Aplazamiento del Presupuesto General de la Nación</t>
    </r>
  </si>
  <si>
    <r>
      <rPr>
        <b/>
        <sz val="7"/>
        <rFont val="Verdana"/>
        <family val="2"/>
      </rPr>
      <t>Nota 5</t>
    </r>
    <r>
      <rPr>
        <sz val="7"/>
        <rFont val="Verdana"/>
        <family val="2"/>
      </rPr>
      <t>: Decreto No.0766 del 20 de Junio de 2024. Por el cual se aplazan unas apropiaciones en el presupuesto General de la Nación de la Vigencia Fiscal 2024</t>
    </r>
  </si>
  <si>
    <r>
      <rPr>
        <b/>
        <sz val="7"/>
        <rFont val="Verdana"/>
        <family val="2"/>
      </rPr>
      <t>Nota 6</t>
    </r>
    <r>
      <rPr>
        <sz val="7"/>
        <rFont val="Verdana"/>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</si>
  <si>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Verdana"/>
        <family val="2"/>
      </rPr>
      <t>Nota 7</t>
    </r>
    <r>
      <rPr>
        <sz val="7"/>
        <rFont val="Verdana"/>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</si>
  <si>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Verdana"/>
        <family val="2"/>
      </rPr>
      <t>Nota 8</t>
    </r>
    <r>
      <rPr>
        <sz val="7"/>
        <rFont val="Verdana"/>
        <family val="2"/>
      </rPr>
      <t>: Decreto No.1522 del 18 de Diciembre de 2024. Por el cual se reducen unas apropiaciones en el presupuesto General de la Nación de la Vigencia Fiscal 2024 y se dictan otras disposiciones</t>
    </r>
  </si>
  <si>
    <t>FECHA DE ELABORACIÓN: ENERO 21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</si>
</sst>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16"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
      <sz val="7"/>
      <name val="Verdana"/>
      <family val="2"/>
    </font>
    <font>
      <b/>
      <sz val="7"/>
      <name val="Verdana"/>
      <family val="2"/>
    </font>
    <font>
      <sz val="7"/>
      <color rgb="FF000000"/>
      <name val="Verdana"/>
      <family val="2"/>
    </font>
    <font>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2">
    <xf numFmtId="0" fontId="0" fillId="0" borderId="0"/>
    <xf numFmtId="44" fontId="15" fillId="0" borderId="0" applyFont="0" applyFill="0" applyBorder="0" applyAlignment="0" applyProtection="0"/>
  </cellStyleXfs>
  <cellXfs count="54">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0" fontId="11" fillId="0" borderId="0" xfId="0" applyFont="1"/>
    <xf numFmtId="0" fontId="3" fillId="5"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horizontal="right" vertical="center" wrapText="1"/>
    </xf>
    <xf numFmtId="10" fontId="5" fillId="4" borderId="1" xfId="0" applyNumberFormat="1" applyFont="1" applyFill="1" applyBorder="1" applyAlignment="1">
      <alignment horizontal="right" vertical="center" wrapText="1"/>
    </xf>
    <xf numFmtId="0" fontId="12" fillId="0" borderId="0" xfId="0" applyFont="1"/>
    <xf numFmtId="164" fontId="14" fillId="0" borderId="0" xfId="0" applyNumberFormat="1" applyFont="1" applyAlignment="1">
      <alignment horizontal="right" vertical="center" wrapText="1" readingOrder="1"/>
    </xf>
    <xf numFmtId="7" fontId="12" fillId="0" borderId="0" xfId="0" applyNumberFormat="1" applyFont="1" applyAlignment="1">
      <alignment horizontal="right" vertical="center" wrapText="1"/>
    </xf>
    <xf numFmtId="10" fontId="12" fillId="0" borderId="0" xfId="0" applyNumberFormat="1" applyFont="1" applyAlignment="1">
      <alignment horizontal="right" vertical="center" wrapText="1"/>
    </xf>
    <xf numFmtId="7" fontId="12" fillId="0" borderId="0" xfId="0" applyNumberFormat="1" applyFont="1" applyAlignment="1">
      <alignment horizontal="right" vertical="center"/>
    </xf>
    <xf numFmtId="0" fontId="12" fillId="0" borderId="0" xfId="0" applyFont="1" applyAlignment="1">
      <alignment horizontal="right"/>
    </xf>
    <xf numFmtId="44" fontId="12" fillId="0" borderId="0" xfId="1" applyFont="1" applyAlignment="1">
      <alignment horizontal="right" vertical="center" wrapText="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5" borderId="2" xfId="0" applyFont="1" applyFill="1" applyBorder="1" applyAlignment="1">
      <alignment horizontal="right" vertical="center" wrapText="1" readingOrder="1"/>
    </xf>
    <xf numFmtId="0" fontId="1" fillId="5" borderId="2" xfId="0" applyFont="1" applyFill="1" applyBorder="1" applyAlignment="1">
      <alignment horizontal="right" vertical="center" wrapText="1" readingOrder="1"/>
    </xf>
    <xf numFmtId="0" fontId="3" fillId="5" borderId="1" xfId="0" applyFont="1" applyFill="1" applyBorder="1" applyAlignment="1">
      <alignment horizontal="left" vertical="center" wrapText="1" readingOrder="1"/>
    </xf>
    <xf numFmtId="164" fontId="3" fillId="5" borderId="1" xfId="0" applyNumberFormat="1" applyFont="1" applyFill="1" applyBorder="1" applyAlignment="1">
      <alignment vertical="center" wrapText="1" readingOrder="1"/>
    </xf>
    <xf numFmtId="7" fontId="3" fillId="5" borderId="1" xfId="0" applyNumberFormat="1" applyFont="1" applyFill="1" applyBorder="1" applyAlignment="1">
      <alignment vertical="center" wrapText="1" readingOrder="1"/>
    </xf>
    <xf numFmtId="7" fontId="4" fillId="5" borderId="1" xfId="0" applyNumberFormat="1" applyFont="1" applyFill="1" applyBorder="1" applyAlignment="1">
      <alignment horizontal="right" vertical="center" wrapText="1"/>
    </xf>
    <xf numFmtId="10" fontId="4" fillId="5" borderId="1" xfId="0" applyNumberFormat="1" applyFont="1" applyFill="1" applyBorder="1" applyAlignment="1">
      <alignment horizontal="right" vertical="center" wrapText="1"/>
    </xf>
    <xf numFmtId="0" fontId="1" fillId="5" borderId="0" xfId="0" applyFont="1" applyFill="1"/>
    <xf numFmtId="164" fontId="3" fillId="5" borderId="1" xfId="0" applyNumberFormat="1" applyFont="1" applyFill="1" applyBorder="1" applyAlignment="1">
      <alignment horizontal="right" vertical="center" wrapText="1" readingOrder="1"/>
    </xf>
    <xf numFmtId="7" fontId="3" fillId="5" borderId="1" xfId="0" applyNumberFormat="1" applyFont="1" applyFill="1" applyBorder="1" applyAlignment="1">
      <alignment horizontal="center" vertical="center" wrapText="1" readingOrder="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981074</xdr:colOff>
      <xdr:row>0</xdr:row>
      <xdr:rowOff>66675</xdr:rowOff>
    </xdr:from>
    <xdr:to>
      <xdr:col>19</xdr:col>
      <xdr:colOff>66674</xdr:colOff>
      <xdr:row>5</xdr:row>
      <xdr:rowOff>185379</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601699" y="66675"/>
          <a:ext cx="2162175"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5"/>
  <sheetViews>
    <sheetView showGridLines="0" tabSelected="1" zoomScaleNormal="100" workbookViewId="0">
      <pane xSplit="7" ySplit="7" topLeftCell="H8" activePane="bottomRight" state="frozen"/>
      <selection pane="topRight" activeCell="H1" sqref="H1"/>
      <selection pane="bottomLeft" activeCell="A8" sqref="A8"/>
      <selection pane="bottomRight" activeCell="A25" sqref="A25:XFD25"/>
    </sheetView>
  </sheetViews>
  <sheetFormatPr baseColWidth="10" defaultRowHeight="15" x14ac:dyDescent="0.25"/>
  <cols>
    <col min="1" max="1" width="4.42578125" customWidth="1"/>
    <col min="2" max="3" width="5.42578125" customWidth="1"/>
    <col min="4" max="4" width="4.5703125" customWidth="1"/>
    <col min="5" max="5" width="6.85546875" customWidth="1"/>
    <col min="6" max="6" width="4.28515625" customWidth="1"/>
    <col min="7" max="7" width="3.7109375" customWidth="1"/>
    <col min="8" max="8" width="27.5703125" customWidth="1"/>
    <col min="9" max="9" width="15.7109375" customWidth="1"/>
    <col min="10" max="10" width="17.140625" customWidth="1"/>
    <col min="11" max="11" width="15.140625" bestFit="1" customWidth="1"/>
    <col min="12" max="12" width="15.7109375" customWidth="1"/>
    <col min="13" max="13" width="16" customWidth="1"/>
    <col min="14" max="14" width="16.28515625" customWidth="1"/>
    <col min="15" max="15" width="16.140625" customWidth="1"/>
    <col min="16" max="16" width="14.85546875" customWidth="1"/>
    <col min="17" max="17" width="15.85546875" customWidth="1"/>
    <col min="18" max="18" width="15.42578125" customWidth="1"/>
    <col min="19" max="19" width="14.85546875" customWidth="1"/>
    <col min="20" max="20" width="19" customWidth="1"/>
    <col min="21" max="21" width="8.28515625" customWidth="1"/>
    <col min="22" max="22" width="7" customWidth="1"/>
    <col min="23" max="23" width="8" customWidth="1"/>
  </cols>
  <sheetData>
    <row r="2" spans="1:23" x14ac:dyDescent="0.25">
      <c r="A2" s="41" t="s">
        <v>59</v>
      </c>
      <c r="B2" s="42"/>
      <c r="C2" s="42"/>
      <c r="D2" s="42"/>
      <c r="E2" s="42"/>
      <c r="F2" s="42"/>
      <c r="G2" s="42"/>
      <c r="H2" s="42"/>
      <c r="I2" s="42"/>
      <c r="J2" s="42"/>
      <c r="K2" s="42"/>
      <c r="L2" s="42"/>
      <c r="M2" s="42"/>
      <c r="N2" s="42"/>
      <c r="O2" s="42"/>
      <c r="P2" s="42"/>
      <c r="Q2" s="42"/>
      <c r="R2" s="42"/>
      <c r="S2" s="42"/>
      <c r="T2" s="42"/>
      <c r="U2" s="42"/>
      <c r="V2" s="42"/>
      <c r="W2" s="42"/>
    </row>
    <row r="3" spans="1:23" ht="17.25" customHeight="1" x14ac:dyDescent="0.25">
      <c r="A3" s="41" t="s">
        <v>72</v>
      </c>
      <c r="B3" s="43"/>
      <c r="C3" s="43"/>
      <c r="D3" s="43"/>
      <c r="E3" s="43"/>
      <c r="F3" s="43"/>
      <c r="G3" s="43"/>
      <c r="H3" s="43"/>
      <c r="I3" s="43"/>
      <c r="J3" s="43"/>
      <c r="K3" s="43"/>
      <c r="L3" s="43"/>
      <c r="M3" s="43"/>
      <c r="N3" s="43"/>
      <c r="O3" s="43"/>
      <c r="P3" s="43"/>
      <c r="Q3" s="43"/>
      <c r="R3" s="43"/>
      <c r="S3" s="43"/>
      <c r="T3" s="43"/>
      <c r="U3" s="43"/>
      <c r="V3" s="43"/>
      <c r="W3" s="43"/>
    </row>
    <row r="4" spans="1:23" ht="17.25" customHeight="1" x14ac:dyDescent="0.25">
      <c r="A4" s="41" t="s">
        <v>70</v>
      </c>
      <c r="B4" s="41"/>
      <c r="C4" s="41"/>
      <c r="D4" s="41"/>
      <c r="E4" s="41"/>
      <c r="F4" s="41"/>
      <c r="G4" s="41"/>
      <c r="H4" s="41"/>
      <c r="I4" s="41"/>
      <c r="J4" s="41"/>
      <c r="K4" s="41"/>
      <c r="L4" s="41"/>
      <c r="M4" s="41"/>
      <c r="N4" s="41"/>
      <c r="O4" s="41"/>
      <c r="P4" s="41"/>
      <c r="Q4" s="41"/>
      <c r="R4" s="41"/>
      <c r="S4" s="41"/>
      <c r="T4" s="41"/>
      <c r="U4" s="41"/>
      <c r="V4" s="41"/>
      <c r="W4" s="41"/>
    </row>
    <row r="5" spans="1:23" ht="3.75" customHeight="1" x14ac:dyDescent="0.25">
      <c r="A5" s="41"/>
      <c r="B5" s="41"/>
      <c r="C5" s="41"/>
      <c r="D5" s="41"/>
      <c r="E5" s="41"/>
      <c r="F5" s="41"/>
      <c r="G5" s="41"/>
      <c r="H5" s="41"/>
      <c r="I5" s="41"/>
      <c r="J5" s="41"/>
      <c r="K5" s="41"/>
      <c r="L5" s="41"/>
      <c r="M5" s="41"/>
      <c r="N5" s="41"/>
      <c r="O5" s="41"/>
      <c r="P5" s="41"/>
      <c r="Q5" s="41"/>
      <c r="R5" s="41"/>
      <c r="S5" s="41"/>
      <c r="T5" s="41"/>
      <c r="U5" s="41"/>
      <c r="V5" s="41"/>
      <c r="W5" s="41"/>
    </row>
    <row r="6" spans="1:23" ht="15.75"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3" t="s">
        <v>0</v>
      </c>
      <c r="S6" s="44" t="s">
        <v>81</v>
      </c>
      <c r="T6" s="45"/>
      <c r="U6" s="45"/>
      <c r="V6" s="45"/>
      <c r="W6" s="45"/>
    </row>
    <row r="7" spans="1:23" ht="33" customHeight="1" thickTop="1" thickBot="1" x14ac:dyDescent="0.3">
      <c r="A7" s="9" t="s">
        <v>1</v>
      </c>
      <c r="B7" s="9" t="s">
        <v>2</v>
      </c>
      <c r="C7" s="9" t="s">
        <v>3</v>
      </c>
      <c r="D7" s="9" t="s">
        <v>4</v>
      </c>
      <c r="E7" s="9" t="s">
        <v>5</v>
      </c>
      <c r="F7" s="9" t="s">
        <v>6</v>
      </c>
      <c r="G7" s="9" t="s">
        <v>7</v>
      </c>
      <c r="H7" s="9" t="s">
        <v>8</v>
      </c>
      <c r="I7" s="9" t="s">
        <v>9</v>
      </c>
      <c r="J7" s="9" t="s">
        <v>10</v>
      </c>
      <c r="K7" s="9" t="s">
        <v>69</v>
      </c>
      <c r="L7" s="9" t="s">
        <v>11</v>
      </c>
      <c r="M7" s="9" t="s">
        <v>12</v>
      </c>
      <c r="N7" s="9" t="s">
        <v>58</v>
      </c>
      <c r="O7" s="9" t="s">
        <v>13</v>
      </c>
      <c r="P7" s="9" t="s">
        <v>14</v>
      </c>
      <c r="Q7" s="9" t="s">
        <v>15</v>
      </c>
      <c r="R7" s="9" t="s">
        <v>16</v>
      </c>
      <c r="S7" s="9" t="s">
        <v>17</v>
      </c>
      <c r="T7" s="10" t="s">
        <v>57</v>
      </c>
      <c r="U7" s="10" t="s">
        <v>65</v>
      </c>
      <c r="V7" s="10" t="s">
        <v>66</v>
      </c>
      <c r="W7" s="10" t="s">
        <v>67</v>
      </c>
    </row>
    <row r="8" spans="1:23" ht="60" customHeight="1" thickTop="1" thickBot="1" x14ac:dyDescent="0.3">
      <c r="A8" s="28" t="s">
        <v>21</v>
      </c>
      <c r="B8" s="12" t="s">
        <v>22</v>
      </c>
      <c r="C8" s="12" t="s">
        <v>23</v>
      </c>
      <c r="D8" s="12" t="s">
        <v>24</v>
      </c>
      <c r="E8" s="12" t="s">
        <v>25</v>
      </c>
      <c r="F8" s="12" t="s">
        <v>18</v>
      </c>
      <c r="G8" s="12" t="s">
        <v>19</v>
      </c>
      <c r="H8" s="13" t="s">
        <v>26</v>
      </c>
      <c r="I8" s="14">
        <v>2879089992</v>
      </c>
      <c r="J8" s="14">
        <v>0</v>
      </c>
      <c r="K8" s="14">
        <v>528775881</v>
      </c>
      <c r="L8" s="14">
        <v>2350314111</v>
      </c>
      <c r="M8" s="14">
        <v>10705933.17</v>
      </c>
      <c r="N8" s="15">
        <v>2339608177.8299999</v>
      </c>
      <c r="O8" s="14">
        <v>2063964392.51</v>
      </c>
      <c r="P8" s="14">
        <v>275643785.31999999</v>
      </c>
      <c r="Q8" s="14">
        <v>2063964392.51</v>
      </c>
      <c r="R8" s="14">
        <v>2063964392.51</v>
      </c>
      <c r="S8" s="14">
        <v>2063964392.51</v>
      </c>
      <c r="T8" s="16">
        <f t="shared" ref="T8:T25" si="0">+N8-Q8</f>
        <v>275643785.31999993</v>
      </c>
      <c r="U8" s="17">
        <f>+Q8/N8</f>
        <v>0.8821837827667105</v>
      </c>
      <c r="V8" s="17">
        <f>+R8/N8</f>
        <v>0.8821837827667105</v>
      </c>
      <c r="W8" s="17">
        <f>+S8/N8</f>
        <v>0.8821837827667105</v>
      </c>
    </row>
    <row r="9" spans="1:23" ht="60" customHeight="1" thickTop="1" thickBot="1" x14ac:dyDescent="0.3">
      <c r="A9" s="28" t="s">
        <v>21</v>
      </c>
      <c r="B9" s="12" t="s">
        <v>22</v>
      </c>
      <c r="C9" s="12" t="s">
        <v>23</v>
      </c>
      <c r="D9" s="12" t="s">
        <v>24</v>
      </c>
      <c r="E9" s="12" t="s">
        <v>25</v>
      </c>
      <c r="F9" s="12" t="s">
        <v>27</v>
      </c>
      <c r="G9" s="12" t="s">
        <v>19</v>
      </c>
      <c r="H9" s="13" t="s">
        <v>26</v>
      </c>
      <c r="I9" s="14">
        <v>21150651769</v>
      </c>
      <c r="J9" s="14">
        <v>0</v>
      </c>
      <c r="K9" s="14">
        <v>8000000000</v>
      </c>
      <c r="L9" s="14">
        <v>13150651769</v>
      </c>
      <c r="M9" s="14">
        <v>0</v>
      </c>
      <c r="N9" s="15">
        <v>13150651769</v>
      </c>
      <c r="O9" s="14">
        <v>13150651769</v>
      </c>
      <c r="P9" s="14">
        <v>0</v>
      </c>
      <c r="Q9" s="14">
        <v>13150651769</v>
      </c>
      <c r="R9" s="14">
        <v>5356511682</v>
      </c>
      <c r="S9" s="14">
        <v>5356511682</v>
      </c>
      <c r="T9" s="16">
        <f t="shared" si="0"/>
        <v>0</v>
      </c>
      <c r="U9" s="17">
        <f t="shared" ref="U9:U29" si="1">+Q9/N9</f>
        <v>1</v>
      </c>
      <c r="V9" s="17">
        <f t="shared" ref="V9:V29" si="2">+R9/N9</f>
        <v>0.40731910296848495</v>
      </c>
      <c r="W9" s="17">
        <f t="shared" ref="W9:W29" si="3">+S9/N9</f>
        <v>0.40731910296848495</v>
      </c>
    </row>
    <row r="10" spans="1:23" s="51" customFormat="1" ht="60" customHeight="1" thickTop="1" thickBot="1" x14ac:dyDescent="0.3">
      <c r="A10" s="28" t="s">
        <v>21</v>
      </c>
      <c r="B10" s="28" t="s">
        <v>22</v>
      </c>
      <c r="C10" s="28" t="s">
        <v>23</v>
      </c>
      <c r="D10" s="28" t="s">
        <v>24</v>
      </c>
      <c r="E10" s="28" t="s">
        <v>55</v>
      </c>
      <c r="F10" s="28">
        <v>15</v>
      </c>
      <c r="G10" s="28" t="s">
        <v>19</v>
      </c>
      <c r="H10" s="46" t="s">
        <v>56</v>
      </c>
      <c r="I10" s="47">
        <v>0</v>
      </c>
      <c r="J10" s="47">
        <v>2110338000</v>
      </c>
      <c r="K10" s="47">
        <v>0</v>
      </c>
      <c r="L10" s="47">
        <v>2110338000</v>
      </c>
      <c r="M10" s="47">
        <v>0</v>
      </c>
      <c r="N10" s="48">
        <v>2110338000</v>
      </c>
      <c r="O10" s="47">
        <v>1303929517.4100001</v>
      </c>
      <c r="P10" s="47">
        <v>806408482.59000003</v>
      </c>
      <c r="Q10" s="47">
        <v>1303929517.4100001</v>
      </c>
      <c r="R10" s="47">
        <v>1299828399.4100001</v>
      </c>
      <c r="S10" s="47">
        <v>1299828399.4100001</v>
      </c>
      <c r="T10" s="49">
        <f t="shared" si="0"/>
        <v>806408482.58999991</v>
      </c>
      <c r="U10" s="50">
        <f t="shared" si="1"/>
        <v>0.61787709713325545</v>
      </c>
      <c r="V10" s="50">
        <f t="shared" si="2"/>
        <v>0.61593375061719979</v>
      </c>
      <c r="W10" s="50">
        <f t="shared" si="3"/>
        <v>0.61593375061719979</v>
      </c>
    </row>
    <row r="11" spans="1:23" ht="60" customHeight="1" thickTop="1" thickBot="1" x14ac:dyDescent="0.3">
      <c r="A11" s="28" t="s">
        <v>21</v>
      </c>
      <c r="B11" s="12" t="s">
        <v>22</v>
      </c>
      <c r="C11" s="12" t="s">
        <v>23</v>
      </c>
      <c r="D11" s="12" t="s">
        <v>24</v>
      </c>
      <c r="E11" s="12" t="s">
        <v>55</v>
      </c>
      <c r="F11" s="12" t="s">
        <v>54</v>
      </c>
      <c r="G11" s="12" t="s">
        <v>20</v>
      </c>
      <c r="H11" s="13" t="s">
        <v>56</v>
      </c>
      <c r="I11" s="22">
        <v>9755650000</v>
      </c>
      <c r="J11" s="22">
        <v>0</v>
      </c>
      <c r="K11" s="22">
        <v>0</v>
      </c>
      <c r="L11" s="22">
        <v>9755650000</v>
      </c>
      <c r="M11" s="22">
        <v>0</v>
      </c>
      <c r="N11" s="23">
        <v>9755650000</v>
      </c>
      <c r="O11" s="22">
        <v>9585479034.6000004</v>
      </c>
      <c r="P11" s="22">
        <v>170170965.40000001</v>
      </c>
      <c r="Q11" s="22">
        <v>9585479034.6000004</v>
      </c>
      <c r="R11" s="22">
        <v>9557594934.0300007</v>
      </c>
      <c r="S11" s="22">
        <v>9557594934.0300007</v>
      </c>
      <c r="T11" s="16">
        <f t="shared" si="0"/>
        <v>170170965.39999962</v>
      </c>
      <c r="U11" s="17">
        <f t="shared" ref="U11" si="4">+Q11/N11</f>
        <v>0.98255667583400397</v>
      </c>
      <c r="V11" s="17">
        <f t="shared" ref="V11" si="5">+R11/N11</f>
        <v>0.97969842440329458</v>
      </c>
      <c r="W11" s="17">
        <f t="shared" ref="W11" si="6">+S11/N11</f>
        <v>0.97969842440329458</v>
      </c>
    </row>
    <row r="12" spans="1:23" ht="33" customHeight="1" thickTop="1" thickBot="1" x14ac:dyDescent="0.3">
      <c r="A12" s="11" t="s">
        <v>21</v>
      </c>
      <c r="B12" s="11"/>
      <c r="C12" s="11"/>
      <c r="D12" s="11"/>
      <c r="E12" s="11"/>
      <c r="F12" s="11"/>
      <c r="G12" s="11"/>
      <c r="H12" s="1" t="s">
        <v>61</v>
      </c>
      <c r="I12" s="21">
        <f>SUM(I8:I11)</f>
        <v>33785391761</v>
      </c>
      <c r="J12" s="21">
        <f t="shared" ref="J12:S12" si="7">SUM(J8:J11)</f>
        <v>2110338000</v>
      </c>
      <c r="K12" s="21">
        <f t="shared" si="7"/>
        <v>8528775881</v>
      </c>
      <c r="L12" s="21">
        <f t="shared" si="7"/>
        <v>27366953880</v>
      </c>
      <c r="M12" s="21">
        <f t="shared" si="7"/>
        <v>10705933.17</v>
      </c>
      <c r="N12" s="21">
        <f t="shared" si="7"/>
        <v>27356247946.830002</v>
      </c>
      <c r="O12" s="21">
        <f t="shared" si="7"/>
        <v>26104024713.52</v>
      </c>
      <c r="P12" s="21">
        <f t="shared" si="7"/>
        <v>1252223233.3100002</v>
      </c>
      <c r="Q12" s="21">
        <f t="shared" si="7"/>
        <v>26104024713.52</v>
      </c>
      <c r="R12" s="21">
        <f t="shared" si="7"/>
        <v>18277899407.950001</v>
      </c>
      <c r="S12" s="21">
        <f t="shared" si="7"/>
        <v>18277899407.950001</v>
      </c>
      <c r="T12" s="19">
        <f t="shared" si="0"/>
        <v>1252223233.3100014</v>
      </c>
      <c r="U12" s="20">
        <f t="shared" si="1"/>
        <v>0.95422532959403494</v>
      </c>
      <c r="V12" s="20">
        <f t="shared" si="2"/>
        <v>0.66814350577152204</v>
      </c>
      <c r="W12" s="20">
        <f t="shared" si="3"/>
        <v>0.66814350577152204</v>
      </c>
    </row>
    <row r="13" spans="1:23" ht="72.75" customHeight="1" thickTop="1" thickBot="1" x14ac:dyDescent="0.3">
      <c r="A13" s="28" t="s">
        <v>21</v>
      </c>
      <c r="B13" s="28" t="s">
        <v>28</v>
      </c>
      <c r="C13" s="12" t="s">
        <v>23</v>
      </c>
      <c r="D13" s="12" t="s">
        <v>29</v>
      </c>
      <c r="E13" s="12" t="s">
        <v>30</v>
      </c>
      <c r="F13" s="12" t="s">
        <v>18</v>
      </c>
      <c r="G13" s="12" t="s">
        <v>19</v>
      </c>
      <c r="H13" s="13" t="s">
        <v>31</v>
      </c>
      <c r="I13" s="14">
        <v>19570000000</v>
      </c>
      <c r="J13" s="14">
        <v>0</v>
      </c>
      <c r="K13" s="14">
        <v>1600000000</v>
      </c>
      <c r="L13" s="14">
        <v>17970000000</v>
      </c>
      <c r="M13" s="14">
        <v>0</v>
      </c>
      <c r="N13" s="15">
        <v>17970000000</v>
      </c>
      <c r="O13" s="14">
        <v>17666996907.150002</v>
      </c>
      <c r="P13" s="14">
        <v>303003092.85000002</v>
      </c>
      <c r="Q13" s="14">
        <v>17666996907.150002</v>
      </c>
      <c r="R13" s="14">
        <v>693116447.14999998</v>
      </c>
      <c r="S13" s="14">
        <v>693116447.14999998</v>
      </c>
      <c r="T13" s="16">
        <f t="shared" si="0"/>
        <v>303003092.84999847</v>
      </c>
      <c r="U13" s="17">
        <f t="shared" si="1"/>
        <v>0.98313839216193666</v>
      </c>
      <c r="V13" s="17">
        <f t="shared" si="2"/>
        <v>3.8570753875904286E-2</v>
      </c>
      <c r="W13" s="17">
        <f t="shared" si="3"/>
        <v>3.8570753875904286E-2</v>
      </c>
    </row>
    <row r="14" spans="1:23" ht="75.75" customHeight="1" thickTop="1" thickBot="1" x14ac:dyDescent="0.3">
      <c r="A14" s="28" t="s">
        <v>21</v>
      </c>
      <c r="B14" s="28" t="s">
        <v>28</v>
      </c>
      <c r="C14" s="12" t="s">
        <v>23</v>
      </c>
      <c r="D14" s="12" t="s">
        <v>32</v>
      </c>
      <c r="E14" s="12" t="s">
        <v>33</v>
      </c>
      <c r="F14" s="12" t="s">
        <v>18</v>
      </c>
      <c r="G14" s="12" t="s">
        <v>19</v>
      </c>
      <c r="H14" s="13" t="s">
        <v>34</v>
      </c>
      <c r="I14" s="14">
        <v>16568950074</v>
      </c>
      <c r="J14" s="14">
        <v>0</v>
      </c>
      <c r="K14" s="14">
        <v>5500000000</v>
      </c>
      <c r="L14" s="14">
        <v>11068950074</v>
      </c>
      <c r="M14" s="14">
        <v>0</v>
      </c>
      <c r="N14" s="15">
        <v>11068950074</v>
      </c>
      <c r="O14" s="14">
        <v>10782907209.959999</v>
      </c>
      <c r="P14" s="14">
        <v>286042864.04000002</v>
      </c>
      <c r="Q14" s="14">
        <v>10782907209.959999</v>
      </c>
      <c r="R14" s="14">
        <v>1664457047.96</v>
      </c>
      <c r="S14" s="14">
        <v>1664457047.96</v>
      </c>
      <c r="T14" s="16">
        <f t="shared" si="0"/>
        <v>286042864.04000092</v>
      </c>
      <c r="U14" s="17">
        <f t="shared" si="1"/>
        <v>0.97415808526303771</v>
      </c>
      <c r="V14" s="17">
        <f t="shared" si="2"/>
        <v>0.15037171880191824</v>
      </c>
      <c r="W14" s="17">
        <f t="shared" si="3"/>
        <v>0.15037171880191824</v>
      </c>
    </row>
    <row r="15" spans="1:23" ht="75.75" customHeight="1" thickTop="1" thickBot="1" x14ac:dyDescent="0.3">
      <c r="A15" s="28" t="s">
        <v>21</v>
      </c>
      <c r="B15" s="28" t="s">
        <v>28</v>
      </c>
      <c r="C15" s="12" t="s">
        <v>23</v>
      </c>
      <c r="D15" s="12" t="s">
        <v>35</v>
      </c>
      <c r="E15" s="12" t="s">
        <v>33</v>
      </c>
      <c r="F15" s="12" t="s">
        <v>18</v>
      </c>
      <c r="G15" s="12" t="s">
        <v>19</v>
      </c>
      <c r="H15" s="13" t="s">
        <v>34</v>
      </c>
      <c r="I15" s="14">
        <v>4005703159</v>
      </c>
      <c r="J15" s="14">
        <v>0</v>
      </c>
      <c r="K15" s="14">
        <v>2700000000</v>
      </c>
      <c r="L15" s="14">
        <v>1305703159</v>
      </c>
      <c r="M15" s="14">
        <v>0</v>
      </c>
      <c r="N15" s="15">
        <v>1305703159</v>
      </c>
      <c r="O15" s="14">
        <v>1159267315.0999999</v>
      </c>
      <c r="P15" s="14">
        <v>146435843.90000001</v>
      </c>
      <c r="Q15" s="14">
        <v>1159267315.0999999</v>
      </c>
      <c r="R15" s="14">
        <v>859267315.10000002</v>
      </c>
      <c r="S15" s="14">
        <v>859267315.10000002</v>
      </c>
      <c r="T15" s="16">
        <f t="shared" si="0"/>
        <v>146435843.9000001</v>
      </c>
      <c r="U15" s="17">
        <f t="shared" si="1"/>
        <v>0.88784905444193685</v>
      </c>
      <c r="V15" s="17">
        <f t="shared" si="2"/>
        <v>0.6580877967378802</v>
      </c>
      <c r="W15" s="17">
        <f t="shared" si="3"/>
        <v>0.6580877967378802</v>
      </c>
    </row>
    <row r="16" spans="1:23" ht="60" customHeight="1" thickTop="1" thickBot="1" x14ac:dyDescent="0.3">
      <c r="A16" s="28" t="s">
        <v>21</v>
      </c>
      <c r="B16" s="28" t="s">
        <v>28</v>
      </c>
      <c r="C16" s="12" t="s">
        <v>23</v>
      </c>
      <c r="D16" s="12" t="s">
        <v>36</v>
      </c>
      <c r="E16" s="12" t="s">
        <v>37</v>
      </c>
      <c r="F16" s="12" t="s">
        <v>18</v>
      </c>
      <c r="G16" s="12" t="s">
        <v>19</v>
      </c>
      <c r="H16" s="13" t="s">
        <v>38</v>
      </c>
      <c r="I16" s="14">
        <v>69511933550</v>
      </c>
      <c r="J16" s="14">
        <v>0</v>
      </c>
      <c r="K16" s="14">
        <v>26207153014</v>
      </c>
      <c r="L16" s="14">
        <v>43304780536</v>
      </c>
      <c r="M16" s="14">
        <v>0</v>
      </c>
      <c r="N16" s="15">
        <v>43304780536</v>
      </c>
      <c r="O16" s="14">
        <v>42792418923.190002</v>
      </c>
      <c r="P16" s="14">
        <v>512361612.81</v>
      </c>
      <c r="Q16" s="14">
        <v>42792418923.190002</v>
      </c>
      <c r="R16" s="14">
        <v>5620345158.1899996</v>
      </c>
      <c r="S16" s="14">
        <v>5620345158.1899996</v>
      </c>
      <c r="T16" s="16">
        <f t="shared" si="0"/>
        <v>512361612.80999756</v>
      </c>
      <c r="U16" s="17">
        <f t="shared" si="1"/>
        <v>0.98816847455481127</v>
      </c>
      <c r="V16" s="17">
        <f t="shared" si="2"/>
        <v>0.12978579012812941</v>
      </c>
      <c r="W16" s="17">
        <f t="shared" si="3"/>
        <v>0.12978579012812941</v>
      </c>
    </row>
    <row r="17" spans="1:26" s="51" customFormat="1" ht="60" customHeight="1" thickTop="1" thickBot="1" x14ac:dyDescent="0.3">
      <c r="A17" s="28" t="s">
        <v>21</v>
      </c>
      <c r="B17" s="28" t="s">
        <v>28</v>
      </c>
      <c r="C17" s="28" t="s">
        <v>23</v>
      </c>
      <c r="D17" s="28">
        <v>30</v>
      </c>
      <c r="E17" s="28" t="s">
        <v>37</v>
      </c>
      <c r="F17" s="28">
        <v>15</v>
      </c>
      <c r="G17" s="28" t="s">
        <v>19</v>
      </c>
      <c r="H17" s="46" t="s">
        <v>38</v>
      </c>
      <c r="I17" s="52">
        <v>0</v>
      </c>
      <c r="J17" s="52">
        <v>8820000000</v>
      </c>
      <c r="K17" s="52">
        <v>0</v>
      </c>
      <c r="L17" s="52">
        <v>8820000000</v>
      </c>
      <c r="M17" s="52">
        <v>0</v>
      </c>
      <c r="N17" s="53">
        <v>8820000000</v>
      </c>
      <c r="O17" s="52">
        <v>8820000000</v>
      </c>
      <c r="P17" s="52">
        <v>0</v>
      </c>
      <c r="Q17" s="52">
        <v>8820000000</v>
      </c>
      <c r="R17" s="52">
        <v>0</v>
      </c>
      <c r="S17" s="52">
        <v>0</v>
      </c>
      <c r="T17" s="49">
        <f t="shared" si="0"/>
        <v>0</v>
      </c>
      <c r="U17" s="50">
        <f t="shared" ref="U17" si="8">+Q17/N17</f>
        <v>1</v>
      </c>
      <c r="V17" s="50">
        <f t="shared" ref="V17" si="9">+R17/N17</f>
        <v>0</v>
      </c>
      <c r="W17" s="50">
        <f t="shared" ref="W17" si="10">+S17/N17</f>
        <v>0</v>
      </c>
    </row>
    <row r="18" spans="1:26" ht="75" customHeight="1" thickTop="1" thickBot="1" x14ac:dyDescent="0.3">
      <c r="A18" s="28" t="s">
        <v>21</v>
      </c>
      <c r="B18" s="28" t="s">
        <v>28</v>
      </c>
      <c r="C18" s="12" t="s">
        <v>23</v>
      </c>
      <c r="D18" s="12" t="s">
        <v>39</v>
      </c>
      <c r="E18" s="12" t="s">
        <v>40</v>
      </c>
      <c r="F18" s="12" t="s">
        <v>18</v>
      </c>
      <c r="G18" s="12" t="s">
        <v>19</v>
      </c>
      <c r="H18" s="13" t="s">
        <v>41</v>
      </c>
      <c r="I18" s="14">
        <v>59646395164</v>
      </c>
      <c r="J18" s="14">
        <v>0</v>
      </c>
      <c r="K18" s="14">
        <v>9184093122</v>
      </c>
      <c r="L18" s="14">
        <v>50462302042</v>
      </c>
      <c r="M18" s="14">
        <v>0</v>
      </c>
      <c r="N18" s="15">
        <v>50462302042</v>
      </c>
      <c r="O18" s="14">
        <v>50220894058.349998</v>
      </c>
      <c r="P18" s="14">
        <v>241407983.65000001</v>
      </c>
      <c r="Q18" s="14">
        <v>50220894058.349998</v>
      </c>
      <c r="R18" s="14">
        <v>3352552304.3499999</v>
      </c>
      <c r="S18" s="14">
        <v>3352552304.3499999</v>
      </c>
      <c r="T18" s="16">
        <f t="shared" si="0"/>
        <v>241407983.65000153</v>
      </c>
      <c r="U18" s="17">
        <f t="shared" si="1"/>
        <v>0.99521607271406132</v>
      </c>
      <c r="V18" s="17">
        <f t="shared" si="2"/>
        <v>6.6436769007479204E-2</v>
      </c>
      <c r="W18" s="17">
        <f t="shared" si="3"/>
        <v>6.6436769007479204E-2</v>
      </c>
    </row>
    <row r="19" spans="1:26" s="51" customFormat="1" ht="75" customHeight="1" thickTop="1" thickBot="1" x14ac:dyDescent="0.3">
      <c r="A19" s="28" t="s">
        <v>21</v>
      </c>
      <c r="B19" s="28" t="s">
        <v>28</v>
      </c>
      <c r="C19" s="28" t="s">
        <v>23</v>
      </c>
      <c r="D19" s="28" t="s">
        <v>39</v>
      </c>
      <c r="E19" s="28" t="s">
        <v>40</v>
      </c>
      <c r="F19" s="28">
        <v>15</v>
      </c>
      <c r="G19" s="28" t="s">
        <v>19</v>
      </c>
      <c r="H19" s="46" t="s">
        <v>41</v>
      </c>
      <c r="I19" s="52">
        <v>0</v>
      </c>
      <c r="J19" s="52">
        <v>4788000000</v>
      </c>
      <c r="K19" s="52">
        <v>0</v>
      </c>
      <c r="L19" s="52">
        <v>4788000000</v>
      </c>
      <c r="M19" s="52">
        <v>0</v>
      </c>
      <c r="N19" s="53">
        <v>4788000000</v>
      </c>
      <c r="O19" s="52">
        <v>4788000000</v>
      </c>
      <c r="P19" s="52">
        <v>0</v>
      </c>
      <c r="Q19" s="52">
        <v>4788000000</v>
      </c>
      <c r="R19" s="52">
        <v>0</v>
      </c>
      <c r="S19" s="52">
        <v>0</v>
      </c>
      <c r="T19" s="49">
        <f t="shared" si="0"/>
        <v>0</v>
      </c>
      <c r="U19" s="50">
        <f t="shared" ref="U19" si="11">+Q19/N19</f>
        <v>1</v>
      </c>
      <c r="V19" s="50">
        <f t="shared" ref="V19" si="12">+R19/N19</f>
        <v>0</v>
      </c>
      <c r="W19" s="50">
        <f t="shared" ref="W19" si="13">+S19/N19</f>
        <v>0</v>
      </c>
    </row>
    <row r="20" spans="1:26" ht="75.75" customHeight="1" thickTop="1" thickBot="1" x14ac:dyDescent="0.3">
      <c r="A20" s="28" t="s">
        <v>21</v>
      </c>
      <c r="B20" s="28" t="s">
        <v>45</v>
      </c>
      <c r="C20" s="12" t="s">
        <v>23</v>
      </c>
      <c r="D20" s="12" t="s">
        <v>46</v>
      </c>
      <c r="E20" s="12" t="s">
        <v>33</v>
      </c>
      <c r="F20" s="12" t="s">
        <v>18</v>
      </c>
      <c r="G20" s="12" t="s">
        <v>19</v>
      </c>
      <c r="H20" s="13" t="s">
        <v>34</v>
      </c>
      <c r="I20" s="14">
        <v>152422406</v>
      </c>
      <c r="J20" s="14">
        <v>0</v>
      </c>
      <c r="K20" s="14">
        <v>24034875</v>
      </c>
      <c r="L20" s="14">
        <v>128387531</v>
      </c>
      <c r="M20" s="14">
        <v>0</v>
      </c>
      <c r="N20" s="15">
        <v>128387531</v>
      </c>
      <c r="O20" s="14">
        <v>91423745</v>
      </c>
      <c r="P20" s="14">
        <v>36963786</v>
      </c>
      <c r="Q20" s="14">
        <v>91423745</v>
      </c>
      <c r="R20" s="14">
        <v>91423745</v>
      </c>
      <c r="S20" s="14">
        <v>91423745</v>
      </c>
      <c r="T20" s="16">
        <f t="shared" si="0"/>
        <v>36963786</v>
      </c>
      <c r="U20" s="17">
        <f t="shared" si="1"/>
        <v>0.71209208782120748</v>
      </c>
      <c r="V20" s="17">
        <f t="shared" si="2"/>
        <v>0.71209208782120748</v>
      </c>
      <c r="W20" s="17">
        <f t="shared" si="3"/>
        <v>0.71209208782120748</v>
      </c>
    </row>
    <row r="21" spans="1:26" ht="36" customHeight="1" thickTop="1" thickBot="1" x14ac:dyDescent="0.3">
      <c r="A21" s="11" t="s">
        <v>21</v>
      </c>
      <c r="B21" s="11"/>
      <c r="C21" s="11"/>
      <c r="D21" s="11"/>
      <c r="E21" s="11"/>
      <c r="F21" s="11"/>
      <c r="G21" s="11"/>
      <c r="H21" s="1" t="s">
        <v>62</v>
      </c>
      <c r="I21" s="18">
        <f>SUM(I13:I20)</f>
        <v>169455404353</v>
      </c>
      <c r="J21" s="18">
        <f t="shared" ref="J21:M21" si="14">SUM(J13:J20)</f>
        <v>13608000000</v>
      </c>
      <c r="K21" s="18">
        <f t="shared" si="14"/>
        <v>45215281011</v>
      </c>
      <c r="L21" s="18">
        <f t="shared" si="14"/>
        <v>137848123342</v>
      </c>
      <c r="M21" s="18">
        <f t="shared" si="14"/>
        <v>0</v>
      </c>
      <c r="N21" s="18">
        <f>SUM(N13:N20)</f>
        <v>137848123342</v>
      </c>
      <c r="O21" s="18">
        <f t="shared" ref="O21:S21" si="15">SUM(O13:O20)</f>
        <v>136321908158.75</v>
      </c>
      <c r="P21" s="18">
        <f t="shared" si="15"/>
        <v>1526215183.2500002</v>
      </c>
      <c r="Q21" s="18">
        <f t="shared" si="15"/>
        <v>136321908158.75</v>
      </c>
      <c r="R21" s="18">
        <f t="shared" si="15"/>
        <v>12281162017.75</v>
      </c>
      <c r="S21" s="18">
        <f t="shared" si="15"/>
        <v>12281162017.75</v>
      </c>
      <c r="T21" s="19">
        <f t="shared" si="0"/>
        <v>1526215183.25</v>
      </c>
      <c r="U21" s="20">
        <f t="shared" si="1"/>
        <v>0.98892828464945093</v>
      </c>
      <c r="V21" s="20">
        <f t="shared" si="2"/>
        <v>8.9091978330967506E-2</v>
      </c>
      <c r="W21" s="20">
        <f t="shared" si="3"/>
        <v>8.9091978330967506E-2</v>
      </c>
    </row>
    <row r="22" spans="1:26" ht="60" customHeight="1" thickTop="1" thickBot="1" x14ac:dyDescent="0.3">
      <c r="A22" s="12" t="s">
        <v>21</v>
      </c>
      <c r="B22" s="12" t="s">
        <v>47</v>
      </c>
      <c r="C22" s="12" t="s">
        <v>23</v>
      </c>
      <c r="D22" s="12" t="s">
        <v>48</v>
      </c>
      <c r="E22" s="12" t="s">
        <v>49</v>
      </c>
      <c r="F22" s="12" t="s">
        <v>18</v>
      </c>
      <c r="G22" s="12" t="s">
        <v>19</v>
      </c>
      <c r="H22" s="13" t="s">
        <v>50</v>
      </c>
      <c r="I22" s="14">
        <v>4911388626</v>
      </c>
      <c r="J22" s="14">
        <v>0</v>
      </c>
      <c r="K22" s="14">
        <v>1240000000</v>
      </c>
      <c r="L22" s="14">
        <v>3671388626</v>
      </c>
      <c r="M22" s="14">
        <v>0</v>
      </c>
      <c r="N22" s="15">
        <v>3671388626</v>
      </c>
      <c r="O22" s="14">
        <v>3611191513.0500002</v>
      </c>
      <c r="P22" s="14">
        <v>60197112.950000003</v>
      </c>
      <c r="Q22" s="14">
        <v>3611191513.0500002</v>
      </c>
      <c r="R22" s="14">
        <v>3340724737.0500002</v>
      </c>
      <c r="S22" s="14">
        <v>3340724737.0500002</v>
      </c>
      <c r="T22" s="16">
        <f t="shared" si="0"/>
        <v>60197112.949999809</v>
      </c>
      <c r="U22" s="17">
        <f t="shared" si="1"/>
        <v>0.98360372080370451</v>
      </c>
      <c r="V22" s="17">
        <f t="shared" si="2"/>
        <v>0.90993492581844704</v>
      </c>
      <c r="W22" s="17">
        <f t="shared" si="3"/>
        <v>0.90993492581844704</v>
      </c>
    </row>
    <row r="23" spans="1:26" ht="60" customHeight="1" thickTop="1" thickBot="1" x14ac:dyDescent="0.3">
      <c r="A23" s="12" t="s">
        <v>21</v>
      </c>
      <c r="B23" s="12" t="s">
        <v>47</v>
      </c>
      <c r="C23" s="12" t="s">
        <v>23</v>
      </c>
      <c r="D23" s="12" t="s">
        <v>46</v>
      </c>
      <c r="E23" s="12" t="s">
        <v>51</v>
      </c>
      <c r="F23" s="12" t="s">
        <v>18</v>
      </c>
      <c r="G23" s="12" t="s">
        <v>19</v>
      </c>
      <c r="H23" s="13" t="s">
        <v>52</v>
      </c>
      <c r="I23" s="14">
        <v>2879089884</v>
      </c>
      <c r="J23" s="14">
        <v>0</v>
      </c>
      <c r="K23" s="14">
        <v>0</v>
      </c>
      <c r="L23" s="14">
        <v>2879089884</v>
      </c>
      <c r="M23" s="14">
        <v>0</v>
      </c>
      <c r="N23" s="15">
        <v>2879089884</v>
      </c>
      <c r="O23" s="14">
        <v>2560508029.9099998</v>
      </c>
      <c r="P23" s="14">
        <v>318581854.08999997</v>
      </c>
      <c r="Q23" s="14">
        <v>2560508029.9099998</v>
      </c>
      <c r="R23" s="14">
        <v>2188638332.9099998</v>
      </c>
      <c r="S23" s="14">
        <v>2188638332.9099998</v>
      </c>
      <c r="T23" s="16">
        <f t="shared" si="0"/>
        <v>318581854.09000015</v>
      </c>
      <c r="U23" s="17">
        <f t="shared" si="1"/>
        <v>0.88934633272116348</v>
      </c>
      <c r="V23" s="17">
        <f t="shared" si="2"/>
        <v>0.7601840932695243</v>
      </c>
      <c r="W23" s="17">
        <f t="shared" si="3"/>
        <v>0.7601840932695243</v>
      </c>
    </row>
    <row r="24" spans="1:26" ht="60" customHeight="1" thickTop="1" thickBot="1" x14ac:dyDescent="0.3">
      <c r="A24" s="12" t="s">
        <v>21</v>
      </c>
      <c r="B24" s="12" t="s">
        <v>47</v>
      </c>
      <c r="C24" s="12" t="s">
        <v>23</v>
      </c>
      <c r="D24" s="12" t="s">
        <v>53</v>
      </c>
      <c r="E24" s="12" t="s">
        <v>51</v>
      </c>
      <c r="F24" s="12" t="s">
        <v>18</v>
      </c>
      <c r="G24" s="12" t="s">
        <v>19</v>
      </c>
      <c r="H24" s="13" t="s">
        <v>52</v>
      </c>
      <c r="I24" s="14">
        <v>381056014</v>
      </c>
      <c r="J24" s="14">
        <v>240000000</v>
      </c>
      <c r="K24" s="14">
        <v>381056014</v>
      </c>
      <c r="L24" s="14">
        <v>240000000</v>
      </c>
      <c r="M24" s="14">
        <v>0</v>
      </c>
      <c r="N24" s="15">
        <v>240000000</v>
      </c>
      <c r="O24" s="14">
        <v>239735225.03999999</v>
      </c>
      <c r="P24" s="14">
        <v>264774.96000000002</v>
      </c>
      <c r="Q24" s="14">
        <v>239735225.03999999</v>
      </c>
      <c r="R24" s="14">
        <v>239735225.03999999</v>
      </c>
      <c r="S24" s="14">
        <v>239735225.03999999</v>
      </c>
      <c r="T24" s="16">
        <f t="shared" si="0"/>
        <v>264774.96000000834</v>
      </c>
      <c r="U24" s="17">
        <f t="shared" si="1"/>
        <v>0.99889677099999996</v>
      </c>
      <c r="V24" s="17">
        <f t="shared" si="2"/>
        <v>0.99889677099999996</v>
      </c>
      <c r="W24" s="17">
        <f t="shared" si="3"/>
        <v>0.99889677099999996</v>
      </c>
    </row>
    <row r="25" spans="1:26" s="51" customFormat="1" ht="60" customHeight="1" thickTop="1" thickBot="1" x14ac:dyDescent="0.3">
      <c r="A25" s="28" t="s">
        <v>21</v>
      </c>
      <c r="B25" s="28" t="s">
        <v>47</v>
      </c>
      <c r="C25" s="28" t="s">
        <v>23</v>
      </c>
      <c r="D25" s="28" t="s">
        <v>71</v>
      </c>
      <c r="E25" s="28" t="s">
        <v>51</v>
      </c>
      <c r="F25" s="28">
        <v>15</v>
      </c>
      <c r="G25" s="28" t="s">
        <v>19</v>
      </c>
      <c r="H25" s="46" t="s">
        <v>52</v>
      </c>
      <c r="I25" s="52">
        <v>0</v>
      </c>
      <c r="J25" s="52">
        <v>662367600</v>
      </c>
      <c r="K25" s="52">
        <v>320000000</v>
      </c>
      <c r="L25" s="52">
        <v>342367600</v>
      </c>
      <c r="M25" s="52">
        <v>0</v>
      </c>
      <c r="N25" s="53">
        <v>342367600</v>
      </c>
      <c r="O25" s="52">
        <v>207434832.66999999</v>
      </c>
      <c r="P25" s="52">
        <v>134932767.33000001</v>
      </c>
      <c r="Q25" s="52">
        <v>207434832.66999999</v>
      </c>
      <c r="R25" s="52">
        <v>207434832.66999999</v>
      </c>
      <c r="S25" s="52">
        <v>207434832.66999999</v>
      </c>
      <c r="T25" s="49">
        <f t="shared" si="0"/>
        <v>134932767.33000001</v>
      </c>
      <c r="U25" s="50">
        <f t="shared" ref="U25" si="16">+Q25/N25</f>
        <v>0.60588336241513507</v>
      </c>
      <c r="V25" s="50">
        <f t="shared" ref="V25" si="17">+R25/N25</f>
        <v>0.60588336241513507</v>
      </c>
      <c r="W25" s="50">
        <f t="shared" ref="W25" si="18">+S25/N25</f>
        <v>0.60588336241513507</v>
      </c>
    </row>
    <row r="26" spans="1:26" ht="39" customHeight="1" thickTop="1" thickBot="1" x14ac:dyDescent="0.3">
      <c r="A26" s="11" t="s">
        <v>21</v>
      </c>
      <c r="B26" s="11"/>
      <c r="C26" s="11"/>
      <c r="D26" s="11"/>
      <c r="E26" s="11"/>
      <c r="F26" s="11"/>
      <c r="G26" s="11"/>
      <c r="H26" s="1" t="s">
        <v>63</v>
      </c>
      <c r="I26" s="18">
        <f>SUM(I22:I25)</f>
        <v>8171534524</v>
      </c>
      <c r="J26" s="18">
        <f t="shared" ref="J26:S26" si="19">SUM(J22:J25)</f>
        <v>902367600</v>
      </c>
      <c r="K26" s="18">
        <f t="shared" si="19"/>
        <v>1941056014</v>
      </c>
      <c r="L26" s="18">
        <f t="shared" si="19"/>
        <v>7132846110</v>
      </c>
      <c r="M26" s="18">
        <f t="shared" si="19"/>
        <v>0</v>
      </c>
      <c r="N26" s="18">
        <f t="shared" si="19"/>
        <v>7132846110</v>
      </c>
      <c r="O26" s="18">
        <f t="shared" si="19"/>
        <v>6618869600.6700001</v>
      </c>
      <c r="P26" s="18">
        <f t="shared" si="19"/>
        <v>513976509.32999992</v>
      </c>
      <c r="Q26" s="18">
        <f t="shared" si="19"/>
        <v>6618869600.6700001</v>
      </c>
      <c r="R26" s="18">
        <f t="shared" si="19"/>
        <v>5976533127.6700001</v>
      </c>
      <c r="S26" s="18">
        <f t="shared" si="19"/>
        <v>5976533127.6700001</v>
      </c>
      <c r="T26" s="18">
        <f>SUM(T22:T25)</f>
        <v>513976509.33000004</v>
      </c>
      <c r="U26" s="20">
        <f t="shared" si="1"/>
        <v>0.92794229660872352</v>
      </c>
      <c r="V26" s="20">
        <f t="shared" si="2"/>
        <v>0.83788897664441553</v>
      </c>
      <c r="W26" s="20">
        <f t="shared" si="3"/>
        <v>0.83788897664441553</v>
      </c>
    </row>
    <row r="27" spans="1:26" ht="60" customHeight="1" thickTop="1" thickBot="1" x14ac:dyDescent="0.3">
      <c r="A27" s="28" t="s">
        <v>21</v>
      </c>
      <c r="B27" s="12" t="s">
        <v>28</v>
      </c>
      <c r="C27" s="12" t="s">
        <v>23</v>
      </c>
      <c r="D27" s="12" t="s">
        <v>42</v>
      </c>
      <c r="E27" s="12" t="s">
        <v>43</v>
      </c>
      <c r="F27" s="12" t="s">
        <v>18</v>
      </c>
      <c r="G27" s="12" t="s">
        <v>19</v>
      </c>
      <c r="H27" s="13" t="s">
        <v>44</v>
      </c>
      <c r="I27" s="14">
        <v>2733955712</v>
      </c>
      <c r="J27" s="14">
        <v>0</v>
      </c>
      <c r="K27" s="14">
        <v>193371336</v>
      </c>
      <c r="L27" s="14">
        <v>2540584376</v>
      </c>
      <c r="M27" s="14">
        <v>0</v>
      </c>
      <c r="N27" s="15">
        <v>2540584376</v>
      </c>
      <c r="O27" s="14">
        <v>2452714457.2800002</v>
      </c>
      <c r="P27" s="14">
        <v>87869918.719999999</v>
      </c>
      <c r="Q27" s="14">
        <v>2452714457.2800002</v>
      </c>
      <c r="R27" s="14">
        <v>2452714457.2800002</v>
      </c>
      <c r="S27" s="14">
        <v>2452714457.2800002</v>
      </c>
      <c r="T27" s="16">
        <f>+N27-Q27</f>
        <v>87869918.71999979</v>
      </c>
      <c r="U27" s="17">
        <f t="shared" si="1"/>
        <v>0.96541350110231494</v>
      </c>
      <c r="V27" s="17">
        <f t="shared" si="2"/>
        <v>0.96541350110231494</v>
      </c>
      <c r="W27" s="17">
        <f t="shared" si="3"/>
        <v>0.96541350110231494</v>
      </c>
    </row>
    <row r="28" spans="1:26" ht="26.25" customHeight="1" thickTop="1" thickBot="1" x14ac:dyDescent="0.3">
      <c r="A28" s="11" t="s">
        <v>21</v>
      </c>
      <c r="B28" s="11"/>
      <c r="C28" s="11"/>
      <c r="D28" s="11"/>
      <c r="E28" s="11"/>
      <c r="F28" s="11"/>
      <c r="G28" s="11"/>
      <c r="H28" s="1" t="s">
        <v>64</v>
      </c>
      <c r="I28" s="18">
        <f>+I27</f>
        <v>2733955712</v>
      </c>
      <c r="J28" s="18">
        <f t="shared" ref="J28:S28" si="20">+J27</f>
        <v>0</v>
      </c>
      <c r="K28" s="18">
        <f t="shared" si="20"/>
        <v>193371336</v>
      </c>
      <c r="L28" s="18">
        <f t="shared" si="20"/>
        <v>2540584376</v>
      </c>
      <c r="M28" s="18">
        <f t="shared" si="20"/>
        <v>0</v>
      </c>
      <c r="N28" s="18">
        <f t="shared" si="20"/>
        <v>2540584376</v>
      </c>
      <c r="O28" s="18">
        <f t="shared" si="20"/>
        <v>2452714457.2800002</v>
      </c>
      <c r="P28" s="18">
        <f t="shared" si="20"/>
        <v>87869918.719999999</v>
      </c>
      <c r="Q28" s="18">
        <f t="shared" si="20"/>
        <v>2452714457.2800002</v>
      </c>
      <c r="R28" s="18">
        <f t="shared" si="20"/>
        <v>2452714457.2800002</v>
      </c>
      <c r="S28" s="18">
        <f t="shared" si="20"/>
        <v>2452714457.2800002</v>
      </c>
      <c r="T28" s="19">
        <f>+N28-Q28</f>
        <v>87869918.71999979</v>
      </c>
      <c r="U28" s="20">
        <f t="shared" si="1"/>
        <v>0.96541350110231494</v>
      </c>
      <c r="V28" s="20">
        <f t="shared" si="2"/>
        <v>0.96541350110231494</v>
      </c>
      <c r="W28" s="20">
        <f t="shared" si="3"/>
        <v>0.96541350110231494</v>
      </c>
    </row>
    <row r="29" spans="1:26" ht="24" customHeight="1" thickTop="1" thickBot="1" x14ac:dyDescent="0.3">
      <c r="A29" s="29" t="s">
        <v>21</v>
      </c>
      <c r="B29" s="29"/>
      <c r="C29" s="29"/>
      <c r="D29" s="29"/>
      <c r="E29" s="29"/>
      <c r="F29" s="29"/>
      <c r="G29" s="29"/>
      <c r="H29" s="30" t="s">
        <v>68</v>
      </c>
      <c r="I29" s="31">
        <f>+I12+I21+I26+I28</f>
        <v>214146286350</v>
      </c>
      <c r="J29" s="31">
        <f t="shared" ref="J29:S29" si="21">+J12+J21+J26+J28</f>
        <v>16620705600</v>
      </c>
      <c r="K29" s="31">
        <f t="shared" si="21"/>
        <v>55878484242</v>
      </c>
      <c r="L29" s="31">
        <f t="shared" si="21"/>
        <v>174888507708</v>
      </c>
      <c r="M29" s="31">
        <f t="shared" si="21"/>
        <v>10705933.17</v>
      </c>
      <c r="N29" s="31">
        <f t="shared" si="21"/>
        <v>174877801774.83002</v>
      </c>
      <c r="O29" s="31">
        <f t="shared" si="21"/>
        <v>171497516930.22</v>
      </c>
      <c r="P29" s="31">
        <f t="shared" si="21"/>
        <v>3380284844.6100001</v>
      </c>
      <c r="Q29" s="31">
        <f t="shared" si="21"/>
        <v>171497516930.22</v>
      </c>
      <c r="R29" s="31">
        <f t="shared" si="21"/>
        <v>38988309010.650002</v>
      </c>
      <c r="S29" s="31">
        <f t="shared" si="21"/>
        <v>38988309010.650002</v>
      </c>
      <c r="T29" s="32">
        <f>+N29-Q29</f>
        <v>3380284844.6100159</v>
      </c>
      <c r="U29" s="33">
        <f t="shared" si="1"/>
        <v>0.98067058934694051</v>
      </c>
      <c r="V29" s="33">
        <f t="shared" si="2"/>
        <v>0.22294601495992472</v>
      </c>
      <c r="W29" s="33">
        <f t="shared" si="3"/>
        <v>0.22294601495992472</v>
      </c>
    </row>
    <row r="30" spans="1:26" ht="15.75" thickTop="1" x14ac:dyDescent="0.25">
      <c r="A30" s="4" t="s">
        <v>60</v>
      </c>
      <c r="B30" s="4"/>
      <c r="C30" s="4"/>
      <c r="D30" s="4"/>
      <c r="E30" s="4"/>
      <c r="F30" s="24"/>
      <c r="G30" s="24"/>
      <c r="H30" s="5"/>
      <c r="I30" s="6"/>
      <c r="J30" s="6"/>
      <c r="K30" s="4"/>
      <c r="L30" s="4"/>
      <c r="M30" s="4"/>
      <c r="N30" s="27"/>
      <c r="O30" s="27"/>
      <c r="P30" s="24"/>
      <c r="Q30" s="24"/>
      <c r="R30" s="25"/>
      <c r="S30" s="6"/>
      <c r="T30" s="6"/>
      <c r="U30" s="6"/>
      <c r="V30" s="26"/>
      <c r="W30" s="26"/>
      <c r="X30" s="26"/>
      <c r="Y30" s="26"/>
      <c r="Z30" s="8"/>
    </row>
    <row r="31" spans="1:26" s="34" customFormat="1" ht="9" x14ac:dyDescent="0.15">
      <c r="A31" s="34" t="s">
        <v>73</v>
      </c>
      <c r="F31" s="35"/>
      <c r="G31" s="35"/>
      <c r="H31" s="36"/>
      <c r="I31" s="37"/>
      <c r="J31" s="37"/>
      <c r="P31" s="35"/>
      <c r="Q31" s="35"/>
      <c r="R31" s="38"/>
      <c r="S31" s="37"/>
      <c r="T31" s="37"/>
      <c r="U31" s="37"/>
      <c r="V31" s="39"/>
      <c r="W31" s="39"/>
      <c r="X31" s="39"/>
      <c r="Y31" s="39"/>
    </row>
    <row r="32" spans="1:26" s="34" customFormat="1" ht="9" x14ac:dyDescent="0.15">
      <c r="A32" s="34" t="s">
        <v>74</v>
      </c>
      <c r="F32" s="35"/>
      <c r="G32" s="35"/>
      <c r="H32" s="36"/>
      <c r="I32" s="37"/>
      <c r="J32" s="37"/>
      <c r="P32" s="35"/>
      <c r="Q32" s="35"/>
      <c r="R32" s="38"/>
      <c r="S32" s="37"/>
      <c r="T32" s="40"/>
      <c r="U32" s="37"/>
      <c r="V32" s="39"/>
      <c r="W32" s="39"/>
      <c r="X32" s="39"/>
      <c r="Y32" s="39"/>
    </row>
    <row r="33" spans="1:25" s="34" customFormat="1" ht="9" x14ac:dyDescent="0.15">
      <c r="A33" s="34" t="s">
        <v>75</v>
      </c>
      <c r="F33" s="35"/>
      <c r="G33" s="35"/>
      <c r="H33" s="36"/>
      <c r="I33" s="37"/>
      <c r="J33" s="37"/>
      <c r="P33" s="35"/>
      <c r="Q33" s="35"/>
      <c r="R33" s="38"/>
      <c r="S33" s="37"/>
      <c r="T33" s="37"/>
      <c r="U33" s="37"/>
      <c r="V33" s="39"/>
      <c r="W33" s="39"/>
      <c r="X33" s="39"/>
      <c r="Y33" s="39"/>
    </row>
    <row r="34" spans="1:25" s="34" customFormat="1" ht="9" x14ac:dyDescent="0.15">
      <c r="A34" s="34" t="s">
        <v>76</v>
      </c>
      <c r="P34" s="35"/>
      <c r="Q34" s="35"/>
      <c r="R34" s="38"/>
      <c r="S34" s="37"/>
      <c r="T34" s="37"/>
      <c r="U34" s="37"/>
      <c r="V34" s="39"/>
      <c r="W34" s="39"/>
      <c r="X34" s="39"/>
      <c r="Y34" s="39"/>
    </row>
    <row r="35" spans="1:25" s="34" customFormat="1" ht="9" x14ac:dyDescent="0.15">
      <c r="A35" s="34" t="s">
        <v>77</v>
      </c>
      <c r="F35" s="35"/>
      <c r="G35" s="35"/>
      <c r="H35" s="36"/>
      <c r="I35" s="37"/>
      <c r="J35" s="37"/>
      <c r="P35" s="35"/>
      <c r="Q35" s="35"/>
      <c r="R35" s="38"/>
      <c r="S35" s="37"/>
      <c r="T35" s="37"/>
      <c r="U35" s="37"/>
      <c r="V35" s="39"/>
      <c r="W35" s="39"/>
      <c r="X35" s="39"/>
      <c r="Y35" s="39"/>
    </row>
    <row r="36" spans="1:25" s="34" customFormat="1" ht="9" x14ac:dyDescent="0.15">
      <c r="A36" s="34" t="s">
        <v>78</v>
      </c>
      <c r="P36" s="35"/>
      <c r="Q36" s="35"/>
      <c r="R36" s="38"/>
      <c r="S36" s="37"/>
      <c r="T36" s="37"/>
    </row>
    <row r="37" spans="1:25" s="34" customFormat="1" ht="9" x14ac:dyDescent="0.15">
      <c r="A37" s="34" t="s">
        <v>79</v>
      </c>
      <c r="P37" s="35"/>
      <c r="Q37" s="35"/>
      <c r="R37" s="38"/>
    </row>
    <row r="38" spans="1:25" s="34" customFormat="1" ht="9" x14ac:dyDescent="0.15">
      <c r="A38" s="34" t="s">
        <v>80</v>
      </c>
      <c r="P38" s="35"/>
      <c r="Q38" s="35"/>
      <c r="R38" s="38"/>
    </row>
    <row r="39" spans="1:25" x14ac:dyDescent="0.25">
      <c r="A39" s="8"/>
      <c r="B39" s="8"/>
      <c r="C39" s="8"/>
      <c r="D39" s="8"/>
      <c r="E39" s="8"/>
      <c r="F39" s="8"/>
      <c r="G39" s="8"/>
      <c r="H39" s="8"/>
      <c r="I39" s="8"/>
      <c r="J39" s="8"/>
      <c r="K39" s="8"/>
      <c r="L39" s="8"/>
      <c r="M39" s="8"/>
      <c r="N39" s="8"/>
      <c r="O39" s="8"/>
      <c r="P39" s="8"/>
      <c r="Q39" s="8"/>
      <c r="R39" s="8"/>
      <c r="S39" s="8"/>
      <c r="T39" s="8"/>
      <c r="U39" s="7"/>
      <c r="V39" s="7"/>
      <c r="W39" s="7"/>
    </row>
    <row r="40" spans="1:25" x14ac:dyDescent="0.25">
      <c r="A40" s="8"/>
      <c r="B40" s="8"/>
      <c r="C40" s="8"/>
      <c r="D40" s="8"/>
      <c r="E40" s="8"/>
      <c r="F40" s="8"/>
      <c r="G40" s="8"/>
      <c r="H40" s="8"/>
      <c r="I40" s="8"/>
      <c r="J40" s="8"/>
      <c r="K40" s="8"/>
      <c r="L40" s="8"/>
      <c r="M40" s="8"/>
      <c r="N40" s="8"/>
      <c r="O40" s="8"/>
      <c r="P40" s="8"/>
      <c r="Q40" s="8"/>
      <c r="R40" s="8"/>
      <c r="S40" s="8"/>
      <c r="T40" s="8"/>
      <c r="U40" s="7"/>
      <c r="V40" s="7"/>
      <c r="W40" s="7"/>
    </row>
    <row r="41" spans="1:25" x14ac:dyDescent="0.25">
      <c r="A41" s="8"/>
      <c r="B41" s="8"/>
      <c r="C41" s="8"/>
      <c r="D41" s="8"/>
      <c r="E41" s="8"/>
      <c r="F41" s="8"/>
      <c r="G41" s="8"/>
      <c r="H41" s="8"/>
      <c r="I41" s="8"/>
      <c r="J41" s="8"/>
      <c r="K41" s="8"/>
      <c r="L41" s="8"/>
      <c r="M41" s="8"/>
      <c r="N41" s="8"/>
      <c r="O41" s="8"/>
      <c r="P41" s="8"/>
      <c r="Q41" s="8"/>
      <c r="R41" s="8"/>
      <c r="S41" s="8"/>
      <c r="T41" s="8"/>
      <c r="U41" s="7"/>
      <c r="V41" s="7"/>
      <c r="W41" s="7"/>
    </row>
    <row r="42" spans="1:25" x14ac:dyDescent="0.25">
      <c r="A42" s="8"/>
      <c r="B42" s="8"/>
      <c r="C42" s="8"/>
      <c r="D42" s="8"/>
      <c r="E42" s="8"/>
      <c r="F42" s="8"/>
      <c r="G42" s="8"/>
      <c r="H42" s="8"/>
      <c r="I42" s="8"/>
      <c r="J42" s="8"/>
      <c r="K42" s="8"/>
      <c r="L42" s="8"/>
      <c r="M42" s="8"/>
      <c r="N42" s="8"/>
      <c r="O42" s="8"/>
      <c r="P42" s="8"/>
      <c r="Q42" s="8"/>
      <c r="R42" s="8"/>
      <c r="S42" s="8"/>
      <c r="T42" s="8"/>
      <c r="U42" s="7"/>
      <c r="V42" s="7"/>
      <c r="W42" s="7"/>
    </row>
    <row r="43" spans="1:25" x14ac:dyDescent="0.25">
      <c r="A43" s="8"/>
      <c r="B43" s="8"/>
      <c r="C43" s="8"/>
      <c r="D43" s="8"/>
      <c r="E43" s="8"/>
      <c r="F43" s="8"/>
      <c r="G43" s="8"/>
      <c r="H43" s="8"/>
      <c r="I43" s="8"/>
      <c r="J43" s="8"/>
      <c r="K43" s="8"/>
      <c r="L43" s="8"/>
      <c r="M43" s="8"/>
      <c r="N43" s="8"/>
      <c r="O43" s="8"/>
      <c r="P43" s="8"/>
      <c r="Q43" s="8"/>
      <c r="R43" s="8"/>
      <c r="S43" s="8"/>
      <c r="T43" s="8"/>
      <c r="U43" s="7"/>
      <c r="V43" s="7"/>
      <c r="W43" s="7"/>
    </row>
    <row r="44" spans="1:25" x14ac:dyDescent="0.25">
      <c r="A44" s="8"/>
      <c r="B44" s="8"/>
      <c r="C44" s="8"/>
      <c r="D44" s="8"/>
      <c r="E44" s="8"/>
      <c r="F44" s="8"/>
      <c r="G44" s="8"/>
      <c r="H44" s="8"/>
      <c r="I44" s="8"/>
      <c r="J44" s="8"/>
      <c r="K44" s="8"/>
      <c r="L44" s="8"/>
      <c r="M44" s="8"/>
      <c r="N44" s="8"/>
      <c r="O44" s="8"/>
      <c r="P44" s="8"/>
      <c r="Q44" s="8"/>
      <c r="R44" s="8"/>
      <c r="S44" s="8"/>
      <c r="T44" s="8"/>
      <c r="U44" s="7"/>
      <c r="V44" s="7"/>
      <c r="W44" s="7"/>
    </row>
    <row r="45" spans="1:25" x14ac:dyDescent="0.25">
      <c r="A45" s="8"/>
      <c r="B45" s="8"/>
      <c r="C45" s="8"/>
      <c r="D45" s="8"/>
      <c r="E45" s="8"/>
      <c r="F45" s="8"/>
      <c r="G45" s="8"/>
      <c r="H45" s="8"/>
      <c r="I45" s="8"/>
      <c r="J45" s="8"/>
      <c r="K45" s="8"/>
      <c r="L45" s="8"/>
      <c r="M45" s="8"/>
      <c r="N45" s="8"/>
      <c r="O45" s="8"/>
      <c r="P45" s="8"/>
      <c r="Q45" s="8"/>
      <c r="R45" s="8"/>
      <c r="U45" s="2"/>
      <c r="V45" s="2"/>
      <c r="W45" s="2"/>
    </row>
    <row r="46" spans="1:25" x14ac:dyDescent="0.25">
      <c r="U46" s="2"/>
      <c r="V46" s="2"/>
      <c r="W46" s="2"/>
    </row>
    <row r="47" spans="1:25" x14ac:dyDescent="0.25">
      <c r="U47" s="2"/>
      <c r="V47" s="2"/>
      <c r="W47" s="2"/>
    </row>
    <row r="48" spans="1:25" x14ac:dyDescent="0.25">
      <c r="U48" s="2"/>
      <c r="V48" s="2"/>
      <c r="W48" s="2"/>
    </row>
    <row r="49" spans="21:23" x14ac:dyDescent="0.25">
      <c r="U49" s="2"/>
      <c r="V49" s="2"/>
      <c r="W49" s="2"/>
    </row>
    <row r="55" spans="21:23" ht="12" customHeight="1" x14ac:dyDescent="0.25"/>
  </sheetData>
  <mergeCells count="4">
    <mergeCell ref="A2:W2"/>
    <mergeCell ref="A3:W3"/>
    <mergeCell ref="S6:W6"/>
    <mergeCell ref="A4:W5"/>
  </mergeCells>
  <printOptions horizontalCentered="1"/>
  <pageMargins left="0.19685039370078741" right="0" top="0.78740157480314965" bottom="0.19685039370078741"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2024-07-05T15:37:05Z</cp:lastPrinted>
  <dcterms:created xsi:type="dcterms:W3CDTF">2024-07-01T22:52:35Z</dcterms:created>
  <dcterms:modified xsi:type="dcterms:W3CDTF">2025-01-21T15:13:50Z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