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Diciembre 31 de 2024- Definitivo\Publicación diciembre 31\"/>
    </mc:Choice>
  </mc:AlternateContent>
  <bookViews>
    <workbookView xWindow="0" yWindow="0" windowWidth="28800" windowHeight="12030"/>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l="1"/>
  <c r="N20" i="1" l="1"/>
  <c r="J21" i="1" l="1"/>
  <c r="K21" i="1"/>
  <c r="L21" i="1"/>
  <c r="M21" i="1"/>
  <c r="O21" i="1"/>
  <c r="P21" i="1"/>
  <c r="Q21" i="1"/>
  <c r="R21" i="1"/>
  <c r="S21" i="1"/>
  <c r="I21" i="1"/>
  <c r="N22" i="1"/>
  <c r="V22" i="1" s="1"/>
  <c r="T22" i="1" l="1"/>
  <c r="W22" i="1"/>
  <c r="U22" i="1"/>
  <c r="N15" i="1" l="1"/>
  <c r="O14" i="1" l="1"/>
  <c r="P14" i="1"/>
  <c r="Q14" i="1"/>
  <c r="R14" i="1"/>
  <c r="S14" i="1"/>
  <c r="N23" i="1" l="1"/>
  <c r="N21" i="1" s="1"/>
  <c r="N18" i="1"/>
  <c r="N17" i="1"/>
  <c r="N11" i="1"/>
  <c r="N12" i="1"/>
  <c r="N13" i="1"/>
  <c r="T10" i="1"/>
  <c r="T23" i="1" l="1"/>
  <c r="T21" i="1"/>
  <c r="T12" i="1"/>
  <c r="T11" i="1"/>
  <c r="S9" i="1"/>
  <c r="R9" i="1"/>
  <c r="Q9" i="1"/>
  <c r="O9" i="1"/>
  <c r="M9" i="1"/>
  <c r="L9" i="1"/>
  <c r="I9" i="1"/>
  <c r="N9" i="1" l="1"/>
  <c r="U23" i="1"/>
  <c r="W20" i="1"/>
  <c r="W18" i="1"/>
  <c r="T17" i="1"/>
  <c r="T15" i="1"/>
  <c r="T13" i="1"/>
  <c r="U12" i="1"/>
  <c r="W11" i="1"/>
  <c r="V10" i="1"/>
  <c r="S19" i="1"/>
  <c r="R19" i="1"/>
  <c r="Q19" i="1"/>
  <c r="P19" i="1"/>
  <c r="O19" i="1"/>
  <c r="M19" i="1"/>
  <c r="L19" i="1"/>
  <c r="K19" i="1"/>
  <c r="J19" i="1"/>
  <c r="I19" i="1"/>
  <c r="S16" i="1"/>
  <c r="R16" i="1"/>
  <c r="Q16" i="1"/>
  <c r="P16" i="1"/>
  <c r="O16" i="1"/>
  <c r="M16" i="1"/>
  <c r="L16" i="1"/>
  <c r="K16" i="1"/>
  <c r="J16" i="1"/>
  <c r="I16" i="1"/>
  <c r="M14" i="1"/>
  <c r="L14" i="1"/>
  <c r="K14" i="1"/>
  <c r="J14" i="1"/>
  <c r="I14" i="1"/>
  <c r="P9" i="1"/>
  <c r="K9" i="1"/>
  <c r="J9" i="1"/>
  <c r="N19" i="1" l="1"/>
  <c r="T19" i="1" s="1"/>
  <c r="V18" i="1"/>
  <c r="V12" i="1"/>
  <c r="I8" i="1"/>
  <c r="I24" i="1" s="1"/>
  <c r="R8" i="1"/>
  <c r="R24" i="1" s="1"/>
  <c r="P8" i="1"/>
  <c r="P24" i="1" s="1"/>
  <c r="U10" i="1"/>
  <c r="U9" i="1"/>
  <c r="V21" i="1"/>
  <c r="W10" i="1"/>
  <c r="N14" i="1"/>
  <c r="V14" i="1" s="1"/>
  <c r="U15" i="1"/>
  <c r="T18" i="1"/>
  <c r="U18" i="1"/>
  <c r="N16" i="1"/>
  <c r="T16" i="1" s="1"/>
  <c r="T20" i="1"/>
  <c r="J8" i="1"/>
  <c r="J24" i="1" s="1"/>
  <c r="M8" i="1"/>
  <c r="M24" i="1" s="1"/>
  <c r="K8" i="1"/>
  <c r="K24" i="1" s="1"/>
  <c r="O8" i="1"/>
  <c r="O24" i="1" s="1"/>
  <c r="W12" i="1"/>
  <c r="Q8" i="1"/>
  <c r="Q24" i="1" s="1"/>
  <c r="U20" i="1"/>
  <c r="V20" i="1"/>
  <c r="L8" i="1"/>
  <c r="L24" i="1" s="1"/>
  <c r="W15" i="1"/>
  <c r="V23" i="1"/>
  <c r="U11" i="1"/>
  <c r="W23" i="1"/>
  <c r="V11" i="1"/>
  <c r="S8" i="1"/>
  <c r="V15" i="1"/>
  <c r="N24" i="1" l="1"/>
  <c r="T24" i="1" s="1"/>
  <c r="W21" i="1"/>
  <c r="W19" i="1"/>
  <c r="U19" i="1"/>
  <c r="V19" i="1"/>
  <c r="W9" i="1"/>
  <c r="U21" i="1"/>
  <c r="V9" i="1"/>
  <c r="T9" i="1"/>
  <c r="U14" i="1"/>
  <c r="W14" i="1"/>
  <c r="T14" i="1"/>
  <c r="U16" i="1"/>
  <c r="V16" i="1"/>
  <c r="W16" i="1"/>
  <c r="S24" i="1"/>
  <c r="N8" i="1"/>
  <c r="W8" i="1" s="1"/>
  <c r="V24" i="1" l="1"/>
  <c r="W24" i="1"/>
  <c r="T8" i="1"/>
  <c r="V8" i="1"/>
  <c r="U8" i="1"/>
  <c r="U24" i="1"/>
</calcChain>
</file>

<file path=xl/sharedStrings.xml><?xml version="1.0" encoding="utf-8"?>
<sst xmlns="http://schemas.openxmlformats.org/spreadsheetml/2006/main" count="136" uniqueCount="66">
  <si>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</si>
  <si>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</si>
  <si>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</si>
  <si>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</si>
  <si>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</si>
  <si>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</si>
  <si>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</si>
  <si>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</si>
  <si>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</si>
  <si>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</si>
  <si>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</si>
  <si>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</si>
  <si>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</si>
  <si>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</si>
  <si>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</si>
  <si>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</si>
  <si>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</si>
  <si>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</si>
  <si>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</si>
  <si>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</si>
  <si>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</si>
  <si>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</si>
  <si>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</si>
  <si>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</si>
  <si>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</si>
  <si>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</si>
  <si>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</si>
  <si>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</si>
  <si>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</si>
  <si>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</si>
  <si>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</si>
  <si>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</si>
  <si>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</si>
  <si>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</si>
  <si>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</si>
  <si>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</si>
  <si>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</si>
  <si>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</si>
  <si>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</si>
  <si>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</si>
  <si>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</si>
  <si>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</si>
  <si>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</si>
  <si>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</si>
  <si>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</si>
  <si>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</si>
  <si>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</si>
  <si>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</si>
  <si>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</si>
  <si>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</si>
  <si>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</si>
  <si>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</si>
  <si>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</si>
  <si>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</si>
  <si>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</si>
  <si>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</si>
  <si>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UNIDAD EJECUTORA 3501-02 DIRECCION GENERAL DE COMERCIO EXTERIOR</t>
  </si>
  <si>
    <t>COMP/ APR</t>
  </si>
  <si>
    <t>OBLIG/ APR</t>
  </si>
  <si>
    <t>PAGO/ APR</t>
  </si>
  <si>
    <r>
      <rPr>
        <b/>
        <sz val="8"/>
        <rFont val="Arial"/>
        <family val="2"/>
      </rPr>
      <t xml:space="preserve">Nota 3: </t>
    </r>
    <r>
      <rPr>
        <sz val="8"/>
        <rFont val="Arial"/>
        <family val="2"/>
      </rPr>
      <t>Resolución 0002 del 20 de marzo de 2024 Por la cual se establece el Catálogo de Clasificación Presupuestal y se dictan otras disposiciones para su administración.</t>
    </r>
  </si>
  <si>
    <t>CSF</t>
  </si>
  <si>
    <r>
      <rPr>
        <b/>
        <sz val="8"/>
        <rFont val="Arial"/>
        <family val="2"/>
      </rPr>
      <t>Nota 4</t>
    </r>
    <r>
      <rPr>
        <sz val="8"/>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</si>
  <si>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8"/>
        <rFont val="Arial"/>
        <family val="2"/>
      </rPr>
      <t>Nota 5</t>
    </r>
    <r>
      <rPr>
        <sz val="8"/>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</si>
  <si>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t>EJECUCION PRESUPUESTAL ACUMULADA CON CORTE AL 31 DE DICIEMBRE DE 2024</t>
  </si>
  <si>
    <t>FECHA DE ELABORACIÓN :ENERO 21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</si>
</sst>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6" borderId="2" xfId="0" applyFont="1" applyFill="1" applyBorder="1" applyAlignment="1">
      <alignment horizontal="right" vertical="center" wrapText="1" readingOrder="1"/>
    </xf>
    <xf numFmtId="0" fontId="8" fillId="6" borderId="2" xfId="0" applyFont="1" applyFill="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838200</xdr:colOff>
      <xdr:row>1</xdr:row>
      <xdr:rowOff>28647</xdr:rowOff>
    </xdr:from>
    <xdr:to>
      <xdr:col>18</xdr:col>
      <xdr:colOff>485775</xdr:colOff>
      <xdr:row>5</xdr:row>
      <xdr:rowOff>99654</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058775" y="219147"/>
          <a:ext cx="1685925" cy="775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showGridLines="0" tabSelected="1" zoomScaleNormal="100" workbookViewId="0">
      <pane ySplit="7" topLeftCell="A8" activePane="bottomLeft" state="frozen"/>
      <selection pane="bottomLeft" activeCell="O25" sqref="O25"/>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4.140625"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39" t="s">
        <v>52</v>
      </c>
      <c r="B2" s="40"/>
      <c r="C2" s="40"/>
      <c r="D2" s="40"/>
      <c r="E2" s="40"/>
      <c r="F2" s="40"/>
      <c r="G2" s="40"/>
      <c r="H2" s="40"/>
      <c r="I2" s="40"/>
      <c r="J2" s="40"/>
      <c r="K2" s="40"/>
      <c r="L2" s="40"/>
      <c r="M2" s="40"/>
      <c r="N2" s="40"/>
      <c r="O2" s="40"/>
      <c r="P2" s="40"/>
      <c r="Q2" s="40"/>
      <c r="R2" s="40"/>
      <c r="S2" s="40"/>
      <c r="T2" s="40"/>
      <c r="U2" s="40"/>
      <c r="V2" s="40"/>
      <c r="W2" s="40"/>
    </row>
    <row r="3" spans="1:24" x14ac:dyDescent="0.25">
      <c r="A3" s="39" t="s">
        <v>64</v>
      </c>
      <c r="B3" s="41"/>
      <c r="C3" s="41"/>
      <c r="D3" s="41"/>
      <c r="E3" s="41"/>
      <c r="F3" s="41"/>
      <c r="G3" s="41"/>
      <c r="H3" s="41"/>
      <c r="I3" s="41"/>
      <c r="J3" s="41"/>
      <c r="K3" s="41"/>
      <c r="L3" s="41"/>
      <c r="M3" s="41"/>
      <c r="N3" s="41"/>
      <c r="O3" s="41"/>
      <c r="P3" s="41"/>
      <c r="Q3" s="41"/>
      <c r="R3" s="41"/>
      <c r="S3" s="41"/>
      <c r="T3" s="41"/>
      <c r="U3" s="41"/>
      <c r="V3" s="41"/>
      <c r="W3" s="41"/>
    </row>
    <row r="4" spans="1:24" x14ac:dyDescent="0.25">
      <c r="A4" s="39" t="s">
        <v>56</v>
      </c>
      <c r="B4" s="39"/>
      <c r="C4" s="39"/>
      <c r="D4" s="39"/>
      <c r="E4" s="39"/>
      <c r="F4" s="39"/>
      <c r="G4" s="39"/>
      <c r="H4" s="39"/>
      <c r="I4" s="39"/>
      <c r="J4" s="39"/>
      <c r="K4" s="39"/>
      <c r="L4" s="39"/>
      <c r="M4" s="39"/>
      <c r="N4" s="39"/>
      <c r="O4" s="39"/>
      <c r="P4" s="39"/>
      <c r="Q4" s="39"/>
      <c r="R4" s="39"/>
      <c r="S4" s="39"/>
      <c r="T4" s="39"/>
      <c r="U4" s="39"/>
      <c r="V4" s="39"/>
      <c r="W4" s="39"/>
    </row>
    <row r="5" spans="1:24" ht="10.5" customHeight="1" x14ac:dyDescent="0.25">
      <c r="A5" s="39"/>
      <c r="B5" s="39"/>
      <c r="C5" s="39"/>
      <c r="D5" s="39"/>
      <c r="E5" s="39"/>
      <c r="F5" s="39"/>
      <c r="G5" s="39"/>
      <c r="H5" s="39"/>
      <c r="I5" s="39"/>
      <c r="J5" s="39"/>
      <c r="K5" s="39"/>
      <c r="L5" s="39"/>
      <c r="M5" s="39"/>
      <c r="N5" s="39"/>
      <c r="O5" s="39"/>
      <c r="P5" s="39"/>
      <c r="Q5" s="39"/>
      <c r="R5" s="39"/>
      <c r="S5" s="39"/>
      <c r="T5" s="39"/>
      <c r="U5" s="39"/>
      <c r="V5" s="39"/>
      <c r="W5" s="39"/>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2" t="s">
        <v>65</v>
      </c>
      <c r="S6" s="43"/>
      <c r="T6" s="43"/>
      <c r="U6" s="43"/>
      <c r="V6" s="43"/>
      <c r="W6" s="43"/>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57</v>
      </c>
      <c r="V7" s="10" t="s">
        <v>58</v>
      </c>
      <c r="W7" s="10" t="s">
        <v>59</v>
      </c>
    </row>
    <row r="8" spans="1:24" ht="35.1" customHeight="1" thickTop="1" thickBot="1" x14ac:dyDescent="0.3">
      <c r="A8" s="11" t="s">
        <v>19</v>
      </c>
      <c r="B8" s="11"/>
      <c r="C8" s="11"/>
      <c r="D8" s="11"/>
      <c r="E8" s="11"/>
      <c r="F8" s="11"/>
      <c r="G8" s="11"/>
      <c r="H8" s="1" t="s">
        <v>43</v>
      </c>
      <c r="I8" s="14">
        <f>+I9+I14+I16+I19</f>
        <v>24683451000</v>
      </c>
      <c r="J8" s="14">
        <f t="shared" ref="J8:S8" si="0">+J9+J14+J16+J19</f>
        <v>2819310477</v>
      </c>
      <c r="K8" s="14">
        <f t="shared" si="0"/>
        <v>2819310477</v>
      </c>
      <c r="L8" s="14">
        <f t="shared" si="0"/>
        <v>24683451000</v>
      </c>
      <c r="M8" s="14">
        <f t="shared" si="0"/>
        <v>2307716523</v>
      </c>
      <c r="N8" s="15">
        <f t="shared" ref="N8:N19" si="1">+L8-M8</f>
        <v>22375734477</v>
      </c>
      <c r="O8" s="14">
        <f t="shared" si="0"/>
        <v>20546333423.369999</v>
      </c>
      <c r="P8" s="14">
        <f t="shared" si="0"/>
        <v>1829401053.6300001</v>
      </c>
      <c r="Q8" s="14">
        <f t="shared" si="0"/>
        <v>20546333423.369999</v>
      </c>
      <c r="R8" s="14">
        <f t="shared" si="0"/>
        <v>20384741927.040001</v>
      </c>
      <c r="S8" s="14">
        <f t="shared" si="0"/>
        <v>20380219800.040001</v>
      </c>
      <c r="T8" s="16">
        <f t="shared" ref="T8:T20" si="2">+N8-Q8</f>
        <v>1829401053.6300011</v>
      </c>
      <c r="U8" s="17">
        <f t="shared" ref="U8:U24" si="3">+Q8/N8</f>
        <v>0.91824174283483562</v>
      </c>
      <c r="V8" s="17">
        <f t="shared" ref="V8:V24" si="4">+R8/N8</f>
        <v>0.91102001357736262</v>
      </c>
      <c r="W8" s="17">
        <f t="shared" ref="W8:W24" si="5">+S8/N8</f>
        <v>0.91081791397680434</v>
      </c>
    </row>
    <row r="9" spans="1:24" ht="35.1" customHeight="1" thickTop="1" thickBot="1" x14ac:dyDescent="0.3">
      <c r="A9" s="26" t="s">
        <v>19</v>
      </c>
      <c r="B9" s="26" t="s">
        <v>20</v>
      </c>
      <c r="C9" s="26"/>
      <c r="D9" s="26"/>
      <c r="E9" s="26"/>
      <c r="F9" s="26"/>
      <c r="G9" s="26"/>
      <c r="H9" s="27" t="s">
        <v>44</v>
      </c>
      <c r="I9" s="28">
        <f>SUM(I10:I13)</f>
        <v>18402889000</v>
      </c>
      <c r="J9" s="28">
        <f t="shared" ref="J9:P9" si="6">SUM(J10:J13)</f>
        <v>0</v>
      </c>
      <c r="K9" s="28">
        <f t="shared" si="6"/>
        <v>0</v>
      </c>
      <c r="L9" s="28">
        <f>SUM(L10:L13)</f>
        <v>18402889000</v>
      </c>
      <c r="M9" s="28">
        <f>SUM(M10:M13)</f>
        <v>1127027000</v>
      </c>
      <c r="N9" s="29">
        <f>+L9-M9</f>
        <v>17275862000</v>
      </c>
      <c r="O9" s="28">
        <f>SUM(O10:O13)</f>
        <v>15909562881.83</v>
      </c>
      <c r="P9" s="28">
        <f t="shared" si="6"/>
        <v>1366299118.1700001</v>
      </c>
      <c r="Q9" s="28">
        <f>SUM(Q10:Q13)</f>
        <v>15909562881.83</v>
      </c>
      <c r="R9" s="28">
        <f>SUM(R10:R13)</f>
        <v>15909562881.83</v>
      </c>
      <c r="S9" s="28">
        <f>SUM(S10:S13)</f>
        <v>15905040754.83</v>
      </c>
      <c r="T9" s="30">
        <f t="shared" si="2"/>
        <v>1366299118.1700001</v>
      </c>
      <c r="U9" s="31">
        <f t="shared" si="3"/>
        <v>0.9209128251794324</v>
      </c>
      <c r="V9" s="31">
        <f t="shared" si="4"/>
        <v>0.9209128251794324</v>
      </c>
      <c r="W9" s="31">
        <f t="shared" si="5"/>
        <v>0.92065106533208008</v>
      </c>
    </row>
    <row r="10" spans="1:24" ht="35.1" customHeight="1" thickTop="1" thickBot="1" x14ac:dyDescent="0.3">
      <c r="A10" s="12" t="s">
        <v>19</v>
      </c>
      <c r="B10" s="12" t="s">
        <v>20</v>
      </c>
      <c r="C10" s="12" t="s">
        <v>20</v>
      </c>
      <c r="D10" s="12" t="s">
        <v>20</v>
      </c>
      <c r="E10" s="12"/>
      <c r="F10" s="12" t="s">
        <v>39</v>
      </c>
      <c r="G10" s="12" t="s">
        <v>34</v>
      </c>
      <c r="H10" s="13" t="s">
        <v>21</v>
      </c>
      <c r="I10" s="18">
        <v>11805764000</v>
      </c>
      <c r="J10" s="18">
        <v>0</v>
      </c>
      <c r="K10" s="18">
        <v>0</v>
      </c>
      <c r="L10" s="18">
        <v>11805764000</v>
      </c>
      <c r="M10" s="18">
        <v>0</v>
      </c>
      <c r="N10" s="19">
        <f>+L10-M10</f>
        <v>11805764000</v>
      </c>
      <c r="O10" s="18">
        <v>10705869895</v>
      </c>
      <c r="P10" s="18">
        <v>1099894105</v>
      </c>
      <c r="Q10" s="18">
        <v>10705869895</v>
      </c>
      <c r="R10" s="18">
        <v>10705869895</v>
      </c>
      <c r="S10" s="18">
        <v>10701347768</v>
      </c>
      <c r="T10" s="20">
        <f>+N10-Q10</f>
        <v>1099894105</v>
      </c>
      <c r="U10" s="21">
        <f t="shared" si="3"/>
        <v>0.90683414432136711</v>
      </c>
      <c r="V10" s="21">
        <f t="shared" si="4"/>
        <v>0.90683414432136711</v>
      </c>
      <c r="W10" s="21">
        <f t="shared" si="5"/>
        <v>0.906451100326925</v>
      </c>
      <c r="X10" s="25"/>
    </row>
    <row r="11" spans="1:24" ht="35.1" customHeight="1" thickTop="1" thickBot="1" x14ac:dyDescent="0.3">
      <c r="A11" s="12" t="s">
        <v>19</v>
      </c>
      <c r="B11" s="12" t="s">
        <v>20</v>
      </c>
      <c r="C11" s="12" t="s">
        <v>20</v>
      </c>
      <c r="D11" s="12" t="s">
        <v>22</v>
      </c>
      <c r="E11" s="12"/>
      <c r="F11" s="12" t="s">
        <v>39</v>
      </c>
      <c r="G11" s="12" t="s">
        <v>34</v>
      </c>
      <c r="H11" s="13" t="s">
        <v>23</v>
      </c>
      <c r="I11" s="18">
        <v>4072511000</v>
      </c>
      <c r="J11" s="18">
        <v>0</v>
      </c>
      <c r="K11" s="18">
        <v>0</v>
      </c>
      <c r="L11" s="18">
        <v>4072511000</v>
      </c>
      <c r="M11" s="18">
        <v>0</v>
      </c>
      <c r="N11" s="19">
        <f t="shared" ref="N11:N13" si="7">+L11-M11</f>
        <v>4072511000</v>
      </c>
      <c r="O11" s="18">
        <v>3846565340.8299999</v>
      </c>
      <c r="P11" s="18">
        <v>225945659.16999999</v>
      </c>
      <c r="Q11" s="18">
        <v>3846565340.8299999</v>
      </c>
      <c r="R11" s="18">
        <v>3846565340.8299999</v>
      </c>
      <c r="S11" s="18">
        <v>3846565340.8299999</v>
      </c>
      <c r="T11" s="20">
        <f>+N11-Q11</f>
        <v>225945659.17000008</v>
      </c>
      <c r="U11" s="21">
        <f t="shared" si="3"/>
        <v>0.94451932501348679</v>
      </c>
      <c r="V11" s="21">
        <f t="shared" si="4"/>
        <v>0.94451932501348679</v>
      </c>
      <c r="W11" s="21">
        <f t="shared" si="5"/>
        <v>0.94451932501348679</v>
      </c>
    </row>
    <row r="12" spans="1:24" ht="35.1" customHeight="1" thickTop="1" thickBot="1" x14ac:dyDescent="0.3">
      <c r="A12" s="12" t="s">
        <v>19</v>
      </c>
      <c r="B12" s="12" t="s">
        <v>20</v>
      </c>
      <c r="C12" s="12" t="s">
        <v>20</v>
      </c>
      <c r="D12" s="12" t="s">
        <v>24</v>
      </c>
      <c r="E12" s="12"/>
      <c r="F12" s="12" t="s">
        <v>39</v>
      </c>
      <c r="G12" s="12" t="s">
        <v>34</v>
      </c>
      <c r="H12" s="13" t="s">
        <v>25</v>
      </c>
      <c r="I12" s="18">
        <v>1397587000</v>
      </c>
      <c r="J12" s="18">
        <v>0</v>
      </c>
      <c r="K12" s="18">
        <v>0</v>
      </c>
      <c r="L12" s="18">
        <v>1397587000</v>
      </c>
      <c r="M12" s="18">
        <v>0</v>
      </c>
      <c r="N12" s="19">
        <f t="shared" si="7"/>
        <v>1397587000</v>
      </c>
      <c r="O12" s="18">
        <v>1357127646</v>
      </c>
      <c r="P12" s="18">
        <v>40459354</v>
      </c>
      <c r="Q12" s="18">
        <v>1357127646</v>
      </c>
      <c r="R12" s="18">
        <v>1357127646</v>
      </c>
      <c r="S12" s="18">
        <v>1357127646</v>
      </c>
      <c r="T12" s="20">
        <f>+N12-Q12</f>
        <v>40459354</v>
      </c>
      <c r="U12" s="21">
        <f t="shared" si="3"/>
        <v>0.97105056500954856</v>
      </c>
      <c r="V12" s="21">
        <f t="shared" si="4"/>
        <v>0.97105056500954856</v>
      </c>
      <c r="W12" s="21">
        <f t="shared" si="5"/>
        <v>0.97105056500954856</v>
      </c>
    </row>
    <row r="13" spans="1:24" ht="35.1" customHeight="1" thickTop="1" thickBot="1" x14ac:dyDescent="0.3">
      <c r="A13" s="12" t="s">
        <v>19</v>
      </c>
      <c r="B13" s="12" t="s">
        <v>20</v>
      </c>
      <c r="C13" s="12" t="s">
        <v>20</v>
      </c>
      <c r="D13" s="12" t="s">
        <v>29</v>
      </c>
      <c r="E13" s="12"/>
      <c r="F13" s="12" t="s">
        <v>39</v>
      </c>
      <c r="G13" s="12" t="s">
        <v>34</v>
      </c>
      <c r="H13" s="13" t="s">
        <v>40</v>
      </c>
      <c r="I13" s="18">
        <v>1127027000</v>
      </c>
      <c r="J13" s="18">
        <v>0</v>
      </c>
      <c r="K13" s="18">
        <v>0</v>
      </c>
      <c r="L13" s="18">
        <v>1127027000</v>
      </c>
      <c r="M13" s="18">
        <v>1127027000</v>
      </c>
      <c r="N13" s="19">
        <f t="shared" si="7"/>
        <v>0</v>
      </c>
      <c r="O13" s="18">
        <v>0</v>
      </c>
      <c r="P13" s="18">
        <v>0</v>
      </c>
      <c r="Q13" s="18">
        <v>0</v>
      </c>
      <c r="R13" s="18">
        <v>0</v>
      </c>
      <c r="S13" s="18">
        <v>0</v>
      </c>
      <c r="T13" s="20">
        <f t="shared" si="2"/>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 t="shared" ref="J14:S14" si="8">+J15</f>
        <v>2819310477</v>
      </c>
      <c r="K14" s="28">
        <f t="shared" si="8"/>
        <v>0</v>
      </c>
      <c r="L14" s="28">
        <f t="shared" si="8"/>
        <v>5030130477</v>
      </c>
      <c r="M14" s="28">
        <f t="shared" si="8"/>
        <v>0</v>
      </c>
      <c r="N14" s="29">
        <f t="shared" si="1"/>
        <v>5030130477</v>
      </c>
      <c r="O14" s="28">
        <f t="shared" si="8"/>
        <v>4587764205.54</v>
      </c>
      <c r="P14" s="28">
        <f t="shared" si="8"/>
        <v>442366271.45999998</v>
      </c>
      <c r="Q14" s="28">
        <f t="shared" si="8"/>
        <v>4587764205.54</v>
      </c>
      <c r="R14" s="28">
        <f t="shared" si="8"/>
        <v>4426172709.21</v>
      </c>
      <c r="S14" s="28">
        <f t="shared" si="8"/>
        <v>4426172709.21</v>
      </c>
      <c r="T14" s="30">
        <f t="shared" si="2"/>
        <v>442366271.46000004</v>
      </c>
      <c r="U14" s="31">
        <f t="shared" si="3"/>
        <v>0.91205670042105347</v>
      </c>
      <c r="V14" s="31">
        <f t="shared" si="4"/>
        <v>0.87993198773837689</v>
      </c>
      <c r="W14" s="31">
        <f t="shared" si="5"/>
        <v>0.87993198773837689</v>
      </c>
    </row>
    <row r="15" spans="1:24" ht="35.1" customHeight="1" thickTop="1" thickBot="1" x14ac:dyDescent="0.3">
      <c r="A15" s="12" t="s">
        <v>19</v>
      </c>
      <c r="B15" s="12" t="s">
        <v>22</v>
      </c>
      <c r="C15" s="12"/>
      <c r="D15" s="12"/>
      <c r="E15" s="12"/>
      <c r="F15" s="12" t="s">
        <v>39</v>
      </c>
      <c r="G15" s="12" t="s">
        <v>34</v>
      </c>
      <c r="H15" s="13" t="s">
        <v>26</v>
      </c>
      <c r="I15" s="18">
        <v>2210820000</v>
      </c>
      <c r="J15" s="18">
        <v>2819310477</v>
      </c>
      <c r="K15" s="18">
        <v>0</v>
      </c>
      <c r="L15" s="18">
        <v>5030130477</v>
      </c>
      <c r="M15" s="18">
        <v>0</v>
      </c>
      <c r="N15" s="19">
        <f>+L15-M15</f>
        <v>5030130477</v>
      </c>
      <c r="O15" s="18">
        <v>4587764205.54</v>
      </c>
      <c r="P15" s="18">
        <v>442366271.45999998</v>
      </c>
      <c r="Q15" s="18">
        <v>4587764205.54</v>
      </c>
      <c r="R15" s="18">
        <v>4426172709.21</v>
      </c>
      <c r="S15" s="18">
        <v>4426172709.21</v>
      </c>
      <c r="T15" s="20">
        <f t="shared" si="2"/>
        <v>442366271.46000004</v>
      </c>
      <c r="U15" s="21">
        <f t="shared" si="3"/>
        <v>0.91205670042105347</v>
      </c>
      <c r="V15" s="21">
        <f t="shared" si="4"/>
        <v>0.87993198773837689</v>
      </c>
      <c r="W15" s="21">
        <f t="shared" si="5"/>
        <v>0.87993198773837689</v>
      </c>
    </row>
    <row r="16" spans="1:24" ht="35.1" customHeight="1" thickTop="1" thickBot="1" x14ac:dyDescent="0.3">
      <c r="A16" s="26" t="s">
        <v>19</v>
      </c>
      <c r="B16" s="26" t="s">
        <v>24</v>
      </c>
      <c r="C16" s="26"/>
      <c r="D16" s="26"/>
      <c r="E16" s="26"/>
      <c r="F16" s="26"/>
      <c r="G16" s="26"/>
      <c r="H16" s="27" t="s">
        <v>46</v>
      </c>
      <c r="I16" s="28">
        <f>+I17+I18</f>
        <v>4065100000</v>
      </c>
      <c r="J16" s="28">
        <f>+J17+J18</f>
        <v>0</v>
      </c>
      <c r="K16" s="28">
        <f>+K17+K18</f>
        <v>2819310477</v>
      </c>
      <c r="L16" s="28">
        <f>+L17+L18</f>
        <v>1245789523</v>
      </c>
      <c r="M16" s="28">
        <f>+M17+M18</f>
        <v>1180689523</v>
      </c>
      <c r="N16" s="29">
        <f t="shared" si="1"/>
        <v>65100000</v>
      </c>
      <c r="O16" s="28">
        <f t="shared" ref="O16:S16" si="9">+O17+O18</f>
        <v>49006336</v>
      </c>
      <c r="P16" s="28">
        <f t="shared" si="9"/>
        <v>16093664</v>
      </c>
      <c r="Q16" s="28">
        <f t="shared" si="9"/>
        <v>49006336</v>
      </c>
      <c r="R16" s="28">
        <f t="shared" si="9"/>
        <v>49006336</v>
      </c>
      <c r="S16" s="28">
        <f t="shared" si="9"/>
        <v>49006336</v>
      </c>
      <c r="T16" s="30">
        <f t="shared" si="2"/>
        <v>16093664</v>
      </c>
      <c r="U16" s="31">
        <f t="shared" si="3"/>
        <v>0.75278549923195082</v>
      </c>
      <c r="V16" s="31">
        <f t="shared" si="4"/>
        <v>0.75278549923195082</v>
      </c>
      <c r="W16" s="31">
        <f t="shared" si="5"/>
        <v>0.75278549923195082</v>
      </c>
    </row>
    <row r="17" spans="1:26" ht="42" customHeight="1" thickTop="1" thickBot="1" x14ac:dyDescent="0.3">
      <c r="A17" s="12" t="s">
        <v>19</v>
      </c>
      <c r="B17" s="12" t="s">
        <v>24</v>
      </c>
      <c r="C17" s="12" t="s">
        <v>24</v>
      </c>
      <c r="D17" s="12" t="s">
        <v>20</v>
      </c>
      <c r="E17" s="12" t="s">
        <v>27</v>
      </c>
      <c r="F17" s="12" t="s">
        <v>39</v>
      </c>
      <c r="G17" s="12" t="s">
        <v>34</v>
      </c>
      <c r="H17" s="13" t="s">
        <v>28</v>
      </c>
      <c r="I17" s="18">
        <v>4000000000</v>
      </c>
      <c r="J17" s="18">
        <v>0</v>
      </c>
      <c r="K17" s="18">
        <v>2819310477</v>
      </c>
      <c r="L17" s="18">
        <v>1180689523</v>
      </c>
      <c r="M17" s="18">
        <v>1180689523</v>
      </c>
      <c r="N17" s="19">
        <f>+L17-M17</f>
        <v>0</v>
      </c>
      <c r="O17" s="18">
        <v>0</v>
      </c>
      <c r="P17" s="18">
        <v>0</v>
      </c>
      <c r="Q17" s="18">
        <v>0</v>
      </c>
      <c r="R17" s="18">
        <v>0</v>
      </c>
      <c r="S17" s="18">
        <v>0</v>
      </c>
      <c r="T17" s="20">
        <f t="shared" si="2"/>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65100000</v>
      </c>
      <c r="J18" s="18">
        <v>0</v>
      </c>
      <c r="K18" s="18">
        <v>0</v>
      </c>
      <c r="L18" s="18">
        <v>65100000</v>
      </c>
      <c r="M18" s="18">
        <v>0</v>
      </c>
      <c r="N18" s="19">
        <f>+L18-M18</f>
        <v>65100000</v>
      </c>
      <c r="O18" s="18">
        <v>49006336</v>
      </c>
      <c r="P18" s="18">
        <v>16093664</v>
      </c>
      <c r="Q18" s="18">
        <v>49006336</v>
      </c>
      <c r="R18" s="18">
        <v>49006336</v>
      </c>
      <c r="S18" s="18">
        <v>49006336</v>
      </c>
      <c r="T18" s="20">
        <f t="shared" si="2"/>
        <v>16093664</v>
      </c>
      <c r="U18" s="21">
        <f t="shared" si="3"/>
        <v>0.75278549923195082</v>
      </c>
      <c r="V18" s="21">
        <f t="shared" si="4"/>
        <v>0.75278549923195082</v>
      </c>
      <c r="W18" s="21">
        <f t="shared" si="5"/>
        <v>0.75278549923195082</v>
      </c>
    </row>
    <row r="19" spans="1:26" ht="35.1" customHeight="1" thickTop="1" thickBot="1" x14ac:dyDescent="0.3">
      <c r="A19" s="26" t="s">
        <v>19</v>
      </c>
      <c r="B19" s="26" t="s">
        <v>32</v>
      </c>
      <c r="C19" s="26"/>
      <c r="D19" s="26"/>
      <c r="E19" s="26"/>
      <c r="F19" s="26"/>
      <c r="G19" s="26"/>
      <c r="H19" s="27" t="s">
        <v>47</v>
      </c>
      <c r="I19" s="28">
        <f>+I20</f>
        <v>4642000</v>
      </c>
      <c r="J19" s="28">
        <f t="shared" ref="J19:S19" si="10">+J20</f>
        <v>0</v>
      </c>
      <c r="K19" s="28">
        <f t="shared" si="10"/>
        <v>0</v>
      </c>
      <c r="L19" s="28">
        <f t="shared" si="10"/>
        <v>4642000</v>
      </c>
      <c r="M19" s="28">
        <f t="shared" si="10"/>
        <v>0</v>
      </c>
      <c r="N19" s="29">
        <f t="shared" si="1"/>
        <v>4642000</v>
      </c>
      <c r="O19" s="28">
        <f t="shared" si="10"/>
        <v>0</v>
      </c>
      <c r="P19" s="28">
        <f t="shared" si="10"/>
        <v>4642000</v>
      </c>
      <c r="Q19" s="28">
        <f t="shared" si="10"/>
        <v>0</v>
      </c>
      <c r="R19" s="28">
        <f t="shared" si="10"/>
        <v>0</v>
      </c>
      <c r="S19" s="28">
        <f t="shared" si="10"/>
        <v>0</v>
      </c>
      <c r="T19" s="30">
        <f t="shared" si="2"/>
        <v>4642000</v>
      </c>
      <c r="U19" s="31">
        <f t="shared" si="3"/>
        <v>0</v>
      </c>
      <c r="V19" s="31">
        <f t="shared" si="4"/>
        <v>0</v>
      </c>
      <c r="W19" s="31">
        <f t="shared" si="5"/>
        <v>0</v>
      </c>
    </row>
    <row r="20" spans="1:26" ht="27.75" customHeight="1" thickTop="1" thickBot="1" x14ac:dyDescent="0.3">
      <c r="A20" s="12" t="s">
        <v>19</v>
      </c>
      <c r="B20" s="12" t="s">
        <v>32</v>
      </c>
      <c r="C20" s="12" t="s">
        <v>20</v>
      </c>
      <c r="D20" s="12"/>
      <c r="E20" s="12"/>
      <c r="F20" s="12" t="s">
        <v>39</v>
      </c>
      <c r="G20" s="12" t="s">
        <v>34</v>
      </c>
      <c r="H20" s="13" t="s">
        <v>33</v>
      </c>
      <c r="I20" s="18">
        <v>4642000</v>
      </c>
      <c r="J20" s="18">
        <v>0</v>
      </c>
      <c r="K20" s="18">
        <v>0</v>
      </c>
      <c r="L20" s="18">
        <v>4642000</v>
      </c>
      <c r="M20" s="18">
        <v>0</v>
      </c>
      <c r="N20" s="19">
        <f>+L20-M20</f>
        <v>4642000</v>
      </c>
      <c r="O20" s="18">
        <v>0</v>
      </c>
      <c r="P20" s="18">
        <v>4642000</v>
      </c>
      <c r="Q20" s="18">
        <v>0</v>
      </c>
      <c r="R20" s="18">
        <v>0</v>
      </c>
      <c r="S20" s="18">
        <v>0</v>
      </c>
      <c r="T20" s="20">
        <f t="shared" si="2"/>
        <v>4642000</v>
      </c>
      <c r="U20" s="21">
        <f t="shared" si="3"/>
        <v>0</v>
      </c>
      <c r="V20" s="21">
        <f t="shared" si="4"/>
        <v>0</v>
      </c>
      <c r="W20" s="21">
        <f t="shared" si="5"/>
        <v>0</v>
      </c>
    </row>
    <row r="21" spans="1:26" ht="35.1" customHeight="1" thickTop="1" thickBot="1" x14ac:dyDescent="0.3">
      <c r="A21" s="11" t="s">
        <v>35</v>
      </c>
      <c r="B21" s="11"/>
      <c r="C21" s="11"/>
      <c r="D21" s="11"/>
      <c r="E21" s="11"/>
      <c r="F21" s="11"/>
      <c r="G21" s="11"/>
      <c r="H21" s="1" t="s">
        <v>48</v>
      </c>
      <c r="I21" s="14">
        <f>+I23+I22</f>
        <v>9755650000</v>
      </c>
      <c r="J21" s="14">
        <f t="shared" ref="J21:S21" si="11">+J23+J22</f>
        <v>2110338000</v>
      </c>
      <c r="K21" s="14">
        <f t="shared" si="11"/>
        <v>0</v>
      </c>
      <c r="L21" s="14">
        <f t="shared" si="11"/>
        <v>11865988000</v>
      </c>
      <c r="M21" s="14">
        <f t="shared" si="11"/>
        <v>0</v>
      </c>
      <c r="N21" s="14">
        <f t="shared" si="11"/>
        <v>11865988000</v>
      </c>
      <c r="O21" s="14">
        <f t="shared" si="11"/>
        <v>10889408552.01</v>
      </c>
      <c r="P21" s="14">
        <f t="shared" si="11"/>
        <v>976579447.99000001</v>
      </c>
      <c r="Q21" s="14">
        <f t="shared" si="11"/>
        <v>10889408552.01</v>
      </c>
      <c r="R21" s="14">
        <f t="shared" si="11"/>
        <v>10857423333.440001</v>
      </c>
      <c r="S21" s="14">
        <f t="shared" si="11"/>
        <v>10857423333.440001</v>
      </c>
      <c r="T21" s="16">
        <f>+N21-Q21</f>
        <v>976579447.98999977</v>
      </c>
      <c r="U21" s="17">
        <f t="shared" si="3"/>
        <v>0.91769927224012027</v>
      </c>
      <c r="V21" s="17">
        <f t="shared" si="4"/>
        <v>0.91500373449223116</v>
      </c>
      <c r="W21" s="17">
        <f t="shared" si="5"/>
        <v>0.91500373449223116</v>
      </c>
    </row>
    <row r="22" spans="1:26" ht="89.25" customHeight="1" thickTop="1" thickBot="1" x14ac:dyDescent="0.3">
      <c r="A22" s="12" t="s">
        <v>35</v>
      </c>
      <c r="B22" s="12" t="s">
        <v>36</v>
      </c>
      <c r="C22" s="12" t="s">
        <v>37</v>
      </c>
      <c r="D22" s="12" t="s">
        <v>38</v>
      </c>
      <c r="E22" s="12" t="s">
        <v>41</v>
      </c>
      <c r="F22" s="12">
        <v>15</v>
      </c>
      <c r="G22" s="12" t="s">
        <v>61</v>
      </c>
      <c r="H22" s="13" t="s">
        <v>42</v>
      </c>
      <c r="I22" s="18">
        <v>0</v>
      </c>
      <c r="J22" s="18">
        <v>2110338000</v>
      </c>
      <c r="K22" s="18">
        <v>0</v>
      </c>
      <c r="L22" s="18">
        <v>2110338000</v>
      </c>
      <c r="M22" s="18">
        <v>0</v>
      </c>
      <c r="N22" s="19">
        <f>+L22-M22</f>
        <v>2110338000</v>
      </c>
      <c r="O22" s="18">
        <v>1303929517.4100001</v>
      </c>
      <c r="P22" s="18">
        <v>806408482.59000003</v>
      </c>
      <c r="Q22" s="18">
        <v>1303929517.4100001</v>
      </c>
      <c r="R22" s="18">
        <v>1299828399.4100001</v>
      </c>
      <c r="S22" s="18">
        <v>1299828399.4100001</v>
      </c>
      <c r="T22" s="20">
        <f>+N22-Q22</f>
        <v>806408482.58999991</v>
      </c>
      <c r="U22" s="21">
        <f t="shared" ref="U22" si="12">+Q22/N22</f>
        <v>0.61787709713325545</v>
      </c>
      <c r="V22" s="21">
        <f t="shared" ref="V22" si="13">+R22/N22</f>
        <v>0.61593375061719979</v>
      </c>
      <c r="W22" s="21">
        <f t="shared" ref="W22" si="14">+S22/N22</f>
        <v>0.61593375061719979</v>
      </c>
    </row>
    <row r="23" spans="1:26" ht="89.25" customHeight="1" thickTop="1" thickBot="1" x14ac:dyDescent="0.3">
      <c r="A23" s="12" t="s">
        <v>35</v>
      </c>
      <c r="B23" s="12" t="s">
        <v>36</v>
      </c>
      <c r="C23" s="12" t="s">
        <v>37</v>
      </c>
      <c r="D23" s="12" t="s">
        <v>38</v>
      </c>
      <c r="E23" s="12" t="s">
        <v>41</v>
      </c>
      <c r="F23" s="12" t="s">
        <v>39</v>
      </c>
      <c r="G23" s="12" t="s">
        <v>34</v>
      </c>
      <c r="H23" s="13" t="s">
        <v>42</v>
      </c>
      <c r="I23" s="18">
        <v>9755650000</v>
      </c>
      <c r="J23" s="18">
        <v>0</v>
      </c>
      <c r="K23" s="18">
        <v>0</v>
      </c>
      <c r="L23" s="18">
        <v>9755650000</v>
      </c>
      <c r="M23" s="18">
        <v>0</v>
      </c>
      <c r="N23" s="19">
        <f>+L23-M23</f>
        <v>9755650000</v>
      </c>
      <c r="O23" s="18">
        <v>9585479034.6000004</v>
      </c>
      <c r="P23" s="18">
        <v>170170965.40000001</v>
      </c>
      <c r="Q23" s="18">
        <v>9585479034.6000004</v>
      </c>
      <c r="R23" s="18">
        <v>9557594934.0300007</v>
      </c>
      <c r="S23" s="18">
        <v>9557594934.0300007</v>
      </c>
      <c r="T23" s="20">
        <f>+N23-Q23</f>
        <v>170170965.39999962</v>
      </c>
      <c r="U23" s="21">
        <f t="shared" si="3"/>
        <v>0.98255667583400397</v>
      </c>
      <c r="V23" s="21">
        <f t="shared" si="4"/>
        <v>0.97969842440329458</v>
      </c>
      <c r="W23" s="21">
        <f t="shared" si="5"/>
        <v>0.97969842440329458</v>
      </c>
    </row>
    <row r="24" spans="1:26" ht="35.1" customHeight="1" thickTop="1" thickBot="1" x14ac:dyDescent="0.3">
      <c r="A24" s="32"/>
      <c r="B24" s="32"/>
      <c r="C24" s="32"/>
      <c r="D24" s="32"/>
      <c r="E24" s="32"/>
      <c r="F24" s="32"/>
      <c r="G24" s="32"/>
      <c r="H24" s="33" t="s">
        <v>49</v>
      </c>
      <c r="I24" s="34">
        <f>+I8+I21</f>
        <v>34439101000</v>
      </c>
      <c r="J24" s="34">
        <f>+J8+J21</f>
        <v>4929648477</v>
      </c>
      <c r="K24" s="34">
        <f>+K8+K21</f>
        <v>2819310477</v>
      </c>
      <c r="L24" s="34">
        <f>+L8+L21</f>
        <v>36549439000</v>
      </c>
      <c r="M24" s="34">
        <f>+M8+M21</f>
        <v>2307716523</v>
      </c>
      <c r="N24" s="35">
        <f>+L24-M24</f>
        <v>34241722477</v>
      </c>
      <c r="O24" s="34">
        <f>+O8+O21</f>
        <v>31435741975.379997</v>
      </c>
      <c r="P24" s="34">
        <f>+P8+P21</f>
        <v>2805980501.6199999</v>
      </c>
      <c r="Q24" s="34">
        <f>+Q8+Q21</f>
        <v>31435741975.379997</v>
      </c>
      <c r="R24" s="34">
        <f t="shared" ref="R24:S24" si="15">+R8+R21</f>
        <v>31242165260.480003</v>
      </c>
      <c r="S24" s="34">
        <f t="shared" si="15"/>
        <v>31237643133.480003</v>
      </c>
      <c r="T24" s="36">
        <f>+N24-Q24</f>
        <v>2805980501.6200027</v>
      </c>
      <c r="U24" s="37">
        <f t="shared" si="3"/>
        <v>0.91805375726922711</v>
      </c>
      <c r="V24" s="37">
        <f t="shared" si="4"/>
        <v>0.91240051610911854</v>
      </c>
      <c r="W24" s="37">
        <f t="shared" si="5"/>
        <v>0.91226845128664824</v>
      </c>
    </row>
    <row r="25" spans="1:26" ht="15.75" thickTop="1" x14ac:dyDescent="0.25">
      <c r="A25" s="4" t="s">
        <v>53</v>
      </c>
      <c r="B25" s="4"/>
      <c r="C25" s="4"/>
      <c r="D25" s="4"/>
      <c r="E25" s="4"/>
      <c r="F25" s="22"/>
      <c r="G25" s="22"/>
      <c r="H25" s="5"/>
      <c r="I25" s="6"/>
      <c r="J25" s="6"/>
      <c r="K25" s="4"/>
      <c r="L25" s="4"/>
      <c r="M25" s="4"/>
      <c r="N25" s="38"/>
      <c r="O25" s="8"/>
      <c r="P25" s="22"/>
      <c r="Q25" s="22"/>
      <c r="R25" s="23"/>
      <c r="S25" s="6"/>
      <c r="T25" s="5"/>
      <c r="U25" s="6"/>
      <c r="V25" s="24"/>
      <c r="W25" s="24"/>
      <c r="X25" s="24"/>
    </row>
    <row r="26" spans="1:26" x14ac:dyDescent="0.25">
      <c r="A26" s="4" t="s">
        <v>54</v>
      </c>
      <c r="B26" s="4"/>
      <c r="C26" s="4"/>
      <c r="D26" s="4"/>
      <c r="E26" s="4"/>
      <c r="F26" s="22"/>
      <c r="G26" s="22"/>
      <c r="H26" s="5"/>
      <c r="I26" s="6"/>
      <c r="J26" s="6"/>
      <c r="K26" s="4"/>
      <c r="L26" s="4"/>
      <c r="M26" s="4"/>
      <c r="N26" s="8"/>
      <c r="O26" s="8"/>
      <c r="P26" s="22"/>
      <c r="Q26" s="22"/>
      <c r="R26" s="23"/>
      <c r="S26" s="6"/>
      <c r="T26" s="6"/>
      <c r="U26" s="6"/>
      <c r="V26" s="24"/>
      <c r="W26" s="24"/>
      <c r="X26" s="24"/>
      <c r="Y26" s="24"/>
      <c r="Z26" s="8"/>
    </row>
    <row r="27" spans="1:26" x14ac:dyDescent="0.25">
      <c r="A27" s="4" t="s">
        <v>55</v>
      </c>
      <c r="B27" s="4"/>
      <c r="C27" s="4"/>
      <c r="D27" s="4"/>
      <c r="E27" s="4"/>
      <c r="F27" s="22"/>
      <c r="G27" s="22"/>
      <c r="H27" s="5"/>
      <c r="I27" s="6"/>
      <c r="J27" s="6"/>
      <c r="K27" s="4"/>
      <c r="L27" s="4"/>
      <c r="M27" s="4"/>
      <c r="N27" s="8"/>
      <c r="O27" s="8"/>
      <c r="P27" s="22"/>
      <c r="Q27" s="22"/>
      <c r="R27" s="23"/>
      <c r="S27" s="6"/>
      <c r="T27" s="6"/>
      <c r="U27" s="6"/>
      <c r="V27" s="24"/>
      <c r="W27" s="24"/>
      <c r="X27" s="24"/>
      <c r="Y27" s="24"/>
      <c r="Z27" s="8"/>
    </row>
    <row r="28" spans="1:26" x14ac:dyDescent="0.25">
      <c r="A28" s="4" t="s">
        <v>60</v>
      </c>
      <c r="B28" s="4"/>
    </row>
    <row r="29" spans="1:26" x14ac:dyDescent="0.25">
      <c r="A29" s="4" t="s">
        <v>62</v>
      </c>
      <c r="B29" s="4"/>
    </row>
    <row r="30" spans="1:26" x14ac:dyDescent="0.25">
      <c r="A30" s="4" t="s">
        <v>63</v>
      </c>
    </row>
    <row r="33" spans="1:23" x14ac:dyDescent="0.25">
      <c r="A33" s="8"/>
      <c r="B33" s="8"/>
      <c r="C33" s="8"/>
      <c r="D33" s="8"/>
      <c r="E33" s="8"/>
      <c r="F33" s="8"/>
      <c r="G33" s="8"/>
      <c r="H33" s="8"/>
      <c r="I33" s="8"/>
      <c r="J33" s="8"/>
      <c r="K33" s="8"/>
      <c r="L33" s="8"/>
      <c r="M33" s="8"/>
      <c r="N33" s="8"/>
      <c r="O33" s="8"/>
      <c r="P33" s="8"/>
      <c r="Q33" s="8"/>
      <c r="R33" s="8"/>
      <c r="S33" s="8"/>
      <c r="T33" s="8"/>
      <c r="U33" s="7"/>
      <c r="V33" s="7"/>
      <c r="W33" s="7"/>
    </row>
    <row r="34" spans="1:23" x14ac:dyDescent="0.25">
      <c r="A34" s="8"/>
      <c r="B34" s="8"/>
      <c r="C34" s="8"/>
      <c r="D34" s="8"/>
      <c r="E34" s="8"/>
      <c r="F34" s="8"/>
      <c r="G34" s="8"/>
      <c r="H34" s="8"/>
      <c r="I34" s="8"/>
      <c r="J34" s="8"/>
      <c r="K34" s="8"/>
      <c r="L34" s="8"/>
      <c r="M34" s="8"/>
      <c r="N34" s="8"/>
      <c r="O34" s="8"/>
      <c r="P34" s="8"/>
      <c r="Q34" s="8"/>
      <c r="R34" s="8"/>
      <c r="S34" s="8"/>
      <c r="T34" s="8"/>
      <c r="U34" s="7"/>
      <c r="V34" s="7"/>
      <c r="W34" s="7"/>
    </row>
    <row r="35" spans="1:23" x14ac:dyDescent="0.25">
      <c r="A35" s="8"/>
      <c r="B35" s="8"/>
      <c r="C35" s="8"/>
      <c r="D35" s="8"/>
      <c r="E35" s="8"/>
      <c r="F35" s="8"/>
      <c r="G35" s="8"/>
      <c r="H35" s="8"/>
      <c r="I35" s="8"/>
      <c r="J35" s="8"/>
      <c r="K35" s="8"/>
      <c r="L35" s="8"/>
      <c r="M35" s="8"/>
      <c r="N35" s="8"/>
      <c r="O35" s="8"/>
      <c r="P35" s="8"/>
      <c r="Q35" s="8"/>
      <c r="R35" s="8"/>
      <c r="S35" s="8"/>
      <c r="T35" s="8"/>
      <c r="U35" s="7"/>
      <c r="V35" s="7"/>
      <c r="W35" s="7"/>
    </row>
    <row r="36" spans="1:23" x14ac:dyDescent="0.25">
      <c r="A36" s="8"/>
      <c r="B36" s="8"/>
      <c r="C36" s="8"/>
      <c r="D36" s="8"/>
      <c r="E36" s="8"/>
      <c r="F36" s="8"/>
      <c r="G36" s="8"/>
      <c r="H36" s="8"/>
      <c r="I36" s="8"/>
      <c r="J36" s="8"/>
      <c r="K36" s="8"/>
      <c r="L36" s="8"/>
      <c r="M36" s="8"/>
      <c r="N36" s="8"/>
      <c r="O36" s="8"/>
      <c r="P36" s="8"/>
      <c r="Q36" s="8"/>
      <c r="R36" s="8"/>
      <c r="S36" s="8"/>
      <c r="T36" s="8"/>
      <c r="U36" s="7"/>
      <c r="V36" s="7"/>
      <c r="W36" s="7"/>
    </row>
    <row r="37" spans="1:23" x14ac:dyDescent="0.25">
      <c r="A37" s="8"/>
      <c r="B37" s="8"/>
      <c r="C37" s="8"/>
      <c r="D37" s="8"/>
      <c r="E37" s="8"/>
      <c r="F37" s="8"/>
      <c r="G37" s="8"/>
      <c r="H37" s="8"/>
      <c r="I37" s="8"/>
      <c r="J37" s="8"/>
      <c r="K37" s="8"/>
      <c r="L37" s="8"/>
      <c r="M37" s="8"/>
      <c r="N37" s="8"/>
      <c r="O37" s="8"/>
      <c r="P37" s="8"/>
      <c r="Q37" s="8"/>
      <c r="R37" s="8"/>
      <c r="S37" s="8"/>
      <c r="T37" s="8"/>
      <c r="U37" s="7"/>
      <c r="V37" s="7"/>
      <c r="W37" s="7"/>
    </row>
    <row r="38" spans="1:23" x14ac:dyDescent="0.25">
      <c r="A38" s="8"/>
      <c r="B38" s="8"/>
      <c r="C38" s="8"/>
      <c r="D38" s="8"/>
      <c r="E38" s="8"/>
      <c r="F38" s="8"/>
      <c r="G38" s="8"/>
      <c r="H38" s="8"/>
      <c r="I38" s="8"/>
      <c r="J38" s="8"/>
      <c r="K38" s="8"/>
      <c r="L38" s="8"/>
      <c r="M38" s="8"/>
      <c r="N38" s="8"/>
      <c r="O38" s="8"/>
      <c r="P38" s="8"/>
      <c r="Q38" s="8"/>
      <c r="R38" s="8"/>
      <c r="S38" s="8"/>
      <c r="T38" s="8"/>
      <c r="U38" s="7"/>
      <c r="V38" s="7"/>
      <c r="W38" s="7"/>
    </row>
    <row r="39" spans="1:23" x14ac:dyDescent="0.25">
      <c r="U39" s="2"/>
      <c r="V39" s="2"/>
      <c r="W39" s="2"/>
    </row>
    <row r="40" spans="1:23" x14ac:dyDescent="0.25">
      <c r="U40" s="2"/>
      <c r="V40" s="2"/>
      <c r="W40" s="2"/>
    </row>
    <row r="41" spans="1:23" x14ac:dyDescent="0.25">
      <c r="U41" s="2"/>
      <c r="V41" s="2"/>
      <c r="W41" s="2"/>
    </row>
    <row r="42" spans="1:23" x14ac:dyDescent="0.25">
      <c r="U42" s="2"/>
      <c r="V42" s="2"/>
      <c r="W42" s="2"/>
    </row>
    <row r="43" spans="1:23" x14ac:dyDescent="0.25">
      <c r="U43" s="2"/>
      <c r="V43" s="2"/>
      <c r="W43" s="2"/>
    </row>
    <row r="51" ht="12" customHeight="1" x14ac:dyDescent="0.25"/>
  </sheetData>
  <mergeCells count="4">
    <mergeCell ref="A2:W2"/>
    <mergeCell ref="A3:W3"/>
    <mergeCell ref="A4:W5"/>
    <mergeCell ref="R6:W6"/>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2025-01-21T15:12:49Z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