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agosto\"/>
    </mc:Choice>
  </mc:AlternateContent>
  <bookViews>
    <workbookView xWindow="-105" yWindow="-105" windowWidth="23250" windowHeight="12450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" l="1"/>
  <c r="O14" i="1" l="1"/>
  <c r="P14" i="1"/>
  <c r="Q14" i="1"/>
  <c r="R14" i="1"/>
  <c r="S14" i="1"/>
  <c r="N22" i="1" l="1"/>
  <c r="N20" i="1"/>
  <c r="N18" i="1"/>
  <c r="N17" i="1"/>
  <c r="N15" i="1"/>
  <c r="N11" i="1"/>
  <c r="N12" i="1"/>
  <c r="N13" i="1"/>
  <c r="N10" i="1"/>
  <c r="X13" i="1" l="1"/>
  <c r="T12" i="1"/>
  <c r="T11" i="1"/>
  <c r="T10" i="1"/>
  <c r="S9" i="1"/>
  <c r="R9" i="1"/>
  <c r="Q9" i="1"/>
  <c r="O9" i="1"/>
  <c r="M9" i="1"/>
  <c r="L9" i="1"/>
  <c r="I9" i="1"/>
  <c r="N9" i="1" l="1"/>
  <c r="U22" i="1"/>
  <c r="W20" i="1"/>
  <c r="W18" i="1"/>
  <c r="T17" i="1"/>
  <c r="T15" i="1"/>
  <c r="T13" i="1"/>
  <c r="U12" i="1"/>
  <c r="W11" i="1"/>
  <c r="V10" i="1"/>
  <c r="S21" i="1"/>
  <c r="R21" i="1"/>
  <c r="Q21" i="1"/>
  <c r="P21" i="1"/>
  <c r="O21" i="1"/>
  <c r="M21" i="1"/>
  <c r="L21" i="1"/>
  <c r="K21" i="1"/>
  <c r="J21" i="1"/>
  <c r="I21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N21" i="1"/>
  <c r="V21" i="1" s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W15" i="1"/>
  <c r="V22" i="1"/>
  <c r="U11" i="1"/>
  <c r="W22" i="1"/>
  <c r="V11" i="1"/>
  <c r="T22" i="1"/>
  <c r="S8" i="1"/>
  <c r="V15" i="1"/>
  <c r="W21" i="1" l="1"/>
  <c r="W19" i="1"/>
  <c r="U19" i="1"/>
  <c r="V19" i="1"/>
  <c r="W9" i="1"/>
  <c r="T21" i="1"/>
  <c r="U21" i="1"/>
  <c r="V9" i="1"/>
  <c r="T9" i="1"/>
  <c r="U14" i="1"/>
  <c r="W14" i="1"/>
  <c r="T14" i="1"/>
  <c r="U16" i="1"/>
  <c r="V16" i="1"/>
  <c r="W16" i="1"/>
  <c r="S23" i="1"/>
  <c r="N8" i="1"/>
  <c r="W8" i="1" s="1"/>
  <c r="L23" i="1"/>
  <c r="T23" i="1" s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<sst xmlns="http://schemas.openxmlformats.org/spreadsheetml/2006/main" count="127" uniqueCount="63">
  <si>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</si>
  <si>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</si>
  <si>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</si>
  <si>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</si>
  <si>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</si>
  <si>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</si>
  <si>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</si>
  <si>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</si>
  <si>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</si>
  <si>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</si>
  <si>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</si>
  <si>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</si>
  <si>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</si>
  <si>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</si>
  <si>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</si>
  <si>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</si>
  <si>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</si>
  <si>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</si>
  <si>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</si>
  <si>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</si>
  <si>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</si>
  <si>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</si>
  <si>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</si>
  <si>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</si>
  <si>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</si>
  <si>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</si>
  <si>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</si>
  <si>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</si>
  <si>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</si>
  <si>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</si>
  <si>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</si>
  <si>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</si>
  <si>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</si>
  <si>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</si>
  <si>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</si>
  <si>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</si>
  <si>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</si>
  <si>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</si>
  <si>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</si>
  <si>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</si>
  <si>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</si>
  <si>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</si>
  <si>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</si>
  <si>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</si>
  <si>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</si>
  <si>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</si>
  <si>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</si>
  <si>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</si>
  <si>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</si>
  <si>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</si>
  <si>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</si>
  <si>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</si>
  <si>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</si>
  <si>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</si>
  <si>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</si>
  <si>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</si>
  <si>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</si>
  <si>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>COMP/ APR</t>
  </si>
  <si>
    <t>OBLIG/ APR</t>
  </si>
  <si>
    <t>PAGO/ APR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</si>
  <si>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</si>
  <si>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>EJECUCION PRESUPUESTAL ACUMULADA CON CORTE AL 31 DE AGOSTO DE 2024</t>
  </si>
  <si>
    <t>FECHA DE GENERACIÓN : SEPTIEMBRE 02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</si>
</sst>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ySplit="7" topLeftCell="A8" activePane="bottomLeft" state="frozen"/>
      <selection pane="bottomLeft" activeCell="P39" sqref="P39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38" t="s">
        <v>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4" x14ac:dyDescent="0.25">
      <c r="A3" s="38" t="s">
        <v>61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4" x14ac:dyDescent="0.25">
      <c r="A4" s="38" t="s">
        <v>56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4" ht="10.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1" t="s">
        <v>62</v>
      </c>
      <c r="S6" s="42"/>
      <c r="T6" s="42"/>
      <c r="U6" s="42"/>
      <c r="V6" s="42"/>
      <c r="W6" s="42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57</v>
      </c>
      <c r="V7" s="10" t="s">
        <v>58</v>
      </c>
      <c r="W7" s="10" t="s">
        <v>59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24683451000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24683451000</v>
      </c>
      <c r="M8" s="14">
        <f t="shared" si="0"/>
        <v>5127027000</v>
      </c>
      <c r="N8" s="15">
        <f t="shared" ref="N8:N21" si="1">+L8-M8</f>
        <v>19556424000</v>
      </c>
      <c r="O8" s="14">
        <f t="shared" si="0"/>
        <v>19533839406.07</v>
      </c>
      <c r="P8" s="14">
        <f t="shared" si="0"/>
        <v>22584593.93</v>
      </c>
      <c r="Q8" s="14">
        <f t="shared" si="0"/>
        <v>11919823401.790001</v>
      </c>
      <c r="R8" s="14">
        <f t="shared" si="0"/>
        <v>11227737717.15</v>
      </c>
      <c r="S8" s="14">
        <f t="shared" si="0"/>
        <v>11201334549.15</v>
      </c>
      <c r="T8" s="16">
        <f t="shared" ref="T8:T22" si="2">+N8-Q8</f>
        <v>7636600598.2099991</v>
      </c>
      <c r="U8" s="17">
        <f t="shared" ref="U8:U23" si="3">+Q8/N8</f>
        <v>0.60950935619876112</v>
      </c>
      <c r="V8" s="17">
        <f t="shared" ref="V8:V23" si="4">+R8/N8</f>
        <v>0.57412018256251751</v>
      </c>
      <c r="W8" s="17">
        <f t="shared" ref="W8:W23" si="5">+S8/N8</f>
        <v>0.57277008051932188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18402889000</v>
      </c>
      <c r="J9" s="28">
        <f t="shared" ref="J9:P9" si="6">SUM(J10:J13)</f>
        <v>0</v>
      </c>
      <c r="K9" s="28">
        <f t="shared" si="6"/>
        <v>0</v>
      </c>
      <c r="L9" s="28">
        <f>SUM(L10:L13)</f>
        <v>18402889000</v>
      </c>
      <c r="M9" s="28">
        <f>SUM(M10:M13)</f>
        <v>1127027000</v>
      </c>
      <c r="N9" s="29">
        <f>+L9-M9</f>
        <v>17275862000</v>
      </c>
      <c r="O9" s="28">
        <f>SUM(O10:O13)</f>
        <v>17275862000</v>
      </c>
      <c r="P9" s="28">
        <f t="shared" si="6"/>
        <v>0</v>
      </c>
      <c r="Q9" s="28">
        <f>SUM(Q10:Q13)</f>
        <v>9872007420.8299999</v>
      </c>
      <c r="R9" s="28">
        <f>SUM(R10:R13)</f>
        <v>9865755503.8299999</v>
      </c>
      <c r="S9" s="28">
        <f>SUM(S10:S13)</f>
        <v>9856004335.8299999</v>
      </c>
      <c r="T9" s="30">
        <f t="shared" si="2"/>
        <v>7403854579.1700001</v>
      </c>
      <c r="U9" s="31">
        <f t="shared" si="3"/>
        <v>0.57143356556274871</v>
      </c>
      <c r="V9" s="31">
        <f t="shared" si="4"/>
        <v>0.57107167815012649</v>
      </c>
      <c r="W9" s="31">
        <f t="shared" si="5"/>
        <v>0.57050723928160574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11805764000</v>
      </c>
      <c r="J10" s="18">
        <v>0</v>
      </c>
      <c r="K10" s="18">
        <v>0</v>
      </c>
      <c r="L10" s="18">
        <v>11805764000</v>
      </c>
      <c r="M10" s="18">
        <v>0</v>
      </c>
      <c r="N10" s="19">
        <f>+L10-M10</f>
        <v>11805764000</v>
      </c>
      <c r="O10" s="18">
        <v>11805764000</v>
      </c>
      <c r="P10" s="18">
        <v>0</v>
      </c>
      <c r="Q10" s="18">
        <v>6576993886</v>
      </c>
      <c r="R10" s="18">
        <v>6572915201</v>
      </c>
      <c r="S10" s="18">
        <v>6572915201</v>
      </c>
      <c r="T10" s="20">
        <f>+N10-Q10</f>
        <v>5228770114</v>
      </c>
      <c r="U10" s="21">
        <f t="shared" si="3"/>
        <v>0.55710023391963448</v>
      </c>
      <c r="V10" s="21">
        <f t="shared" si="4"/>
        <v>0.55675475140787156</v>
      </c>
      <c r="W10" s="21">
        <f t="shared" si="5"/>
        <v>0.55675475140787156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4072511000</v>
      </c>
      <c r="J11" s="18">
        <v>0</v>
      </c>
      <c r="K11" s="18">
        <v>0</v>
      </c>
      <c r="L11" s="18">
        <v>4072511000</v>
      </c>
      <c r="M11" s="18">
        <v>0</v>
      </c>
      <c r="N11" s="19">
        <f t="shared" ref="N11:N13" si="7">+L11-M11</f>
        <v>4072511000</v>
      </c>
      <c r="O11" s="18">
        <v>4072511000</v>
      </c>
      <c r="P11" s="18">
        <v>0</v>
      </c>
      <c r="Q11" s="18">
        <v>2482479728.8299999</v>
      </c>
      <c r="R11" s="18">
        <v>2482479728.8299999</v>
      </c>
      <c r="S11" s="18">
        <v>2472728560.8299999</v>
      </c>
      <c r="T11" s="20">
        <f>+N11-Q11</f>
        <v>1590031271.1700001</v>
      </c>
      <c r="U11" s="21">
        <f t="shared" si="3"/>
        <v>0.60956980320740695</v>
      </c>
      <c r="V11" s="21">
        <f t="shared" si="4"/>
        <v>0.60956980320740695</v>
      </c>
      <c r="W11" s="21">
        <f t="shared" si="5"/>
        <v>0.6071754160590358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1397587000</v>
      </c>
      <c r="J12" s="18">
        <v>0</v>
      </c>
      <c r="K12" s="18">
        <v>0</v>
      </c>
      <c r="L12" s="18">
        <v>1397587000</v>
      </c>
      <c r="M12" s="18">
        <v>0</v>
      </c>
      <c r="N12" s="19">
        <f t="shared" si="7"/>
        <v>1397587000</v>
      </c>
      <c r="O12" s="18">
        <v>1397587000</v>
      </c>
      <c r="P12" s="18">
        <v>0</v>
      </c>
      <c r="Q12" s="18">
        <v>812533806</v>
      </c>
      <c r="R12" s="18">
        <v>810360574</v>
      </c>
      <c r="S12" s="18">
        <v>810360574</v>
      </c>
      <c r="T12" s="20">
        <f>+N12-Q12</f>
        <v>585053194</v>
      </c>
      <c r="U12" s="21">
        <f t="shared" si="3"/>
        <v>0.58138334572373673</v>
      </c>
      <c r="V12" s="21">
        <f t="shared" si="4"/>
        <v>0.57982835701820357</v>
      </c>
      <c r="W12" s="21">
        <f t="shared" si="5"/>
        <v>0.57982835701820357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1127027000</v>
      </c>
      <c r="J13" s="18">
        <v>0</v>
      </c>
      <c r="K13" s="18">
        <v>0</v>
      </c>
      <c r="L13" s="18">
        <v>1127027000</v>
      </c>
      <c r="M13" s="18">
        <v>1127027000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  <c r="X13" s="25">
        <f>SUM(N10:N12)</f>
        <v>17275862000</v>
      </c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2192877406.0700002</v>
      </c>
      <c r="P14" s="28">
        <f t="shared" si="8"/>
        <v>17942593.93</v>
      </c>
      <c r="Q14" s="28">
        <f t="shared" si="8"/>
        <v>2014856634.96</v>
      </c>
      <c r="R14" s="28">
        <f t="shared" si="8"/>
        <v>1329022867.3199999</v>
      </c>
      <c r="S14" s="28">
        <f t="shared" si="8"/>
        <v>1312370867.3199999</v>
      </c>
      <c r="T14" s="30">
        <f t="shared" si="2"/>
        <v>195963365.03999996</v>
      </c>
      <c r="U14" s="31">
        <f t="shared" si="3"/>
        <v>0.91136168252503602</v>
      </c>
      <c r="V14" s="31">
        <f t="shared" si="4"/>
        <v>0.60114476407848672</v>
      </c>
      <c r="W14" s="31">
        <f t="shared" si="5"/>
        <v>0.59361271714567443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18">
        <v>2192877406.0700002</v>
      </c>
      <c r="P15" s="18">
        <v>17942593.93</v>
      </c>
      <c r="Q15" s="18">
        <v>2014856634.96</v>
      </c>
      <c r="R15" s="18">
        <v>1329022867.3199999</v>
      </c>
      <c r="S15" s="18">
        <v>1312370867.3199999</v>
      </c>
      <c r="T15" s="20">
        <f t="shared" si="2"/>
        <v>195963365.03999996</v>
      </c>
      <c r="U15" s="21">
        <f t="shared" si="3"/>
        <v>0.91136168252503602</v>
      </c>
      <c r="V15" s="21">
        <f t="shared" si="4"/>
        <v>0.60114476407848672</v>
      </c>
      <c r="W15" s="21">
        <f t="shared" si="5"/>
        <v>0.59361271714567443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4065100000</v>
      </c>
      <c r="J16" s="28">
        <f t="shared" ref="J16:S16" si="9">+J17+J18</f>
        <v>0</v>
      </c>
      <c r="K16" s="28">
        <f t="shared" si="9"/>
        <v>0</v>
      </c>
      <c r="L16" s="28">
        <f t="shared" si="9"/>
        <v>4065100000</v>
      </c>
      <c r="M16" s="28">
        <f t="shared" si="9"/>
        <v>4000000000</v>
      </c>
      <c r="N16" s="29">
        <f t="shared" si="1"/>
        <v>65100000</v>
      </c>
      <c r="O16" s="28">
        <f t="shared" si="9"/>
        <v>65100000</v>
      </c>
      <c r="P16" s="28">
        <f t="shared" si="9"/>
        <v>0</v>
      </c>
      <c r="Q16" s="28">
        <f t="shared" si="9"/>
        <v>32959346</v>
      </c>
      <c r="R16" s="28">
        <f t="shared" si="9"/>
        <v>32959346</v>
      </c>
      <c r="S16" s="28">
        <f t="shared" si="9"/>
        <v>32959346</v>
      </c>
      <c r="T16" s="30">
        <f t="shared" si="2"/>
        <v>32140654</v>
      </c>
      <c r="U16" s="31">
        <f t="shared" si="3"/>
        <v>0.50628795698924733</v>
      </c>
      <c r="V16" s="31">
        <f t="shared" si="4"/>
        <v>0.50628795698924733</v>
      </c>
      <c r="W16" s="31">
        <f t="shared" si="5"/>
        <v>0.50628795698924733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4000000000</v>
      </c>
      <c r="N17" s="19">
        <f>+L17-M17</f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20">
        <f t="shared" si="2"/>
        <v>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65100000</v>
      </c>
      <c r="J18" s="18">
        <v>0</v>
      </c>
      <c r="K18" s="18">
        <v>0</v>
      </c>
      <c r="L18" s="18">
        <v>65100000</v>
      </c>
      <c r="M18" s="18">
        <v>0</v>
      </c>
      <c r="N18" s="19">
        <f>+L18-M18</f>
        <v>65100000</v>
      </c>
      <c r="O18" s="18">
        <v>65100000</v>
      </c>
      <c r="P18" s="18">
        <v>0</v>
      </c>
      <c r="Q18" s="18">
        <v>32959346</v>
      </c>
      <c r="R18" s="18">
        <v>32959346</v>
      </c>
      <c r="S18" s="18">
        <v>32959346</v>
      </c>
      <c r="T18" s="20">
        <f t="shared" si="2"/>
        <v>32140654</v>
      </c>
      <c r="U18" s="21">
        <f t="shared" si="3"/>
        <v>0.50628795698924733</v>
      </c>
      <c r="V18" s="21">
        <f t="shared" si="4"/>
        <v>0.50628795698924733</v>
      </c>
      <c r="W18" s="21">
        <f t="shared" si="5"/>
        <v>0.50628795698924733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 t="shared" si="10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9755650000</v>
      </c>
      <c r="J21" s="14">
        <f t="shared" ref="J21:S21" si="11">+J22</f>
        <v>0</v>
      </c>
      <c r="K21" s="14">
        <f t="shared" si="11"/>
        <v>0</v>
      </c>
      <c r="L21" s="14">
        <f t="shared" si="11"/>
        <v>9755650000</v>
      </c>
      <c r="M21" s="14">
        <f t="shared" si="11"/>
        <v>0</v>
      </c>
      <c r="N21" s="15">
        <f t="shared" si="1"/>
        <v>9755650000</v>
      </c>
      <c r="O21" s="14">
        <f t="shared" si="11"/>
        <v>9483567408.6000004</v>
      </c>
      <c r="P21" s="14">
        <f t="shared" si="11"/>
        <v>272082591.39999998</v>
      </c>
      <c r="Q21" s="14">
        <f t="shared" si="11"/>
        <v>9452591343.7700005</v>
      </c>
      <c r="R21" s="14">
        <f t="shared" si="11"/>
        <v>6008647896.6899996</v>
      </c>
      <c r="S21" s="14">
        <f t="shared" si="11"/>
        <v>5758940577.6899996</v>
      </c>
      <c r="T21" s="16">
        <f t="shared" si="2"/>
        <v>303058656.22999954</v>
      </c>
      <c r="U21" s="17">
        <f t="shared" si="3"/>
        <v>0.96893506263242335</v>
      </c>
      <c r="V21" s="17">
        <f t="shared" si="4"/>
        <v>0.61591466449595866</v>
      </c>
      <c r="W21" s="17">
        <f t="shared" si="5"/>
        <v>0.59031849007395709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9755650000</v>
      </c>
      <c r="J22" s="18">
        <v>0</v>
      </c>
      <c r="K22" s="18">
        <v>0</v>
      </c>
      <c r="L22" s="18">
        <v>9755650000</v>
      </c>
      <c r="M22" s="18">
        <v>0</v>
      </c>
      <c r="N22" s="19">
        <f>+L22-M22</f>
        <v>9755650000</v>
      </c>
      <c r="O22" s="18">
        <v>9483567408.6000004</v>
      </c>
      <c r="P22" s="18">
        <v>272082591.39999998</v>
      </c>
      <c r="Q22" s="18">
        <v>9452591343.7700005</v>
      </c>
      <c r="R22" s="18">
        <v>6008647896.6899996</v>
      </c>
      <c r="S22" s="18">
        <v>5758940577.6899996</v>
      </c>
      <c r="T22" s="20">
        <f t="shared" si="2"/>
        <v>303058656.22999954</v>
      </c>
      <c r="U22" s="21">
        <f t="shared" si="3"/>
        <v>0.96893506263242335</v>
      </c>
      <c r="V22" s="21">
        <f t="shared" si="4"/>
        <v>0.61591466449595866</v>
      </c>
      <c r="W22" s="21">
        <f t="shared" si="5"/>
        <v>0.59031849007395709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34439101000</v>
      </c>
      <c r="J23" s="34">
        <f t="shared" ref="J23:S23" si="12">+J8+J21</f>
        <v>0</v>
      </c>
      <c r="K23" s="34">
        <f t="shared" si="12"/>
        <v>0</v>
      </c>
      <c r="L23" s="34">
        <f t="shared" si="12"/>
        <v>34439101000</v>
      </c>
      <c r="M23" s="34">
        <f t="shared" si="12"/>
        <v>5127027000</v>
      </c>
      <c r="N23" s="35">
        <f>+L23-M23</f>
        <v>29312074000</v>
      </c>
      <c r="O23" s="34">
        <f t="shared" si="12"/>
        <v>29017406814.669998</v>
      </c>
      <c r="P23" s="34">
        <f t="shared" si="12"/>
        <v>294667185.32999998</v>
      </c>
      <c r="Q23" s="34">
        <f t="shared" si="12"/>
        <v>21372414745.560001</v>
      </c>
      <c r="R23" s="34">
        <f t="shared" si="12"/>
        <v>17236385613.84</v>
      </c>
      <c r="S23" s="34">
        <f t="shared" si="12"/>
        <v>16960275126.84</v>
      </c>
      <c r="T23" s="36">
        <f>+N23-Q23</f>
        <v>7939659254.4399986</v>
      </c>
      <c r="U23" s="37">
        <f t="shared" si="3"/>
        <v>0.72913348763925756</v>
      </c>
      <c r="V23" s="37">
        <f t="shared" si="4"/>
        <v>0.58803022992641185</v>
      </c>
      <c r="W23" s="37">
        <f t="shared" si="5"/>
        <v>0.57861054549875934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8"/>
      <c r="O24" s="8"/>
      <c r="P24" s="22"/>
      <c r="Q24" s="22"/>
      <c r="R24" s="23"/>
      <c r="S24" s="6"/>
      <c r="T24" s="6"/>
      <c r="U24" s="6"/>
      <c r="V24" s="24"/>
      <c r="W24" s="24"/>
      <c r="X24" s="24"/>
    </row>
    <row r="25" spans="1:26" x14ac:dyDescent="0.25">
      <c r="A25" s="4" t="s">
        <v>54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55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4" t="s">
        <v>60</v>
      </c>
      <c r="B27" s="4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50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2024-09-02T17:01:18Z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