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GESTION GENERAL " sheetId="1" r:id="rId1"/>
  </sheets>
  <definedNames>
    <definedName name="_xlnm.Print_Titles" localSheetId="0">'GESTION GENERAL '!$6:$6</definedName>
  </definedNames>
  <calcPr calcId="152511"/>
</workbook>
</file>

<file path=xl/calcChain.xml><?xml version="1.0" encoding="utf-8"?>
<calcChain xmlns="http://schemas.openxmlformats.org/spreadsheetml/2006/main">
  <c r="N43" i="1" l="1"/>
  <c r="T43" i="1" s="1"/>
  <c r="N42" i="1"/>
  <c r="W42" i="1" s="1"/>
  <c r="N41" i="1"/>
  <c r="T41" i="1" s="1"/>
  <c r="N40" i="1"/>
  <c r="W40" i="1" s="1"/>
  <c r="N39" i="1"/>
  <c r="T39" i="1" s="1"/>
  <c r="N38" i="1"/>
  <c r="V38" i="1" s="1"/>
  <c r="N37" i="1"/>
  <c r="T37" i="1" s="1"/>
  <c r="N36" i="1"/>
  <c r="W36" i="1" s="1"/>
  <c r="N35" i="1"/>
  <c r="T35" i="1" s="1"/>
  <c r="N34" i="1"/>
  <c r="W34" i="1" s="1"/>
  <c r="N33" i="1"/>
  <c r="T33" i="1" s="1"/>
  <c r="N32" i="1"/>
  <c r="W32" i="1" s="1"/>
  <c r="N30" i="1"/>
  <c r="W30" i="1" s="1"/>
  <c r="N29" i="1"/>
  <c r="T29" i="1" s="1"/>
  <c r="N27" i="1"/>
  <c r="T27" i="1" s="1"/>
  <c r="N26" i="1"/>
  <c r="W26" i="1" s="1"/>
  <c r="N25" i="1"/>
  <c r="T25" i="1" s="1"/>
  <c r="N24" i="1"/>
  <c r="W24" i="1" s="1"/>
  <c r="N23" i="1"/>
  <c r="T23" i="1" s="1"/>
  <c r="N22" i="1"/>
  <c r="W22" i="1" s="1"/>
  <c r="N21" i="1"/>
  <c r="T21" i="1" s="1"/>
  <c r="N20" i="1"/>
  <c r="V20" i="1" s="1"/>
  <c r="N19" i="1"/>
  <c r="T19" i="1" s="1"/>
  <c r="N18" i="1"/>
  <c r="T18" i="1" s="1"/>
  <c r="N17" i="1"/>
  <c r="U17" i="1" s="1"/>
  <c r="N16" i="1"/>
  <c r="U16" i="1" s="1"/>
  <c r="N15" i="1"/>
  <c r="U15" i="1" s="1"/>
  <c r="N13" i="1"/>
  <c r="U13" i="1" s="1"/>
  <c r="N11" i="1"/>
  <c r="W11" i="1" s="1"/>
  <c r="N10" i="1"/>
  <c r="U10" i="1" s="1"/>
  <c r="N9" i="1"/>
  <c r="U9" i="1" s="1"/>
  <c r="S31" i="1"/>
  <c r="R31" i="1"/>
  <c r="Q31" i="1"/>
  <c r="P31" i="1"/>
  <c r="O31" i="1"/>
  <c r="M31" i="1"/>
  <c r="L31" i="1"/>
  <c r="K31" i="1"/>
  <c r="J31" i="1"/>
  <c r="I31" i="1"/>
  <c r="S28" i="1"/>
  <c r="R28" i="1"/>
  <c r="Q28" i="1"/>
  <c r="P28" i="1"/>
  <c r="O28" i="1"/>
  <c r="M28" i="1"/>
  <c r="L28" i="1"/>
  <c r="K28" i="1"/>
  <c r="J28" i="1"/>
  <c r="I28" i="1"/>
  <c r="S14" i="1"/>
  <c r="R14" i="1"/>
  <c r="Q14" i="1"/>
  <c r="P14" i="1"/>
  <c r="O14" i="1"/>
  <c r="M14" i="1"/>
  <c r="L14" i="1"/>
  <c r="K14" i="1"/>
  <c r="J14" i="1"/>
  <c r="I14" i="1"/>
  <c r="S12" i="1"/>
  <c r="R12" i="1"/>
  <c r="Q12" i="1"/>
  <c r="P12" i="1"/>
  <c r="O12" i="1"/>
  <c r="M12" i="1"/>
  <c r="L12" i="1"/>
  <c r="K12" i="1"/>
  <c r="J12" i="1"/>
  <c r="I12" i="1"/>
  <c r="S8" i="1"/>
  <c r="R8" i="1"/>
  <c r="Q8" i="1"/>
  <c r="P8" i="1"/>
  <c r="O8" i="1"/>
  <c r="M8" i="1"/>
  <c r="L8" i="1"/>
  <c r="K8" i="1"/>
  <c r="J8" i="1"/>
  <c r="I8" i="1"/>
  <c r="U25" i="1" l="1"/>
  <c r="N14" i="1"/>
  <c r="W14" i="1" s="1"/>
  <c r="U35" i="1"/>
  <c r="U24" i="1"/>
  <c r="V24" i="1"/>
  <c r="V32" i="1"/>
  <c r="N8" i="1"/>
  <c r="T8" i="1" s="1"/>
  <c r="U14" i="1"/>
  <c r="N31" i="1"/>
  <c r="T31" i="1" s="1"/>
  <c r="W15" i="1"/>
  <c r="U34" i="1"/>
  <c r="V17" i="1"/>
  <c r="U40" i="1"/>
  <c r="V16" i="1"/>
  <c r="W17" i="1"/>
  <c r="V40" i="1"/>
  <c r="V9" i="1"/>
  <c r="V34" i="1"/>
  <c r="U42" i="1"/>
  <c r="M7" i="1"/>
  <c r="M44" i="1" s="1"/>
  <c r="V14" i="1"/>
  <c r="W9" i="1"/>
  <c r="U26" i="1"/>
  <c r="V42" i="1"/>
  <c r="V11" i="1"/>
  <c r="U20" i="1"/>
  <c r="V26" i="1"/>
  <c r="U36" i="1"/>
  <c r="U43" i="1"/>
  <c r="V13" i="1"/>
  <c r="U21" i="1"/>
  <c r="U30" i="1"/>
  <c r="V36" i="1"/>
  <c r="T14" i="1"/>
  <c r="W13" i="1"/>
  <c r="U22" i="1"/>
  <c r="V30" i="1"/>
  <c r="U38" i="1"/>
  <c r="V15" i="1"/>
  <c r="V22" i="1"/>
  <c r="U32" i="1"/>
  <c r="U39" i="1"/>
  <c r="V10" i="1"/>
  <c r="U19" i="1"/>
  <c r="U29" i="1"/>
  <c r="W10" i="1"/>
  <c r="W16" i="1"/>
  <c r="V19" i="1"/>
  <c r="V21" i="1"/>
  <c r="V23" i="1"/>
  <c r="V25" i="1"/>
  <c r="V27" i="1"/>
  <c r="V29" i="1"/>
  <c r="V33" i="1"/>
  <c r="V35" i="1"/>
  <c r="V37" i="1"/>
  <c r="V39" i="1"/>
  <c r="V41" i="1"/>
  <c r="V43" i="1"/>
  <c r="Q7" i="1"/>
  <c r="Q44" i="1" s="1"/>
  <c r="U41" i="1"/>
  <c r="J7" i="1"/>
  <c r="J44" i="1" s="1"/>
  <c r="S7" i="1"/>
  <c r="N28" i="1"/>
  <c r="W28" i="1" s="1"/>
  <c r="T9" i="1"/>
  <c r="T11" i="1"/>
  <c r="T13" i="1"/>
  <c r="T15" i="1"/>
  <c r="T17" i="1"/>
  <c r="W19" i="1"/>
  <c r="W21" i="1"/>
  <c r="W23" i="1"/>
  <c r="W25" i="1"/>
  <c r="W27" i="1"/>
  <c r="W29" i="1"/>
  <c r="W33" i="1"/>
  <c r="W35" i="1"/>
  <c r="W37" i="1"/>
  <c r="W39" i="1"/>
  <c r="W41" i="1"/>
  <c r="W43" i="1"/>
  <c r="U23" i="1"/>
  <c r="U27" i="1"/>
  <c r="U33" i="1"/>
  <c r="U37" i="1"/>
  <c r="K7" i="1"/>
  <c r="K44" i="1" s="1"/>
  <c r="I7" i="1"/>
  <c r="I44" i="1" s="1"/>
  <c r="R7" i="1"/>
  <c r="R44" i="1" s="1"/>
  <c r="U11" i="1"/>
  <c r="T20" i="1"/>
  <c r="T22" i="1"/>
  <c r="T24" i="1"/>
  <c r="T26" i="1"/>
  <c r="T30" i="1"/>
  <c r="T32" i="1"/>
  <c r="T34" i="1"/>
  <c r="T36" i="1"/>
  <c r="T38" i="1"/>
  <c r="T40" i="1"/>
  <c r="T42" i="1"/>
  <c r="O7" i="1"/>
  <c r="O44" i="1" s="1"/>
  <c r="L7" i="1"/>
  <c r="N7" i="1" s="1"/>
  <c r="T10" i="1"/>
  <c r="T16" i="1"/>
  <c r="W20" i="1"/>
  <c r="W38" i="1"/>
  <c r="P7" i="1"/>
  <c r="P44" i="1" s="1"/>
  <c r="N12" i="1"/>
  <c r="W12" i="1" s="1"/>
  <c r="T7" i="1" l="1"/>
  <c r="L44" i="1"/>
  <c r="N44" i="1" s="1"/>
  <c r="T44" i="1" s="1"/>
  <c r="U8" i="1"/>
  <c r="U31" i="1"/>
  <c r="V31" i="1"/>
  <c r="W31" i="1"/>
  <c r="V8" i="1"/>
  <c r="W8" i="1"/>
  <c r="V28" i="1"/>
  <c r="T28" i="1"/>
  <c r="U28" i="1"/>
  <c r="U12" i="1"/>
  <c r="U44" i="1"/>
  <c r="S44" i="1"/>
  <c r="W44" i="1" s="1"/>
  <c r="W7" i="1"/>
  <c r="T12" i="1"/>
  <c r="V12" i="1"/>
  <c r="U7" i="1"/>
  <c r="V7" i="1"/>
  <c r="V44" i="1" l="1"/>
</calcChain>
</file>

<file path=xl/sharedStrings.xml><?xml version="1.0" encoding="utf-8"?>
<sst xmlns="http://schemas.openxmlformats.org/spreadsheetml/2006/main" count="304" uniqueCount="113">
  <si>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</si>
  <si>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</si>
  <si>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</si>
  <si>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</si>
  <si>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</si>
  <si>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</si>
  <si>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</si>
  <si>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</si>
  <si>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</si>
  <si>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</si>
  <si>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</si>
  <si>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</si>
  <si>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</si>
  <si>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</si>
  <si>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</si>
  <si>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</si>
  <si>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</si>
  <si>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</si>
  <si>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</si>
  <si>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</si>
  <si>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</si>
  <si>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</si>
  <si>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</si>
  <si>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</si>
  <si>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</si>
  <si>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</si>
  <si>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</si>
  <si>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</si>
  <si>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</si>
  <si>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</si>
  <si>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</si>
  <si>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</si>
  <si>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</si>
  <si>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</si>
  <si>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</si>
  <si>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</si>
  <si>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</si>
  <si>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</si>
  <si>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</si>
  <si>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</si>
  <si>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</si>
  <si>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</si>
  <si>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</si>
  <si>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</si>
  <si>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</si>
  <si>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</si>
  <si>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</si>
  <si>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</si>
  <si>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</si>
  <si>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</si>
  <si>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</si>
  <si>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</si>
  <si>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</si>
  <si>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</si>
  <si>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</si>
  <si>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</si>
  <si>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</si>
  <si>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</si>
  <si>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</si>
  <si>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</si>
  <si>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</si>
  <si>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</si>
  <si>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</si>
  <si>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</si>
  <si>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</si>
  <si>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</si>
  <si>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</si>
  <si>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</si>
  <si>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</si>
  <si>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</si>
  <si>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</si>
  <si>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</si>
  <si>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</si>
  <si>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</si>
  <si>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</si>
  <si>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</si>
  <si>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</si>
  <si>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</si>
  <si>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</si>
  <si>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</si>
  <si>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</si>
  <si>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</si>
  <si>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</si>
  <si>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</si>
  <si>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</si>
  <si>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</si>
  <si>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</si>
  <si>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</si>
  <si>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</si>
  <si>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</si>
  <si>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</si>
  <si>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</si>
  <si>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</si>
  <si>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</si>
  <si>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</si>
  <si>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</si>
  <si>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</si>
  <si>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</si>
  <si>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</si>
  <si>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 xml:space="preserve">APR. VIGENTE DESPUES DE BLOQUEOS </t>
  </si>
  <si>
    <t>APROPIACION SIN COMPROMETER</t>
  </si>
  <si>
    <t>MINISTERIO DE COMERCIO, INDUSTRIA Y TURISMO</t>
  </si>
  <si>
    <t xml:space="preserve">EJECUCION PRESUPUESTAL ACUMULADA CON CORTE AL 30 DE ABRIL DE 2024 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</si>
  <si>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</si>
  <si>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</si>
  <si>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</si>
  <si>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</si>
  <si>
    <t>COMP/ APR</t>
  </si>
  <si>
    <t>OBLIG/ APR</t>
  </si>
  <si>
    <t>PAGO/ APR</t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</si>
  <si>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:Resolución 0750 del 02 de abril de 2024. Por la cual se efectúa una distribución en el Presupuesto de Gastos de Funcionamiento del Ministerio de Hacienda y Crédito Publico para la vigencia fiscal 2024</t>
    </r>
  </si>
  <si>
    <t>UNIDAD EJECUTORA 350101-000 GESTIÓN GENERAL</t>
  </si>
  <si>
    <t xml:space="preserve">FECHA DE GENERACIÓN: MAYO 2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</si>
</sst>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Calibri"/>
      <family val="2"/>
    </font>
    <font>
      <sz val="8"/>
      <name val="Calibri"/>
      <family val="2"/>
    </font>
    <font>
      <b/>
      <sz val="8"/>
      <color rgb="FF000000"/>
      <name val="Times New Roman"/>
      <family val="1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 readingOrder="1"/>
    </xf>
    <xf numFmtId="10" fontId="3" fillId="0" borderId="0" xfId="0" applyNumberFormat="1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10" fontId="6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19</xdr:col>
      <xdr:colOff>1019175</xdr:colOff>
      <xdr:row>0</xdr:row>
      <xdr:rowOff>0</xdr:rowOff>
    </xdr:from>
    <xdr:to>
      <xdr:col>22</xdr:col>
      <xdr:colOff>685800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9725" y="0"/>
          <a:ext cx="2552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showGridLines="0" tabSelected="1" topLeftCell="A41" workbookViewId="0">
      <selection activeCell="A53" sqref="A53"/>
    </sheetView>
  </sheetViews>
  <sheetFormatPr baseColWidth="10" defaultRowHeight="15"/>
  <cols>
    <col min="1" max="1" width="4" customWidth="1"/>
    <col min="2" max="2" width="4.28515625" customWidth="1"/>
    <col min="3" max="3" width="4.140625" customWidth="1"/>
    <col min="4" max="4" width="5.42578125" customWidth="1"/>
    <col min="5" max="5" width="6.140625" customWidth="1"/>
    <col min="6" max="6" width="3.7109375" customWidth="1"/>
    <col min="7" max="7" width="4.5703125" customWidth="1"/>
    <col min="8" max="8" width="26" customWidth="1"/>
    <col min="9" max="9" width="17" customWidth="1"/>
    <col min="10" max="10" width="15.28515625" customWidth="1"/>
    <col min="11" max="11" width="14.140625" customWidth="1"/>
    <col min="12" max="12" width="15.7109375" customWidth="1"/>
    <col min="13" max="13" width="14.85546875" customWidth="1"/>
    <col min="14" max="14" width="16" customWidth="1"/>
    <col min="15" max="15" width="16.42578125" customWidth="1"/>
    <col min="16" max="16" width="15.7109375" customWidth="1"/>
    <col min="17" max="18" width="16.140625" customWidth="1"/>
    <col min="19" max="20" width="15.7109375" customWidth="1"/>
    <col min="21" max="23" width="7.140625" customWidth="1"/>
  </cols>
  <sheetData>
    <row r="1" spans="1:27">
      <c r="AA1" s="12"/>
    </row>
    <row r="2" spans="1:27">
      <c r="A2" s="36" t="s">
        <v>101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  <c r="Y2" s="12"/>
      <c r="Z2" s="12"/>
      <c r="AA2" s="12"/>
    </row>
    <row r="3" spans="1:27">
      <c r="A3" s="36" t="s">
        <v>102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  <c r="Y3" s="12"/>
      <c r="Z3" s="12"/>
      <c r="AA3" s="12"/>
    </row>
    <row r="4" spans="1:27">
      <c r="A4" s="36" t="s">
        <v>111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12"/>
      <c r="Y4" s="12"/>
      <c r="Z4" s="12"/>
      <c r="AA4" s="12"/>
    </row>
    <row r="5" spans="1:27" ht="15.75" thickBot="1">
      <c r="A5" s="11" t="s">
        <v>0</v>
      </c>
      <c r="B5" s="11" t="s">
        <v>0</v>
      </c>
      <c r="C5" s="11" t="s">
        <v>0</v>
      </c>
      <c r="D5" s="11" t="s">
        <v>0</v>
      </c>
      <c r="E5" s="11" t="s">
        <v>0</v>
      </c>
      <c r="F5" s="11" t="s">
        <v>0</v>
      </c>
      <c r="G5" s="11" t="s">
        <v>0</v>
      </c>
      <c r="H5" s="11" t="s">
        <v>0</v>
      </c>
      <c r="I5" s="11" t="s">
        <v>0</v>
      </c>
      <c r="J5" s="11" t="s">
        <v>0</v>
      </c>
      <c r="K5" s="11" t="s">
        <v>0</v>
      </c>
      <c r="L5" s="11" t="s">
        <v>0</v>
      </c>
      <c r="M5" s="11" t="s">
        <v>0</v>
      </c>
      <c r="N5" s="11"/>
      <c r="O5" s="11" t="s">
        <v>0</v>
      </c>
      <c r="P5" s="11" t="s">
        <v>0</v>
      </c>
      <c r="Q5" s="11" t="s">
        <v>0</v>
      </c>
      <c r="R5" s="11" t="s">
        <v>0</v>
      </c>
      <c r="S5" s="39" t="s">
        <v>112</v>
      </c>
      <c r="T5" s="40"/>
      <c r="U5" s="40"/>
      <c r="V5" s="40"/>
      <c r="W5" s="40"/>
      <c r="X5" s="12"/>
      <c r="Y5" s="12"/>
      <c r="Z5" s="12"/>
      <c r="AA5" s="12"/>
    </row>
    <row r="6" spans="1:27" ht="33" customHeight="1" thickTop="1" thickBot="1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10</v>
      </c>
      <c r="K6" s="28" t="s">
        <v>11</v>
      </c>
      <c r="L6" s="28" t="s">
        <v>12</v>
      </c>
      <c r="M6" s="28" t="s">
        <v>13</v>
      </c>
      <c r="N6" s="28" t="s">
        <v>99</v>
      </c>
      <c r="O6" s="28" t="s">
        <v>14</v>
      </c>
      <c r="P6" s="28" t="s">
        <v>15</v>
      </c>
      <c r="Q6" s="28" t="s">
        <v>16</v>
      </c>
      <c r="R6" s="28" t="s">
        <v>17</v>
      </c>
      <c r="S6" s="28" t="s">
        <v>18</v>
      </c>
      <c r="T6" s="29" t="s">
        <v>100</v>
      </c>
      <c r="U6" s="29" t="s">
        <v>107</v>
      </c>
      <c r="V6" s="29" t="s">
        <v>108</v>
      </c>
      <c r="W6" s="29" t="s">
        <v>109</v>
      </c>
      <c r="X6" s="12"/>
      <c r="Y6" s="12"/>
      <c r="Z6" s="12"/>
      <c r="AA6" s="12"/>
    </row>
    <row r="7" spans="1:27" ht="35.1" customHeight="1" thickTop="1" thickBot="1">
      <c r="A7" s="21" t="s">
        <v>19</v>
      </c>
      <c r="B7" s="21"/>
      <c r="C7" s="21"/>
      <c r="D7" s="21"/>
      <c r="E7" s="21"/>
      <c r="F7" s="21"/>
      <c r="G7" s="21"/>
      <c r="H7" s="1" t="s">
        <v>92</v>
      </c>
      <c r="I7" s="23">
        <f>+I8+I12+I14+I28</f>
        <v>710711479000</v>
      </c>
      <c r="J7" s="23">
        <f t="shared" ref="J7:S7" si="0">+J8+J12+J14+J28</f>
        <v>56102420000</v>
      </c>
      <c r="K7" s="23">
        <f t="shared" si="0"/>
        <v>0</v>
      </c>
      <c r="L7" s="23">
        <f t="shared" si="0"/>
        <v>766813899000</v>
      </c>
      <c r="M7" s="23">
        <f t="shared" si="0"/>
        <v>50000000000</v>
      </c>
      <c r="N7" s="23">
        <f>+L7-M7</f>
        <v>716813899000</v>
      </c>
      <c r="O7" s="23">
        <f t="shared" si="0"/>
        <v>681388396105.45996</v>
      </c>
      <c r="P7" s="23">
        <f t="shared" si="0"/>
        <v>35425502894.540001</v>
      </c>
      <c r="Q7" s="23">
        <f t="shared" si="0"/>
        <v>575617139641.83997</v>
      </c>
      <c r="R7" s="23">
        <f t="shared" si="0"/>
        <v>170670545829.33002</v>
      </c>
      <c r="S7" s="23">
        <f t="shared" si="0"/>
        <v>170512450521.33002</v>
      </c>
      <c r="T7" s="24">
        <f>+N7-Q7</f>
        <v>141196759358.16003</v>
      </c>
      <c r="U7" s="25">
        <f>+Q7/N7</f>
        <v>0.8030217333185945</v>
      </c>
      <c r="V7" s="25">
        <f>+R7/N7</f>
        <v>0.23809603310904831</v>
      </c>
      <c r="W7" s="25">
        <f>+S7/N7</f>
        <v>0.23787548031533079</v>
      </c>
      <c r="X7" s="14"/>
      <c r="Y7" s="15"/>
      <c r="Z7" s="15"/>
      <c r="AA7" s="12"/>
    </row>
    <row r="8" spans="1:27" ht="35.1" customHeight="1" thickTop="1" thickBot="1">
      <c r="A8" s="21" t="s">
        <v>19</v>
      </c>
      <c r="B8" s="21" t="s">
        <v>20</v>
      </c>
      <c r="C8" s="21"/>
      <c r="D8" s="21"/>
      <c r="E8" s="21"/>
      <c r="F8" s="21"/>
      <c r="G8" s="21"/>
      <c r="H8" s="1" t="s">
        <v>93</v>
      </c>
      <c r="I8" s="22">
        <f>SUM(I9:I11)</f>
        <v>59251387000</v>
      </c>
      <c r="J8" s="22">
        <f t="shared" ref="J8:S8" si="1">SUM(J9:J11)</f>
        <v>0</v>
      </c>
      <c r="K8" s="22">
        <f t="shared" si="1"/>
        <v>0</v>
      </c>
      <c r="L8" s="22">
        <f t="shared" si="1"/>
        <v>59251387000</v>
      </c>
      <c r="M8" s="22">
        <f t="shared" si="1"/>
        <v>0</v>
      </c>
      <c r="N8" s="23">
        <f t="shared" ref="N8:N44" si="2">+L8-M8</f>
        <v>59251387000</v>
      </c>
      <c r="O8" s="22">
        <f t="shared" si="1"/>
        <v>59171387000</v>
      </c>
      <c r="P8" s="22">
        <f t="shared" si="1"/>
        <v>80000000</v>
      </c>
      <c r="Q8" s="22">
        <f t="shared" si="1"/>
        <v>13751587471.67</v>
      </c>
      <c r="R8" s="22">
        <f t="shared" si="1"/>
        <v>13325109803.719999</v>
      </c>
      <c r="S8" s="22">
        <f t="shared" si="1"/>
        <v>13168977345.719999</v>
      </c>
      <c r="T8" s="24">
        <f t="shared" ref="T8:T44" si="3">+N8-Q8</f>
        <v>45499799528.330002</v>
      </c>
      <c r="U8" s="25">
        <f t="shared" ref="U8:U44" si="4">+Q8/N8</f>
        <v>0.23208887028534878</v>
      </c>
      <c r="V8" s="25">
        <f t="shared" ref="V8:V44" si="5">+R8/N8</f>
        <v>0.22489110345585664</v>
      </c>
      <c r="W8" s="25">
        <f t="shared" ref="W8:W44" si="6">+S8/N8</f>
        <v>0.22225601817084889</v>
      </c>
      <c r="X8" s="14"/>
      <c r="Y8" s="15"/>
      <c r="Z8" s="15"/>
      <c r="AA8" s="12"/>
    </row>
    <row r="9" spans="1:27" ht="35.1" customHeight="1" thickTop="1" thickBot="1">
      <c r="A9" s="17" t="s">
        <v>19</v>
      </c>
      <c r="B9" s="17" t="s">
        <v>20</v>
      </c>
      <c r="C9" s="17" t="s">
        <v>20</v>
      </c>
      <c r="D9" s="17" t="s">
        <v>20</v>
      </c>
      <c r="E9" s="17"/>
      <c r="F9" s="17" t="s">
        <v>21</v>
      </c>
      <c r="G9" s="17" t="s">
        <v>22</v>
      </c>
      <c r="H9" s="26" t="s">
        <v>23</v>
      </c>
      <c r="I9" s="27">
        <v>35035806000</v>
      </c>
      <c r="J9" s="27">
        <v>0</v>
      </c>
      <c r="K9" s="27">
        <v>0</v>
      </c>
      <c r="L9" s="27">
        <v>35035806000</v>
      </c>
      <c r="M9" s="27">
        <v>0</v>
      </c>
      <c r="N9" s="18">
        <f t="shared" si="2"/>
        <v>35035806000</v>
      </c>
      <c r="O9" s="27">
        <v>35035806000</v>
      </c>
      <c r="P9" s="27">
        <v>0</v>
      </c>
      <c r="Q9" s="27">
        <v>7971840601</v>
      </c>
      <c r="R9" s="27">
        <v>7971840601</v>
      </c>
      <c r="S9" s="27">
        <v>7971840601</v>
      </c>
      <c r="T9" s="19">
        <f t="shared" si="3"/>
        <v>27063965399</v>
      </c>
      <c r="U9" s="20">
        <f t="shared" si="4"/>
        <v>0.227534100428573</v>
      </c>
      <c r="V9" s="20">
        <f t="shared" si="5"/>
        <v>0.227534100428573</v>
      </c>
      <c r="W9" s="20">
        <f t="shared" si="6"/>
        <v>0.227534100428573</v>
      </c>
      <c r="X9" s="14"/>
      <c r="Y9" s="15"/>
      <c r="Z9" s="15"/>
      <c r="AA9" s="12"/>
    </row>
    <row r="10" spans="1:27" ht="35.1" customHeight="1" thickTop="1" thickBot="1">
      <c r="A10" s="17" t="s">
        <v>19</v>
      </c>
      <c r="B10" s="17" t="s">
        <v>20</v>
      </c>
      <c r="C10" s="17" t="s">
        <v>20</v>
      </c>
      <c r="D10" s="17" t="s">
        <v>24</v>
      </c>
      <c r="E10" s="17"/>
      <c r="F10" s="17" t="s">
        <v>21</v>
      </c>
      <c r="G10" s="17" t="s">
        <v>22</v>
      </c>
      <c r="H10" s="26" t="s">
        <v>25</v>
      </c>
      <c r="I10" s="27">
        <v>11132464000</v>
      </c>
      <c r="J10" s="27">
        <v>0</v>
      </c>
      <c r="K10" s="27">
        <v>0</v>
      </c>
      <c r="L10" s="27">
        <v>11132464000</v>
      </c>
      <c r="M10" s="27">
        <v>0</v>
      </c>
      <c r="N10" s="18">
        <f t="shared" si="2"/>
        <v>11132464000</v>
      </c>
      <c r="O10" s="27">
        <v>11132464000</v>
      </c>
      <c r="P10" s="27">
        <v>0</v>
      </c>
      <c r="Q10" s="27">
        <v>3466147024.6700001</v>
      </c>
      <c r="R10" s="27">
        <v>3039669356.7199998</v>
      </c>
      <c r="S10" s="27">
        <v>2883536898.7199998</v>
      </c>
      <c r="T10" s="19">
        <f t="shared" si="3"/>
        <v>7666316975.3299999</v>
      </c>
      <c r="U10" s="20">
        <f t="shared" si="4"/>
        <v>0.3113548828606138</v>
      </c>
      <c r="V10" s="20">
        <f t="shared" si="5"/>
        <v>0.27304551415751266</v>
      </c>
      <c r="W10" s="20">
        <f t="shared" si="6"/>
        <v>0.25902054556116239</v>
      </c>
      <c r="X10" s="14"/>
      <c r="Y10" s="15"/>
      <c r="Z10" s="15"/>
      <c r="AA10" s="12"/>
    </row>
    <row r="11" spans="1:27" ht="35.1" customHeight="1" thickTop="1" thickBot="1">
      <c r="A11" s="17" t="s">
        <v>19</v>
      </c>
      <c r="B11" s="17" t="s">
        <v>20</v>
      </c>
      <c r="C11" s="17" t="s">
        <v>20</v>
      </c>
      <c r="D11" s="17" t="s">
        <v>26</v>
      </c>
      <c r="E11" s="17"/>
      <c r="F11" s="17" t="s">
        <v>21</v>
      </c>
      <c r="G11" s="17" t="s">
        <v>22</v>
      </c>
      <c r="H11" s="26" t="s">
        <v>27</v>
      </c>
      <c r="I11" s="27">
        <v>13083117000</v>
      </c>
      <c r="J11" s="27">
        <v>0</v>
      </c>
      <c r="K11" s="27">
        <v>0</v>
      </c>
      <c r="L11" s="27">
        <v>13083117000</v>
      </c>
      <c r="M11" s="27">
        <v>0</v>
      </c>
      <c r="N11" s="18">
        <f t="shared" si="2"/>
        <v>13083117000</v>
      </c>
      <c r="O11" s="27">
        <v>13003117000</v>
      </c>
      <c r="P11" s="27">
        <v>80000000</v>
      </c>
      <c r="Q11" s="27">
        <v>2313599846</v>
      </c>
      <c r="R11" s="27">
        <v>2313599846</v>
      </c>
      <c r="S11" s="27">
        <v>2313599846</v>
      </c>
      <c r="T11" s="19">
        <f t="shared" si="3"/>
        <v>10769517154</v>
      </c>
      <c r="U11" s="20">
        <f t="shared" si="4"/>
        <v>0.17683858105067776</v>
      </c>
      <c r="V11" s="20">
        <f t="shared" si="5"/>
        <v>0.17683858105067776</v>
      </c>
      <c r="W11" s="20">
        <f t="shared" si="6"/>
        <v>0.17683858105067776</v>
      </c>
      <c r="X11" s="14"/>
      <c r="Y11" s="15"/>
      <c r="Z11" s="15"/>
      <c r="AA11" s="12"/>
    </row>
    <row r="12" spans="1:27" ht="35.1" customHeight="1" thickTop="1" thickBot="1">
      <c r="A12" s="21" t="s">
        <v>19</v>
      </c>
      <c r="B12" s="21" t="s">
        <v>24</v>
      </c>
      <c r="C12" s="21"/>
      <c r="D12" s="21"/>
      <c r="E12" s="21"/>
      <c r="F12" s="21"/>
      <c r="G12" s="21"/>
      <c r="H12" s="1" t="s">
        <v>94</v>
      </c>
      <c r="I12" s="22">
        <f>+I13</f>
        <v>22407835000</v>
      </c>
      <c r="J12" s="22">
        <f t="shared" ref="J12:S12" si="7">+J13</f>
        <v>0</v>
      </c>
      <c r="K12" s="22">
        <f t="shared" si="7"/>
        <v>0</v>
      </c>
      <c r="L12" s="22">
        <f t="shared" si="7"/>
        <v>22407835000</v>
      </c>
      <c r="M12" s="22">
        <f t="shared" si="7"/>
        <v>0</v>
      </c>
      <c r="N12" s="23">
        <f t="shared" si="2"/>
        <v>22407835000</v>
      </c>
      <c r="O12" s="22">
        <f t="shared" si="7"/>
        <v>21598520432.529999</v>
      </c>
      <c r="P12" s="22">
        <f t="shared" si="7"/>
        <v>809314567.47000003</v>
      </c>
      <c r="Q12" s="22">
        <f t="shared" si="7"/>
        <v>17686719821.619999</v>
      </c>
      <c r="R12" s="22">
        <f t="shared" si="7"/>
        <v>7590447810.6499996</v>
      </c>
      <c r="S12" s="22">
        <f t="shared" si="7"/>
        <v>7588605730.6499996</v>
      </c>
      <c r="T12" s="24">
        <f t="shared" si="3"/>
        <v>4721115178.3800011</v>
      </c>
      <c r="U12" s="25">
        <f t="shared" si="4"/>
        <v>0.7893096241390567</v>
      </c>
      <c r="V12" s="25">
        <f t="shared" si="5"/>
        <v>0.33874079359518666</v>
      </c>
      <c r="W12" s="25">
        <f t="shared" si="6"/>
        <v>0.33865858663498727</v>
      </c>
      <c r="X12" s="14"/>
      <c r="Y12" s="15"/>
      <c r="Z12" s="15"/>
      <c r="AA12" s="12"/>
    </row>
    <row r="13" spans="1:27" ht="35.1" customHeight="1" thickTop="1" thickBot="1">
      <c r="A13" s="17" t="s">
        <v>19</v>
      </c>
      <c r="B13" s="17" t="s">
        <v>24</v>
      </c>
      <c r="C13" s="17"/>
      <c r="D13" s="17"/>
      <c r="E13" s="17"/>
      <c r="F13" s="17" t="s">
        <v>21</v>
      </c>
      <c r="G13" s="17" t="s">
        <v>22</v>
      </c>
      <c r="H13" s="26" t="s">
        <v>28</v>
      </c>
      <c r="I13" s="27">
        <v>22407835000</v>
      </c>
      <c r="J13" s="27">
        <v>0</v>
      </c>
      <c r="K13" s="27">
        <v>0</v>
      </c>
      <c r="L13" s="27">
        <v>22407835000</v>
      </c>
      <c r="M13" s="27">
        <v>0</v>
      </c>
      <c r="N13" s="18">
        <f t="shared" si="2"/>
        <v>22407835000</v>
      </c>
      <c r="O13" s="27">
        <v>21598520432.529999</v>
      </c>
      <c r="P13" s="27">
        <v>809314567.47000003</v>
      </c>
      <c r="Q13" s="27">
        <v>17686719821.619999</v>
      </c>
      <c r="R13" s="27">
        <v>7590447810.6499996</v>
      </c>
      <c r="S13" s="27">
        <v>7588605730.6499996</v>
      </c>
      <c r="T13" s="19">
        <f t="shared" si="3"/>
        <v>4721115178.3800011</v>
      </c>
      <c r="U13" s="20">
        <f t="shared" si="4"/>
        <v>0.7893096241390567</v>
      </c>
      <c r="V13" s="20">
        <f t="shared" si="5"/>
        <v>0.33874079359518666</v>
      </c>
      <c r="W13" s="20">
        <f t="shared" si="6"/>
        <v>0.33865858663498727</v>
      </c>
      <c r="X13" s="14"/>
      <c r="Y13" s="15"/>
      <c r="Z13" s="15"/>
      <c r="AA13" s="12"/>
    </row>
    <row r="14" spans="1:27" ht="35.1" customHeight="1" thickTop="1" thickBot="1">
      <c r="A14" s="21" t="s">
        <v>19</v>
      </c>
      <c r="B14" s="21" t="s">
        <v>26</v>
      </c>
      <c r="C14" s="21"/>
      <c r="D14" s="21"/>
      <c r="E14" s="21"/>
      <c r="F14" s="21"/>
      <c r="G14" s="21"/>
      <c r="H14" s="1" t="s">
        <v>95</v>
      </c>
      <c r="I14" s="22">
        <f>SUM(I15:I27)</f>
        <v>612608883000</v>
      </c>
      <c r="J14" s="22">
        <f t="shared" ref="J14:S14" si="8">SUM(J15:J27)</f>
        <v>56102420000</v>
      </c>
      <c r="K14" s="22">
        <f t="shared" si="8"/>
        <v>0</v>
      </c>
      <c r="L14" s="22">
        <f t="shared" si="8"/>
        <v>668711303000</v>
      </c>
      <c r="M14" s="22">
        <f t="shared" si="8"/>
        <v>50000000000</v>
      </c>
      <c r="N14" s="23">
        <f t="shared" si="2"/>
        <v>618711303000</v>
      </c>
      <c r="O14" s="22">
        <f t="shared" si="8"/>
        <v>586270131672.92993</v>
      </c>
      <c r="P14" s="22">
        <f t="shared" si="8"/>
        <v>32441171327.07</v>
      </c>
      <c r="Q14" s="22">
        <f t="shared" si="8"/>
        <v>529835243348.54999</v>
      </c>
      <c r="R14" s="22">
        <f t="shared" si="8"/>
        <v>135411399214.96001</v>
      </c>
      <c r="S14" s="22">
        <f t="shared" si="8"/>
        <v>135411278444.96001</v>
      </c>
      <c r="T14" s="24">
        <f t="shared" si="3"/>
        <v>88876059651.450012</v>
      </c>
      <c r="U14" s="25">
        <f t="shared" si="4"/>
        <v>0.85635294002144646</v>
      </c>
      <c r="V14" s="25">
        <f t="shared" si="5"/>
        <v>0.21886039346360545</v>
      </c>
      <c r="W14" s="25">
        <f t="shared" si="6"/>
        <v>0.21886019826755937</v>
      </c>
      <c r="X14" s="14"/>
      <c r="Y14" s="15"/>
      <c r="Z14" s="15"/>
      <c r="AA14" s="12"/>
    </row>
    <row r="15" spans="1:27" ht="68.25" customHeight="1" thickTop="1" thickBot="1">
      <c r="A15" s="17" t="s">
        <v>19</v>
      </c>
      <c r="B15" s="17" t="s">
        <v>26</v>
      </c>
      <c r="C15" s="17" t="s">
        <v>20</v>
      </c>
      <c r="D15" s="17" t="s">
        <v>20</v>
      </c>
      <c r="E15" s="17" t="s">
        <v>29</v>
      </c>
      <c r="F15" s="17" t="s">
        <v>21</v>
      </c>
      <c r="G15" s="17" t="s">
        <v>22</v>
      </c>
      <c r="H15" s="26" t="s">
        <v>30</v>
      </c>
      <c r="I15" s="27">
        <v>176201053000</v>
      </c>
      <c r="J15" s="27">
        <v>602420000</v>
      </c>
      <c r="K15" s="27">
        <v>0</v>
      </c>
      <c r="L15" s="27">
        <v>176803473000</v>
      </c>
      <c r="M15" s="27">
        <v>0</v>
      </c>
      <c r="N15" s="18">
        <f t="shared" si="2"/>
        <v>176803473000</v>
      </c>
      <c r="O15" s="27">
        <v>176803473000</v>
      </c>
      <c r="P15" s="27">
        <v>0</v>
      </c>
      <c r="Q15" s="27">
        <v>176803473000</v>
      </c>
      <c r="R15" s="27">
        <v>33240210600</v>
      </c>
      <c r="S15" s="27">
        <v>33240210600</v>
      </c>
      <c r="T15" s="19">
        <f t="shared" si="3"/>
        <v>0</v>
      </c>
      <c r="U15" s="20">
        <f t="shared" si="4"/>
        <v>1</v>
      </c>
      <c r="V15" s="20">
        <f t="shared" si="5"/>
        <v>0.18800654781255344</v>
      </c>
      <c r="W15" s="20">
        <f t="shared" si="6"/>
        <v>0.18800654781255344</v>
      </c>
      <c r="X15" s="14"/>
      <c r="Y15" s="15"/>
      <c r="Z15" s="15"/>
      <c r="AA15" s="12"/>
    </row>
    <row r="16" spans="1:27" ht="35.1" customHeight="1" thickTop="1" thickBot="1">
      <c r="A16" s="17" t="s">
        <v>19</v>
      </c>
      <c r="B16" s="17" t="s">
        <v>26</v>
      </c>
      <c r="C16" s="17" t="s">
        <v>20</v>
      </c>
      <c r="D16" s="17" t="s">
        <v>20</v>
      </c>
      <c r="E16" s="17" t="s">
        <v>31</v>
      </c>
      <c r="F16" s="17" t="s">
        <v>21</v>
      </c>
      <c r="G16" s="17" t="s">
        <v>22</v>
      </c>
      <c r="H16" s="26" t="s">
        <v>32</v>
      </c>
      <c r="I16" s="27">
        <v>205948519000</v>
      </c>
      <c r="J16" s="27">
        <v>0</v>
      </c>
      <c r="K16" s="27">
        <v>0</v>
      </c>
      <c r="L16" s="27">
        <v>205948519000</v>
      </c>
      <c r="M16" s="27">
        <v>0</v>
      </c>
      <c r="N16" s="18">
        <f t="shared" si="2"/>
        <v>205948519000</v>
      </c>
      <c r="O16" s="27">
        <v>205948519000</v>
      </c>
      <c r="P16" s="27">
        <v>0</v>
      </c>
      <c r="Q16" s="27">
        <v>205948519000</v>
      </c>
      <c r="R16" s="27">
        <v>0</v>
      </c>
      <c r="S16" s="27">
        <v>0</v>
      </c>
      <c r="T16" s="19">
        <f t="shared" si="3"/>
        <v>0</v>
      </c>
      <c r="U16" s="20">
        <f t="shared" si="4"/>
        <v>1</v>
      </c>
      <c r="V16" s="20">
        <f t="shared" si="5"/>
        <v>0</v>
      </c>
      <c r="W16" s="20">
        <f t="shared" si="6"/>
        <v>0</v>
      </c>
      <c r="X16" s="14"/>
      <c r="Y16" s="15"/>
      <c r="Z16" s="15"/>
      <c r="AA16" s="12"/>
    </row>
    <row r="17" spans="1:27" ht="35.1" customHeight="1" thickTop="1" thickBot="1">
      <c r="A17" s="17" t="s">
        <v>19</v>
      </c>
      <c r="B17" s="17" t="s">
        <v>26</v>
      </c>
      <c r="C17" s="17" t="s">
        <v>24</v>
      </c>
      <c r="D17" s="17" t="s">
        <v>24</v>
      </c>
      <c r="E17" s="17"/>
      <c r="F17" s="17" t="s">
        <v>21</v>
      </c>
      <c r="G17" s="17" t="s">
        <v>22</v>
      </c>
      <c r="H17" s="26" t="s">
        <v>33</v>
      </c>
      <c r="I17" s="27">
        <v>17595467000</v>
      </c>
      <c r="J17" s="27">
        <v>0</v>
      </c>
      <c r="K17" s="27">
        <v>0</v>
      </c>
      <c r="L17" s="27">
        <v>17595467000</v>
      </c>
      <c r="M17" s="27">
        <v>0</v>
      </c>
      <c r="N17" s="18">
        <f t="shared" si="2"/>
        <v>17595467000</v>
      </c>
      <c r="O17" s="27">
        <v>16581864204.76</v>
      </c>
      <c r="P17" s="27">
        <v>1013602795.24</v>
      </c>
      <c r="Q17" s="27">
        <v>16190924175.389999</v>
      </c>
      <c r="R17" s="27">
        <v>12235045208.799999</v>
      </c>
      <c r="S17" s="27">
        <v>12235045208.799999</v>
      </c>
      <c r="T17" s="19">
        <f t="shared" si="3"/>
        <v>1404542824.6100006</v>
      </c>
      <c r="U17" s="20">
        <f t="shared" si="4"/>
        <v>0.9201758711712511</v>
      </c>
      <c r="V17" s="20">
        <f t="shared" si="5"/>
        <v>0.6953521159057614</v>
      </c>
      <c r="W17" s="20">
        <f t="shared" si="6"/>
        <v>0.6953521159057614</v>
      </c>
      <c r="X17" s="14"/>
      <c r="Y17" s="15"/>
      <c r="Z17" s="15"/>
      <c r="AA17" s="12"/>
    </row>
    <row r="18" spans="1:27" ht="35.1" customHeight="1" thickTop="1" thickBot="1">
      <c r="A18" s="17" t="s">
        <v>19</v>
      </c>
      <c r="B18" s="17" t="s">
        <v>26</v>
      </c>
      <c r="C18" s="17" t="s">
        <v>26</v>
      </c>
      <c r="D18" s="17" t="s">
        <v>20</v>
      </c>
      <c r="E18" s="17" t="s">
        <v>34</v>
      </c>
      <c r="F18" s="17" t="s">
        <v>21</v>
      </c>
      <c r="G18" s="17" t="s">
        <v>22</v>
      </c>
      <c r="H18" s="26" t="s">
        <v>35</v>
      </c>
      <c r="I18" s="27">
        <v>50000000000</v>
      </c>
      <c r="J18" s="27">
        <v>0</v>
      </c>
      <c r="K18" s="27">
        <v>0</v>
      </c>
      <c r="L18" s="27">
        <v>50000000000</v>
      </c>
      <c r="M18" s="27">
        <v>50000000000</v>
      </c>
      <c r="N18" s="18">
        <f t="shared" si="2"/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19">
        <f t="shared" si="3"/>
        <v>0</v>
      </c>
      <c r="U18" s="20">
        <v>0</v>
      </c>
      <c r="V18" s="20">
        <v>0</v>
      </c>
      <c r="W18" s="20">
        <v>0</v>
      </c>
      <c r="X18" s="14"/>
      <c r="Y18" s="15"/>
      <c r="Z18" s="15"/>
      <c r="AA18" s="12"/>
    </row>
    <row r="19" spans="1:27" ht="35.1" customHeight="1" thickTop="1" thickBot="1">
      <c r="A19" s="17" t="s">
        <v>19</v>
      </c>
      <c r="B19" s="17" t="s">
        <v>26</v>
      </c>
      <c r="C19" s="17" t="s">
        <v>26</v>
      </c>
      <c r="D19" s="17" t="s">
        <v>36</v>
      </c>
      <c r="E19" s="17" t="s">
        <v>37</v>
      </c>
      <c r="F19" s="17" t="s">
        <v>21</v>
      </c>
      <c r="G19" s="17" t="s">
        <v>22</v>
      </c>
      <c r="H19" s="26" t="s">
        <v>38</v>
      </c>
      <c r="I19" s="27">
        <v>72219023000</v>
      </c>
      <c r="J19" s="27">
        <v>17000000000</v>
      </c>
      <c r="K19" s="27">
        <v>0</v>
      </c>
      <c r="L19" s="27">
        <v>89219023000</v>
      </c>
      <c r="M19" s="27">
        <v>0</v>
      </c>
      <c r="N19" s="18">
        <f t="shared" si="2"/>
        <v>89219023000</v>
      </c>
      <c r="O19" s="27">
        <v>89219023000</v>
      </c>
      <c r="P19" s="27">
        <v>0</v>
      </c>
      <c r="Q19" s="27">
        <v>72219023000</v>
      </c>
      <c r="R19" s="27">
        <v>72219023000</v>
      </c>
      <c r="S19" s="27">
        <v>72219023000</v>
      </c>
      <c r="T19" s="19">
        <f t="shared" si="3"/>
        <v>17000000000</v>
      </c>
      <c r="U19" s="20">
        <f t="shared" si="4"/>
        <v>0.80945767585910466</v>
      </c>
      <c r="V19" s="20">
        <f t="shared" si="5"/>
        <v>0.80945767585910466</v>
      </c>
      <c r="W19" s="20">
        <f t="shared" si="6"/>
        <v>0.80945767585910466</v>
      </c>
      <c r="X19" s="14"/>
      <c r="Y19" s="15"/>
      <c r="Z19" s="15"/>
      <c r="AA19" s="12"/>
    </row>
    <row r="20" spans="1:27" ht="35.1" customHeight="1" thickTop="1" thickBot="1">
      <c r="A20" s="17" t="s">
        <v>19</v>
      </c>
      <c r="B20" s="17" t="s">
        <v>26</v>
      </c>
      <c r="C20" s="17" t="s">
        <v>26</v>
      </c>
      <c r="D20" s="17" t="s">
        <v>36</v>
      </c>
      <c r="E20" s="17" t="s">
        <v>39</v>
      </c>
      <c r="F20" s="17" t="s">
        <v>21</v>
      </c>
      <c r="G20" s="17" t="s">
        <v>22</v>
      </c>
      <c r="H20" s="26" t="s">
        <v>40</v>
      </c>
      <c r="I20" s="27">
        <v>9680393000</v>
      </c>
      <c r="J20" s="27">
        <v>0</v>
      </c>
      <c r="K20" s="27">
        <v>0</v>
      </c>
      <c r="L20" s="27">
        <v>9680393000</v>
      </c>
      <c r="M20" s="27">
        <v>0</v>
      </c>
      <c r="N20" s="18">
        <f t="shared" si="2"/>
        <v>9680393000</v>
      </c>
      <c r="O20" s="27">
        <v>9680393000</v>
      </c>
      <c r="P20" s="27">
        <v>0</v>
      </c>
      <c r="Q20" s="27">
        <v>9680393000</v>
      </c>
      <c r="R20" s="27">
        <v>1936078600</v>
      </c>
      <c r="S20" s="27">
        <v>1936078600</v>
      </c>
      <c r="T20" s="19">
        <f t="shared" si="3"/>
        <v>0</v>
      </c>
      <c r="U20" s="20">
        <f t="shared" si="4"/>
        <v>1</v>
      </c>
      <c r="V20" s="20">
        <f t="shared" si="5"/>
        <v>0.2</v>
      </c>
      <c r="W20" s="20">
        <f t="shared" si="6"/>
        <v>0.2</v>
      </c>
      <c r="X20" s="14"/>
      <c r="Y20" s="15"/>
      <c r="Z20" s="15"/>
      <c r="AA20" s="12"/>
    </row>
    <row r="21" spans="1:27" ht="35.1" customHeight="1" thickTop="1" thickBot="1">
      <c r="A21" s="17" t="s">
        <v>19</v>
      </c>
      <c r="B21" s="17" t="s">
        <v>26</v>
      </c>
      <c r="C21" s="17" t="s">
        <v>26</v>
      </c>
      <c r="D21" s="17" t="s">
        <v>36</v>
      </c>
      <c r="E21" s="17" t="s">
        <v>41</v>
      </c>
      <c r="F21" s="17" t="s">
        <v>21</v>
      </c>
      <c r="G21" s="17" t="s">
        <v>22</v>
      </c>
      <c r="H21" s="26" t="s">
        <v>42</v>
      </c>
      <c r="I21" s="27">
        <v>0</v>
      </c>
      <c r="J21" s="27">
        <v>38500000000</v>
      </c>
      <c r="K21" s="27">
        <v>0</v>
      </c>
      <c r="L21" s="27">
        <v>38500000000</v>
      </c>
      <c r="M21" s="27">
        <v>0</v>
      </c>
      <c r="N21" s="18">
        <f t="shared" si="2"/>
        <v>38500000000</v>
      </c>
      <c r="O21" s="27">
        <v>38500000000</v>
      </c>
      <c r="P21" s="27">
        <v>0</v>
      </c>
      <c r="Q21" s="27">
        <v>0</v>
      </c>
      <c r="R21" s="27">
        <v>0</v>
      </c>
      <c r="S21" s="27">
        <v>0</v>
      </c>
      <c r="T21" s="19">
        <f t="shared" si="3"/>
        <v>38500000000</v>
      </c>
      <c r="U21" s="20">
        <f t="shared" si="4"/>
        <v>0</v>
      </c>
      <c r="V21" s="20">
        <f t="shared" si="5"/>
        <v>0</v>
      </c>
      <c r="W21" s="20">
        <f t="shared" si="6"/>
        <v>0</v>
      </c>
      <c r="X21" s="14"/>
      <c r="Y21" s="15"/>
      <c r="Z21" s="15"/>
      <c r="AA21" s="12"/>
    </row>
    <row r="22" spans="1:27" ht="35.1" customHeight="1" thickTop="1" thickBot="1">
      <c r="A22" s="17" t="s">
        <v>19</v>
      </c>
      <c r="B22" s="17" t="s">
        <v>26</v>
      </c>
      <c r="C22" s="17" t="s">
        <v>36</v>
      </c>
      <c r="D22" s="17" t="s">
        <v>24</v>
      </c>
      <c r="E22" s="17" t="s">
        <v>31</v>
      </c>
      <c r="F22" s="17" t="s">
        <v>21</v>
      </c>
      <c r="G22" s="17" t="s">
        <v>22</v>
      </c>
      <c r="H22" s="26" t="s">
        <v>43</v>
      </c>
      <c r="I22" s="27">
        <v>662022000</v>
      </c>
      <c r="J22" s="27">
        <v>0</v>
      </c>
      <c r="K22" s="27">
        <v>0</v>
      </c>
      <c r="L22" s="27">
        <v>662022000</v>
      </c>
      <c r="M22" s="27">
        <v>0</v>
      </c>
      <c r="N22" s="18">
        <f t="shared" si="2"/>
        <v>662022000</v>
      </c>
      <c r="O22" s="27">
        <v>50556566.920000002</v>
      </c>
      <c r="P22" s="27">
        <v>611465433.08000004</v>
      </c>
      <c r="Q22" s="27">
        <v>50556566.920000002</v>
      </c>
      <c r="R22" s="27">
        <v>40898138.920000002</v>
      </c>
      <c r="S22" s="27">
        <v>40777368.920000002</v>
      </c>
      <c r="T22" s="19">
        <f t="shared" si="3"/>
        <v>611465433.08000004</v>
      </c>
      <c r="U22" s="20">
        <f t="shared" si="4"/>
        <v>7.6366898562283431E-2</v>
      </c>
      <c r="V22" s="20">
        <f t="shared" si="5"/>
        <v>6.1777613009839555E-2</v>
      </c>
      <c r="W22" s="20">
        <f t="shared" si="6"/>
        <v>6.1595187048164565E-2</v>
      </c>
      <c r="X22" s="14"/>
      <c r="Y22" s="15"/>
      <c r="Z22" s="15"/>
      <c r="AA22" s="12"/>
    </row>
    <row r="23" spans="1:27" ht="35.1" customHeight="1" thickTop="1" thickBot="1">
      <c r="A23" s="17" t="s">
        <v>19</v>
      </c>
      <c r="B23" s="17" t="s">
        <v>26</v>
      </c>
      <c r="C23" s="17" t="s">
        <v>36</v>
      </c>
      <c r="D23" s="17" t="s">
        <v>24</v>
      </c>
      <c r="E23" s="17" t="s">
        <v>44</v>
      </c>
      <c r="F23" s="17" t="s">
        <v>21</v>
      </c>
      <c r="G23" s="17" t="s">
        <v>22</v>
      </c>
      <c r="H23" s="26" t="s">
        <v>45</v>
      </c>
      <c r="I23" s="27">
        <v>5475411000</v>
      </c>
      <c r="J23" s="27">
        <v>0</v>
      </c>
      <c r="K23" s="27">
        <v>0</v>
      </c>
      <c r="L23" s="27">
        <v>5475411000</v>
      </c>
      <c r="M23" s="27">
        <v>0</v>
      </c>
      <c r="N23" s="18">
        <f t="shared" si="2"/>
        <v>5475411000</v>
      </c>
      <c r="O23" s="27">
        <v>249411000</v>
      </c>
      <c r="P23" s="27">
        <v>5226000000</v>
      </c>
      <c r="Q23" s="27">
        <v>0</v>
      </c>
      <c r="R23" s="27">
        <v>0</v>
      </c>
      <c r="S23" s="27">
        <v>0</v>
      </c>
      <c r="T23" s="19">
        <f t="shared" si="3"/>
        <v>5475411000</v>
      </c>
      <c r="U23" s="20">
        <f t="shared" si="4"/>
        <v>0</v>
      </c>
      <c r="V23" s="20">
        <f t="shared" si="5"/>
        <v>0</v>
      </c>
      <c r="W23" s="20">
        <f t="shared" si="6"/>
        <v>0</v>
      </c>
      <c r="X23" s="14"/>
      <c r="Y23" s="15"/>
      <c r="Z23" s="15"/>
      <c r="AA23" s="12"/>
    </row>
    <row r="24" spans="1:27" ht="35.1" customHeight="1" thickTop="1" thickBot="1">
      <c r="A24" s="17" t="s">
        <v>19</v>
      </c>
      <c r="B24" s="17" t="s">
        <v>26</v>
      </c>
      <c r="C24" s="17" t="s">
        <v>36</v>
      </c>
      <c r="D24" s="17" t="s">
        <v>24</v>
      </c>
      <c r="E24" s="17" t="s">
        <v>46</v>
      </c>
      <c r="F24" s="17" t="s">
        <v>21</v>
      </c>
      <c r="G24" s="17" t="s">
        <v>22</v>
      </c>
      <c r="H24" s="26" t="s">
        <v>47</v>
      </c>
      <c r="I24" s="27">
        <v>288793000</v>
      </c>
      <c r="J24" s="27">
        <v>0</v>
      </c>
      <c r="K24" s="27">
        <v>0</v>
      </c>
      <c r="L24" s="27">
        <v>288793000</v>
      </c>
      <c r="M24" s="27">
        <v>0</v>
      </c>
      <c r="N24" s="18">
        <f t="shared" si="2"/>
        <v>288793000</v>
      </c>
      <c r="O24" s="27">
        <v>288793000</v>
      </c>
      <c r="P24" s="27">
        <v>0</v>
      </c>
      <c r="Q24" s="27">
        <v>121683013</v>
      </c>
      <c r="R24" s="27">
        <v>121683013</v>
      </c>
      <c r="S24" s="27">
        <v>121683013</v>
      </c>
      <c r="T24" s="19">
        <f t="shared" si="3"/>
        <v>167109987</v>
      </c>
      <c r="U24" s="20">
        <f t="shared" si="4"/>
        <v>0.42135028549860976</v>
      </c>
      <c r="V24" s="20">
        <f t="shared" si="5"/>
        <v>0.42135028549860976</v>
      </c>
      <c r="W24" s="20">
        <f t="shared" si="6"/>
        <v>0.42135028549860976</v>
      </c>
      <c r="X24" s="14"/>
      <c r="Y24" s="15"/>
      <c r="Z24" s="15"/>
      <c r="AA24" s="12"/>
    </row>
    <row r="25" spans="1:27" ht="35.1" customHeight="1" thickTop="1" thickBot="1">
      <c r="A25" s="17" t="s">
        <v>19</v>
      </c>
      <c r="B25" s="17" t="s">
        <v>26</v>
      </c>
      <c r="C25" s="17" t="s">
        <v>36</v>
      </c>
      <c r="D25" s="17" t="s">
        <v>24</v>
      </c>
      <c r="E25" s="17" t="s">
        <v>48</v>
      </c>
      <c r="F25" s="17" t="s">
        <v>21</v>
      </c>
      <c r="G25" s="17" t="s">
        <v>22</v>
      </c>
      <c r="H25" s="26" t="s">
        <v>49</v>
      </c>
      <c r="I25" s="27">
        <v>5039000</v>
      </c>
      <c r="J25" s="27">
        <v>0</v>
      </c>
      <c r="K25" s="27">
        <v>0</v>
      </c>
      <c r="L25" s="27">
        <v>5039000</v>
      </c>
      <c r="M25" s="27">
        <v>0</v>
      </c>
      <c r="N25" s="18">
        <f t="shared" si="2"/>
        <v>5039000</v>
      </c>
      <c r="O25" s="27">
        <v>1664000</v>
      </c>
      <c r="P25" s="27">
        <v>3375000</v>
      </c>
      <c r="Q25" s="27">
        <v>1664000</v>
      </c>
      <c r="R25" s="27">
        <v>1664000</v>
      </c>
      <c r="S25" s="27">
        <v>1664000</v>
      </c>
      <c r="T25" s="19">
        <f t="shared" si="3"/>
        <v>3375000</v>
      </c>
      <c r="U25" s="20">
        <f t="shared" si="4"/>
        <v>0.33022425084342133</v>
      </c>
      <c r="V25" s="20">
        <f t="shared" si="5"/>
        <v>0.33022425084342133</v>
      </c>
      <c r="W25" s="20">
        <f t="shared" si="6"/>
        <v>0.33022425084342133</v>
      </c>
      <c r="X25" s="14"/>
      <c r="Y25" s="15"/>
      <c r="Z25" s="15"/>
      <c r="AA25" s="12"/>
    </row>
    <row r="26" spans="1:27" ht="35.1" customHeight="1" thickTop="1" thickBot="1">
      <c r="A26" s="17" t="s">
        <v>19</v>
      </c>
      <c r="B26" s="17" t="s">
        <v>26</v>
      </c>
      <c r="C26" s="17" t="s">
        <v>36</v>
      </c>
      <c r="D26" s="17" t="s">
        <v>24</v>
      </c>
      <c r="E26" s="17" t="s">
        <v>50</v>
      </c>
      <c r="F26" s="17" t="s">
        <v>21</v>
      </c>
      <c r="G26" s="17" t="s">
        <v>22</v>
      </c>
      <c r="H26" s="26" t="s">
        <v>51</v>
      </c>
      <c r="I26" s="27">
        <v>33497820000</v>
      </c>
      <c r="J26" s="27">
        <v>0</v>
      </c>
      <c r="K26" s="27">
        <v>0</v>
      </c>
      <c r="L26" s="27">
        <v>33497820000</v>
      </c>
      <c r="M26" s="27">
        <v>0</v>
      </c>
      <c r="N26" s="18">
        <f t="shared" si="2"/>
        <v>33497820000</v>
      </c>
      <c r="O26" s="27">
        <v>7911091901.25</v>
      </c>
      <c r="P26" s="27">
        <v>25586728098.75</v>
      </c>
      <c r="Q26" s="27">
        <v>7783664593.2399998</v>
      </c>
      <c r="R26" s="27">
        <v>7783664563.2399998</v>
      </c>
      <c r="S26" s="27">
        <v>7783664563.2399998</v>
      </c>
      <c r="T26" s="19">
        <f t="shared" si="3"/>
        <v>25714155406.760002</v>
      </c>
      <c r="U26" s="20">
        <f t="shared" si="4"/>
        <v>0.23236331776933544</v>
      </c>
      <c r="V26" s="20">
        <f t="shared" si="5"/>
        <v>0.23236331687375475</v>
      </c>
      <c r="W26" s="20">
        <f t="shared" si="6"/>
        <v>0.23236331687375475</v>
      </c>
      <c r="X26" s="14"/>
      <c r="Y26" s="15"/>
      <c r="Z26" s="15"/>
      <c r="AA26" s="12"/>
    </row>
    <row r="27" spans="1:27" ht="35.1" customHeight="1" thickTop="1" thickBot="1">
      <c r="A27" s="17" t="s">
        <v>19</v>
      </c>
      <c r="B27" s="17" t="s">
        <v>26</v>
      </c>
      <c r="C27" s="17" t="s">
        <v>52</v>
      </c>
      <c r="D27" s="17" t="s">
        <v>53</v>
      </c>
      <c r="E27" s="17" t="s">
        <v>29</v>
      </c>
      <c r="F27" s="17" t="s">
        <v>21</v>
      </c>
      <c r="G27" s="17" t="s">
        <v>22</v>
      </c>
      <c r="H27" s="26" t="s">
        <v>54</v>
      </c>
      <c r="I27" s="27">
        <v>41035343000</v>
      </c>
      <c r="J27" s="27">
        <v>0</v>
      </c>
      <c r="K27" s="27">
        <v>0</v>
      </c>
      <c r="L27" s="27">
        <v>41035343000</v>
      </c>
      <c r="M27" s="27">
        <v>0</v>
      </c>
      <c r="N27" s="18">
        <f t="shared" si="2"/>
        <v>41035343000</v>
      </c>
      <c r="O27" s="27">
        <v>41035343000</v>
      </c>
      <c r="P27" s="27">
        <v>0</v>
      </c>
      <c r="Q27" s="27">
        <v>41035343000</v>
      </c>
      <c r="R27" s="27">
        <v>7833132091</v>
      </c>
      <c r="S27" s="27">
        <v>7833132091</v>
      </c>
      <c r="T27" s="19">
        <f t="shared" si="3"/>
        <v>0</v>
      </c>
      <c r="U27" s="20">
        <f t="shared" si="4"/>
        <v>1</v>
      </c>
      <c r="V27" s="20">
        <f t="shared" si="5"/>
        <v>0.19088745257959705</v>
      </c>
      <c r="W27" s="20">
        <f t="shared" si="6"/>
        <v>0.19088745257959705</v>
      </c>
      <c r="X27" s="14"/>
      <c r="Y27" s="15"/>
      <c r="Z27" s="15"/>
      <c r="AA27" s="12"/>
    </row>
    <row r="28" spans="1:27" ht="35.1" customHeight="1" thickTop="1" thickBot="1">
      <c r="A28" s="21" t="s">
        <v>19</v>
      </c>
      <c r="B28" s="21" t="s">
        <v>55</v>
      </c>
      <c r="C28" s="21"/>
      <c r="D28" s="21"/>
      <c r="E28" s="21"/>
      <c r="F28" s="21"/>
      <c r="G28" s="21"/>
      <c r="H28" s="1" t="s">
        <v>96</v>
      </c>
      <c r="I28" s="22">
        <f>+I29+I30</f>
        <v>16443374000</v>
      </c>
      <c r="J28" s="22">
        <f t="shared" ref="J28:S28" si="9">+J29+J30</f>
        <v>0</v>
      </c>
      <c r="K28" s="22">
        <f t="shared" si="9"/>
        <v>0</v>
      </c>
      <c r="L28" s="22">
        <f t="shared" si="9"/>
        <v>16443374000</v>
      </c>
      <c r="M28" s="22">
        <f t="shared" si="9"/>
        <v>0</v>
      </c>
      <c r="N28" s="23">
        <f t="shared" si="2"/>
        <v>16443374000</v>
      </c>
      <c r="O28" s="22">
        <f t="shared" si="9"/>
        <v>14348357000</v>
      </c>
      <c r="P28" s="22">
        <f t="shared" si="9"/>
        <v>2095017000</v>
      </c>
      <c r="Q28" s="22">
        <f t="shared" si="9"/>
        <v>14343589000</v>
      </c>
      <c r="R28" s="22">
        <f t="shared" si="9"/>
        <v>14343589000</v>
      </c>
      <c r="S28" s="22">
        <f t="shared" si="9"/>
        <v>14343589000</v>
      </c>
      <c r="T28" s="24">
        <f t="shared" si="3"/>
        <v>2099785000</v>
      </c>
      <c r="U28" s="25">
        <f t="shared" si="4"/>
        <v>0.87230205917593306</v>
      </c>
      <c r="V28" s="25">
        <f t="shared" si="5"/>
        <v>0.87230205917593306</v>
      </c>
      <c r="W28" s="25">
        <f t="shared" si="6"/>
        <v>0.87230205917593306</v>
      </c>
      <c r="X28" s="14"/>
      <c r="Y28" s="15"/>
      <c r="Z28" s="15"/>
      <c r="AA28" s="12"/>
    </row>
    <row r="29" spans="1:27" ht="35.1" customHeight="1" thickTop="1" thickBot="1">
      <c r="A29" s="17" t="s">
        <v>19</v>
      </c>
      <c r="B29" s="17" t="s">
        <v>55</v>
      </c>
      <c r="C29" s="17" t="s">
        <v>20</v>
      </c>
      <c r="D29" s="17"/>
      <c r="E29" s="17"/>
      <c r="F29" s="17" t="s">
        <v>21</v>
      </c>
      <c r="G29" s="17" t="s">
        <v>22</v>
      </c>
      <c r="H29" s="26" t="s">
        <v>56</v>
      </c>
      <c r="I29" s="27">
        <v>14348357000</v>
      </c>
      <c r="J29" s="27">
        <v>0</v>
      </c>
      <c r="K29" s="27">
        <v>0</v>
      </c>
      <c r="L29" s="27">
        <v>14348357000</v>
      </c>
      <c r="M29" s="27">
        <v>0</v>
      </c>
      <c r="N29" s="18">
        <f t="shared" si="2"/>
        <v>14348357000</v>
      </c>
      <c r="O29" s="27">
        <v>14348357000</v>
      </c>
      <c r="P29" s="27">
        <v>0</v>
      </c>
      <c r="Q29" s="27">
        <v>14343589000</v>
      </c>
      <c r="R29" s="27">
        <v>14343589000</v>
      </c>
      <c r="S29" s="27">
        <v>14343589000</v>
      </c>
      <c r="T29" s="19">
        <f t="shared" si="3"/>
        <v>4768000</v>
      </c>
      <c r="U29" s="20">
        <f t="shared" si="4"/>
        <v>0.9996676971446975</v>
      </c>
      <c r="V29" s="20">
        <f t="shared" si="5"/>
        <v>0.9996676971446975</v>
      </c>
      <c r="W29" s="20">
        <f t="shared" si="6"/>
        <v>0.9996676971446975</v>
      </c>
      <c r="X29" s="14"/>
      <c r="Y29" s="15"/>
      <c r="Z29" s="15"/>
      <c r="AA29" s="12"/>
    </row>
    <row r="30" spans="1:27" ht="35.1" customHeight="1" thickTop="1" thickBot="1">
      <c r="A30" s="17" t="s">
        <v>19</v>
      </c>
      <c r="B30" s="17" t="s">
        <v>55</v>
      </c>
      <c r="C30" s="17" t="s">
        <v>36</v>
      </c>
      <c r="D30" s="17" t="s">
        <v>20</v>
      </c>
      <c r="E30" s="17"/>
      <c r="F30" s="17" t="s">
        <v>52</v>
      </c>
      <c r="G30" s="17" t="s">
        <v>57</v>
      </c>
      <c r="H30" s="26" t="s">
        <v>58</v>
      </c>
      <c r="I30" s="27">
        <v>2095017000</v>
      </c>
      <c r="J30" s="27">
        <v>0</v>
      </c>
      <c r="K30" s="27">
        <v>0</v>
      </c>
      <c r="L30" s="27">
        <v>2095017000</v>
      </c>
      <c r="M30" s="27">
        <v>0</v>
      </c>
      <c r="N30" s="18">
        <f t="shared" si="2"/>
        <v>2095017000</v>
      </c>
      <c r="O30" s="27">
        <v>0</v>
      </c>
      <c r="P30" s="27">
        <v>2095017000</v>
      </c>
      <c r="Q30" s="27">
        <v>0</v>
      </c>
      <c r="R30" s="27">
        <v>0</v>
      </c>
      <c r="S30" s="27">
        <v>0</v>
      </c>
      <c r="T30" s="19">
        <f t="shared" si="3"/>
        <v>2095017000</v>
      </c>
      <c r="U30" s="20">
        <f t="shared" si="4"/>
        <v>0</v>
      </c>
      <c r="V30" s="20">
        <f t="shared" si="5"/>
        <v>0</v>
      </c>
      <c r="W30" s="20">
        <f t="shared" si="6"/>
        <v>0</v>
      </c>
      <c r="X30" s="14"/>
      <c r="Y30" s="15"/>
      <c r="Z30" s="15"/>
      <c r="AA30" s="12"/>
    </row>
    <row r="31" spans="1:27" ht="35.1" customHeight="1" thickTop="1" thickBot="1">
      <c r="A31" s="21" t="s">
        <v>59</v>
      </c>
      <c r="B31" s="21"/>
      <c r="C31" s="21"/>
      <c r="D31" s="21"/>
      <c r="E31" s="21"/>
      <c r="F31" s="21"/>
      <c r="G31" s="21"/>
      <c r="H31" s="1" t="s">
        <v>97</v>
      </c>
      <c r="I31" s="22">
        <f>SUM(I32:I43)</f>
        <v>204390636350</v>
      </c>
      <c r="J31" s="22">
        <f t="shared" ref="J31:S31" si="10">SUM(J32:J43)</f>
        <v>0</v>
      </c>
      <c r="K31" s="22">
        <f t="shared" si="10"/>
        <v>0</v>
      </c>
      <c r="L31" s="22">
        <f t="shared" si="10"/>
        <v>204390636350</v>
      </c>
      <c r="M31" s="22">
        <f t="shared" si="10"/>
        <v>0</v>
      </c>
      <c r="N31" s="23">
        <f t="shared" si="2"/>
        <v>204390636350</v>
      </c>
      <c r="O31" s="22">
        <f t="shared" si="10"/>
        <v>156594119692.04999</v>
      </c>
      <c r="P31" s="22">
        <f t="shared" si="10"/>
        <v>47796516657.949997</v>
      </c>
      <c r="Q31" s="22">
        <f t="shared" si="10"/>
        <v>147460688949.04999</v>
      </c>
      <c r="R31" s="22">
        <f t="shared" si="10"/>
        <v>3311363731.6000004</v>
      </c>
      <c r="S31" s="22">
        <f t="shared" si="10"/>
        <v>2931668721.6000004</v>
      </c>
      <c r="T31" s="24">
        <f t="shared" si="3"/>
        <v>56929947400.950012</v>
      </c>
      <c r="U31" s="25">
        <f t="shared" si="4"/>
        <v>0.721464992635657</v>
      </c>
      <c r="V31" s="25">
        <f t="shared" si="5"/>
        <v>1.6201151827374308E-2</v>
      </c>
      <c r="W31" s="25">
        <f t="shared" si="6"/>
        <v>1.4343459044668709E-2</v>
      </c>
      <c r="X31" s="14"/>
      <c r="Y31" s="15"/>
      <c r="Z31" s="15"/>
      <c r="AA31" s="12"/>
    </row>
    <row r="32" spans="1:27" ht="72.75" customHeight="1" thickTop="1" thickBot="1">
      <c r="A32" s="17" t="s">
        <v>59</v>
      </c>
      <c r="B32" s="17" t="s">
        <v>60</v>
      </c>
      <c r="C32" s="17" t="s">
        <v>61</v>
      </c>
      <c r="D32" s="17" t="s">
        <v>62</v>
      </c>
      <c r="E32" s="17" t="s">
        <v>63</v>
      </c>
      <c r="F32" s="17" t="s">
        <v>21</v>
      </c>
      <c r="G32" s="17" t="s">
        <v>22</v>
      </c>
      <c r="H32" s="26" t="s">
        <v>64</v>
      </c>
      <c r="I32" s="27">
        <v>2879089992</v>
      </c>
      <c r="J32" s="27">
        <v>0</v>
      </c>
      <c r="K32" s="27">
        <v>0</v>
      </c>
      <c r="L32" s="27">
        <v>2879089992</v>
      </c>
      <c r="M32" s="27">
        <v>0</v>
      </c>
      <c r="N32" s="18">
        <f t="shared" si="2"/>
        <v>2879089992</v>
      </c>
      <c r="O32" s="27">
        <v>2525018837.3200002</v>
      </c>
      <c r="P32" s="27">
        <v>354071154.68000001</v>
      </c>
      <c r="Q32" s="27">
        <v>2342592504.3200002</v>
      </c>
      <c r="R32" s="27">
        <v>717376106.32000005</v>
      </c>
      <c r="S32" s="27">
        <v>642897106.32000005</v>
      </c>
      <c r="T32" s="19">
        <f t="shared" si="3"/>
        <v>536497487.67999983</v>
      </c>
      <c r="U32" s="20">
        <f t="shared" si="4"/>
        <v>0.81365727046714698</v>
      </c>
      <c r="V32" s="20">
        <f t="shared" si="5"/>
        <v>0.24916765655583581</v>
      </c>
      <c r="W32" s="20">
        <f t="shared" si="6"/>
        <v>0.22329871872931717</v>
      </c>
      <c r="X32" s="14"/>
      <c r="Y32" s="15"/>
      <c r="Z32" s="15"/>
      <c r="AA32" s="12"/>
    </row>
    <row r="33" spans="1:27" ht="73.5" customHeight="1" thickTop="1" thickBot="1">
      <c r="A33" s="17" t="s">
        <v>59</v>
      </c>
      <c r="B33" s="17" t="s">
        <v>60</v>
      </c>
      <c r="C33" s="17" t="s">
        <v>61</v>
      </c>
      <c r="D33" s="17" t="s">
        <v>62</v>
      </c>
      <c r="E33" s="17" t="s">
        <v>63</v>
      </c>
      <c r="F33" s="17" t="s">
        <v>65</v>
      </c>
      <c r="G33" s="17" t="s">
        <v>22</v>
      </c>
      <c r="H33" s="26" t="s">
        <v>64</v>
      </c>
      <c r="I33" s="27">
        <v>21150651769</v>
      </c>
      <c r="J33" s="27">
        <v>0</v>
      </c>
      <c r="K33" s="27">
        <v>0</v>
      </c>
      <c r="L33" s="27">
        <v>21150651769</v>
      </c>
      <c r="M33" s="27">
        <v>0</v>
      </c>
      <c r="N33" s="18">
        <f t="shared" si="2"/>
        <v>21150651769</v>
      </c>
      <c r="O33" s="27">
        <v>21150651769</v>
      </c>
      <c r="P33" s="27">
        <v>0</v>
      </c>
      <c r="Q33" s="27">
        <v>21150651769</v>
      </c>
      <c r="R33" s="27">
        <v>0</v>
      </c>
      <c r="S33" s="27">
        <v>0</v>
      </c>
      <c r="T33" s="19">
        <f t="shared" si="3"/>
        <v>0</v>
      </c>
      <c r="U33" s="20">
        <f t="shared" si="4"/>
        <v>1</v>
      </c>
      <c r="V33" s="20">
        <f t="shared" si="5"/>
        <v>0</v>
      </c>
      <c r="W33" s="20">
        <f t="shared" si="6"/>
        <v>0</v>
      </c>
      <c r="X33" s="14"/>
      <c r="Y33" s="15"/>
      <c r="Z33" s="15"/>
      <c r="AA33" s="12"/>
    </row>
    <row r="34" spans="1:27" ht="75.75" customHeight="1" thickTop="1" thickBot="1">
      <c r="A34" s="17" t="s">
        <v>59</v>
      </c>
      <c r="B34" s="17" t="s">
        <v>66</v>
      </c>
      <c r="C34" s="17" t="s">
        <v>61</v>
      </c>
      <c r="D34" s="17" t="s">
        <v>67</v>
      </c>
      <c r="E34" s="17" t="s">
        <v>68</v>
      </c>
      <c r="F34" s="17" t="s">
        <v>21</v>
      </c>
      <c r="G34" s="17" t="s">
        <v>22</v>
      </c>
      <c r="H34" s="26" t="s">
        <v>69</v>
      </c>
      <c r="I34" s="27">
        <v>19570000000</v>
      </c>
      <c r="J34" s="27">
        <v>0</v>
      </c>
      <c r="K34" s="27">
        <v>0</v>
      </c>
      <c r="L34" s="27">
        <v>19570000000</v>
      </c>
      <c r="M34" s="27">
        <v>0</v>
      </c>
      <c r="N34" s="18">
        <f t="shared" si="2"/>
        <v>19570000000</v>
      </c>
      <c r="O34" s="27">
        <v>19299123490</v>
      </c>
      <c r="P34" s="27">
        <v>270876510</v>
      </c>
      <c r="Q34" s="27">
        <v>19299110710</v>
      </c>
      <c r="R34" s="27">
        <v>212545290</v>
      </c>
      <c r="S34" s="27">
        <v>179817750</v>
      </c>
      <c r="T34" s="19">
        <f t="shared" si="3"/>
        <v>270889290</v>
      </c>
      <c r="U34" s="20">
        <f t="shared" si="4"/>
        <v>0.98615793101686255</v>
      </c>
      <c r="V34" s="20">
        <f t="shared" si="5"/>
        <v>1.0860771078180889E-2</v>
      </c>
      <c r="W34" s="20">
        <f t="shared" si="6"/>
        <v>9.1884389371486973E-3</v>
      </c>
      <c r="X34" s="14"/>
      <c r="Y34" s="15"/>
      <c r="Z34" s="15"/>
      <c r="AA34" s="12"/>
    </row>
    <row r="35" spans="1:27" ht="76.5" customHeight="1" thickTop="1" thickBot="1">
      <c r="A35" s="17" t="s">
        <v>59</v>
      </c>
      <c r="B35" s="17" t="s">
        <v>66</v>
      </c>
      <c r="C35" s="17" t="s">
        <v>61</v>
      </c>
      <c r="D35" s="17" t="s">
        <v>70</v>
      </c>
      <c r="E35" s="17" t="s">
        <v>71</v>
      </c>
      <c r="F35" s="17" t="s">
        <v>21</v>
      </c>
      <c r="G35" s="17" t="s">
        <v>22</v>
      </c>
      <c r="H35" s="26" t="s">
        <v>72</v>
      </c>
      <c r="I35" s="27">
        <v>16568950074</v>
      </c>
      <c r="J35" s="27">
        <v>0</v>
      </c>
      <c r="K35" s="27">
        <v>0</v>
      </c>
      <c r="L35" s="27">
        <v>16568950074</v>
      </c>
      <c r="M35" s="27">
        <v>0</v>
      </c>
      <c r="N35" s="18">
        <f t="shared" si="2"/>
        <v>16568950074</v>
      </c>
      <c r="O35" s="27">
        <v>11982781646</v>
      </c>
      <c r="P35" s="27">
        <v>4586168428</v>
      </c>
      <c r="Q35" s="27">
        <v>11716373162</v>
      </c>
      <c r="R35" s="27">
        <v>176784633</v>
      </c>
      <c r="S35" s="27">
        <v>147677633</v>
      </c>
      <c r="T35" s="19">
        <f t="shared" si="3"/>
        <v>4852576912</v>
      </c>
      <c r="U35" s="20">
        <f t="shared" si="4"/>
        <v>0.70712827968413849</v>
      </c>
      <c r="V35" s="20">
        <f t="shared" si="5"/>
        <v>1.0669633996749769E-2</v>
      </c>
      <c r="W35" s="20">
        <f t="shared" si="6"/>
        <v>8.9129143573035315E-3</v>
      </c>
      <c r="X35" s="14"/>
      <c r="Y35" s="15"/>
      <c r="Z35" s="15"/>
      <c r="AA35" s="12"/>
    </row>
    <row r="36" spans="1:27" ht="81.75" customHeight="1" thickTop="1" thickBot="1">
      <c r="A36" s="17" t="s">
        <v>59</v>
      </c>
      <c r="B36" s="17" t="s">
        <v>66</v>
      </c>
      <c r="C36" s="17" t="s">
        <v>61</v>
      </c>
      <c r="D36" s="17" t="s">
        <v>73</v>
      </c>
      <c r="E36" s="17" t="s">
        <v>71</v>
      </c>
      <c r="F36" s="17" t="s">
        <v>21</v>
      </c>
      <c r="G36" s="17" t="s">
        <v>22</v>
      </c>
      <c r="H36" s="26" t="s">
        <v>72</v>
      </c>
      <c r="I36" s="27">
        <v>4005703159</v>
      </c>
      <c r="J36" s="27">
        <v>0</v>
      </c>
      <c r="K36" s="27">
        <v>0</v>
      </c>
      <c r="L36" s="27">
        <v>4005703159</v>
      </c>
      <c r="M36" s="27">
        <v>0</v>
      </c>
      <c r="N36" s="18">
        <f t="shared" si="2"/>
        <v>4005703159</v>
      </c>
      <c r="O36" s="27">
        <v>1637729105.5</v>
      </c>
      <c r="P36" s="27">
        <v>2367974053.5</v>
      </c>
      <c r="Q36" s="27">
        <v>1347241648.5</v>
      </c>
      <c r="R36" s="27">
        <v>338808507.5</v>
      </c>
      <c r="S36" s="27">
        <v>282768797.5</v>
      </c>
      <c r="T36" s="19">
        <f t="shared" si="3"/>
        <v>2658461510.5</v>
      </c>
      <c r="U36" s="20">
        <f t="shared" si="4"/>
        <v>0.33633087501080106</v>
      </c>
      <c r="V36" s="20">
        <f t="shared" si="5"/>
        <v>8.4581531394498422E-2</v>
      </c>
      <c r="W36" s="20">
        <f t="shared" si="6"/>
        <v>7.059155066562435E-2</v>
      </c>
      <c r="X36" s="14"/>
      <c r="Y36" s="15"/>
      <c r="Z36" s="15"/>
      <c r="AA36" s="12"/>
    </row>
    <row r="37" spans="1:27" ht="65.099999999999994" customHeight="1" thickTop="1" thickBot="1">
      <c r="A37" s="17" t="s">
        <v>59</v>
      </c>
      <c r="B37" s="17" t="s">
        <v>66</v>
      </c>
      <c r="C37" s="17" t="s">
        <v>61</v>
      </c>
      <c r="D37" s="17" t="s">
        <v>74</v>
      </c>
      <c r="E37" s="17" t="s">
        <v>75</v>
      </c>
      <c r="F37" s="17" t="s">
        <v>21</v>
      </c>
      <c r="G37" s="17" t="s">
        <v>22</v>
      </c>
      <c r="H37" s="26" t="s">
        <v>76</v>
      </c>
      <c r="I37" s="27">
        <v>69511933550</v>
      </c>
      <c r="J37" s="27">
        <v>0</v>
      </c>
      <c r="K37" s="27">
        <v>0</v>
      </c>
      <c r="L37" s="27">
        <v>69511933550</v>
      </c>
      <c r="M37" s="27">
        <v>0</v>
      </c>
      <c r="N37" s="18">
        <f t="shared" si="2"/>
        <v>69511933550</v>
      </c>
      <c r="O37" s="27">
        <v>51125329195.080002</v>
      </c>
      <c r="P37" s="27">
        <v>18386604354.919998</v>
      </c>
      <c r="Q37" s="27">
        <v>44896448963.080002</v>
      </c>
      <c r="R37" s="27">
        <v>330015764.07999998</v>
      </c>
      <c r="S37" s="27">
        <v>288792624.07999998</v>
      </c>
      <c r="T37" s="19">
        <f t="shared" si="3"/>
        <v>24615484586.919998</v>
      </c>
      <c r="U37" s="20">
        <f t="shared" si="4"/>
        <v>0.64588116989705002</v>
      </c>
      <c r="V37" s="20">
        <f t="shared" si="5"/>
        <v>4.7476130676557763E-3</v>
      </c>
      <c r="W37" s="20">
        <f t="shared" si="6"/>
        <v>4.1545761904647803E-3</v>
      </c>
      <c r="X37" s="14"/>
      <c r="Y37" s="15"/>
      <c r="Z37" s="15"/>
      <c r="AA37" s="12"/>
    </row>
    <row r="38" spans="1:27" ht="74.25" customHeight="1" thickTop="1" thickBot="1">
      <c r="A38" s="17" t="s">
        <v>59</v>
      </c>
      <c r="B38" s="17" t="s">
        <v>66</v>
      </c>
      <c r="C38" s="17" t="s">
        <v>61</v>
      </c>
      <c r="D38" s="17" t="s">
        <v>77</v>
      </c>
      <c r="E38" s="17" t="s">
        <v>78</v>
      </c>
      <c r="F38" s="17" t="s">
        <v>21</v>
      </c>
      <c r="G38" s="17" t="s">
        <v>22</v>
      </c>
      <c r="H38" s="26" t="s">
        <v>79</v>
      </c>
      <c r="I38" s="27">
        <v>59646395164</v>
      </c>
      <c r="J38" s="27">
        <v>0</v>
      </c>
      <c r="K38" s="27">
        <v>0</v>
      </c>
      <c r="L38" s="27">
        <v>59646395164</v>
      </c>
      <c r="M38" s="27">
        <v>0</v>
      </c>
      <c r="N38" s="18">
        <f t="shared" si="2"/>
        <v>59646395164</v>
      </c>
      <c r="O38" s="27">
        <v>40313305909.849998</v>
      </c>
      <c r="P38" s="27">
        <v>19333089254.150002</v>
      </c>
      <c r="Q38" s="27">
        <v>40313200879.849998</v>
      </c>
      <c r="R38" s="27">
        <v>693353543.84000003</v>
      </c>
      <c r="S38" s="27">
        <v>605311923.84000003</v>
      </c>
      <c r="T38" s="19">
        <f t="shared" si="3"/>
        <v>19333194284.150002</v>
      </c>
      <c r="U38" s="20">
        <f t="shared" si="4"/>
        <v>0.6758698621938064</v>
      </c>
      <c r="V38" s="20">
        <f t="shared" si="5"/>
        <v>1.1624399797063988E-2</v>
      </c>
      <c r="W38" s="20">
        <f t="shared" si="6"/>
        <v>1.0148340434919365E-2</v>
      </c>
      <c r="X38" s="14"/>
      <c r="Y38" s="15"/>
      <c r="Z38" s="15"/>
      <c r="AA38" s="12"/>
    </row>
    <row r="39" spans="1:27" ht="65.099999999999994" customHeight="1" thickTop="1" thickBot="1">
      <c r="A39" s="17" t="s">
        <v>59</v>
      </c>
      <c r="B39" s="17" t="s">
        <v>66</v>
      </c>
      <c r="C39" s="17" t="s">
        <v>61</v>
      </c>
      <c r="D39" s="17" t="s">
        <v>80</v>
      </c>
      <c r="E39" s="17" t="s">
        <v>81</v>
      </c>
      <c r="F39" s="17" t="s">
        <v>21</v>
      </c>
      <c r="G39" s="17" t="s">
        <v>22</v>
      </c>
      <c r="H39" s="26" t="s">
        <v>82</v>
      </c>
      <c r="I39" s="27">
        <v>2733955712</v>
      </c>
      <c r="J39" s="27">
        <v>0</v>
      </c>
      <c r="K39" s="27">
        <v>0</v>
      </c>
      <c r="L39" s="27">
        <v>2733955712</v>
      </c>
      <c r="M39" s="27">
        <v>0</v>
      </c>
      <c r="N39" s="18">
        <f t="shared" si="2"/>
        <v>2733955712</v>
      </c>
      <c r="O39" s="27">
        <v>2505664487.96</v>
      </c>
      <c r="P39" s="27">
        <v>228291224.03999999</v>
      </c>
      <c r="Q39" s="27">
        <v>2275769528.96</v>
      </c>
      <c r="R39" s="27">
        <v>437461856.95999998</v>
      </c>
      <c r="S39" s="27">
        <v>419600856.95999998</v>
      </c>
      <c r="T39" s="19">
        <f t="shared" si="3"/>
        <v>458186183.03999996</v>
      </c>
      <c r="U39" s="20">
        <f t="shared" si="4"/>
        <v>0.83240906901713563</v>
      </c>
      <c r="V39" s="20">
        <f t="shared" si="5"/>
        <v>0.1600105865065308</v>
      </c>
      <c r="W39" s="20">
        <f t="shared" si="6"/>
        <v>0.15347756187792994</v>
      </c>
      <c r="X39" s="14"/>
      <c r="Y39" s="15"/>
      <c r="Z39" s="15"/>
      <c r="AA39" s="12"/>
    </row>
    <row r="40" spans="1:27" ht="73.5" customHeight="1" thickTop="1" thickBot="1">
      <c r="A40" s="17" t="s">
        <v>59</v>
      </c>
      <c r="B40" s="17" t="s">
        <v>83</v>
      </c>
      <c r="C40" s="17" t="s">
        <v>61</v>
      </c>
      <c r="D40" s="17" t="s">
        <v>84</v>
      </c>
      <c r="E40" s="17" t="s">
        <v>71</v>
      </c>
      <c r="F40" s="17" t="s">
        <v>21</v>
      </c>
      <c r="G40" s="17" t="s">
        <v>22</v>
      </c>
      <c r="H40" s="26" t="s">
        <v>72</v>
      </c>
      <c r="I40" s="27">
        <v>152422406</v>
      </c>
      <c r="J40" s="27">
        <v>0</v>
      </c>
      <c r="K40" s="27">
        <v>0</v>
      </c>
      <c r="L40" s="27">
        <v>152422406</v>
      </c>
      <c r="M40" s="27">
        <v>0</v>
      </c>
      <c r="N40" s="18">
        <f t="shared" si="2"/>
        <v>152422406</v>
      </c>
      <c r="O40" s="27">
        <v>128387531</v>
      </c>
      <c r="P40" s="27">
        <v>24034875</v>
      </c>
      <c r="Q40" s="27">
        <v>103400765</v>
      </c>
      <c r="R40" s="27">
        <v>29092000</v>
      </c>
      <c r="S40" s="27">
        <v>29092000</v>
      </c>
      <c r="T40" s="19">
        <f t="shared" si="3"/>
        <v>49021641</v>
      </c>
      <c r="U40" s="20">
        <f t="shared" si="4"/>
        <v>0.67838297343239684</v>
      </c>
      <c r="V40" s="20">
        <f t="shared" si="5"/>
        <v>0.19086432738766768</v>
      </c>
      <c r="W40" s="20">
        <f t="shared" si="6"/>
        <v>0.19086432738766768</v>
      </c>
      <c r="X40" s="14"/>
      <c r="Y40" s="15"/>
      <c r="Z40" s="15"/>
      <c r="AA40" s="12"/>
    </row>
    <row r="41" spans="1:27" ht="65.099999999999994" customHeight="1" thickTop="1" thickBot="1">
      <c r="A41" s="17" t="s">
        <v>59</v>
      </c>
      <c r="B41" s="17" t="s">
        <v>85</v>
      </c>
      <c r="C41" s="17" t="s">
        <v>61</v>
      </c>
      <c r="D41" s="17" t="s">
        <v>86</v>
      </c>
      <c r="E41" s="17" t="s">
        <v>87</v>
      </c>
      <c r="F41" s="17" t="s">
        <v>21</v>
      </c>
      <c r="G41" s="17" t="s">
        <v>22</v>
      </c>
      <c r="H41" s="26" t="s">
        <v>88</v>
      </c>
      <c r="I41" s="27">
        <v>4911388626</v>
      </c>
      <c r="J41" s="27">
        <v>0</v>
      </c>
      <c r="K41" s="27">
        <v>0</v>
      </c>
      <c r="L41" s="27">
        <v>4911388626</v>
      </c>
      <c r="M41" s="27">
        <v>0</v>
      </c>
      <c r="N41" s="18">
        <f t="shared" si="2"/>
        <v>4911388626</v>
      </c>
      <c r="O41" s="27">
        <v>3524426205.4400001</v>
      </c>
      <c r="P41" s="27">
        <v>1386962420.5599999</v>
      </c>
      <c r="Q41" s="27">
        <v>2390527554.4400001</v>
      </c>
      <c r="R41" s="27">
        <v>101780600</v>
      </c>
      <c r="S41" s="27">
        <v>101780600</v>
      </c>
      <c r="T41" s="19">
        <f t="shared" si="3"/>
        <v>2520861071.5599999</v>
      </c>
      <c r="U41" s="20">
        <f t="shared" si="4"/>
        <v>0.48673150028995488</v>
      </c>
      <c r="V41" s="20">
        <f t="shared" si="5"/>
        <v>2.0723385533205817E-2</v>
      </c>
      <c r="W41" s="20">
        <f t="shared" si="6"/>
        <v>2.0723385533205817E-2</v>
      </c>
      <c r="X41" s="14"/>
      <c r="Y41" s="15"/>
      <c r="Z41" s="15"/>
      <c r="AA41" s="12"/>
    </row>
    <row r="42" spans="1:27" ht="65.099999999999994" customHeight="1" thickTop="1" thickBot="1">
      <c r="A42" s="17" t="s">
        <v>59</v>
      </c>
      <c r="B42" s="17" t="s">
        <v>85</v>
      </c>
      <c r="C42" s="17" t="s">
        <v>61</v>
      </c>
      <c r="D42" s="17" t="s">
        <v>84</v>
      </c>
      <c r="E42" s="17" t="s">
        <v>89</v>
      </c>
      <c r="F42" s="17" t="s">
        <v>21</v>
      </c>
      <c r="G42" s="17" t="s">
        <v>22</v>
      </c>
      <c r="H42" s="26" t="s">
        <v>90</v>
      </c>
      <c r="I42" s="27">
        <v>2879089884</v>
      </c>
      <c r="J42" s="27">
        <v>0</v>
      </c>
      <c r="K42" s="27">
        <v>0</v>
      </c>
      <c r="L42" s="27">
        <v>2879089884</v>
      </c>
      <c r="M42" s="27">
        <v>0</v>
      </c>
      <c r="N42" s="18">
        <f t="shared" si="2"/>
        <v>2879089884</v>
      </c>
      <c r="O42" s="27">
        <v>2020645500.9000001</v>
      </c>
      <c r="P42" s="27">
        <v>858444383.10000002</v>
      </c>
      <c r="Q42" s="27">
        <v>1625371463.9000001</v>
      </c>
      <c r="R42" s="27">
        <v>274145429.89999998</v>
      </c>
      <c r="S42" s="27">
        <v>233929429.90000001</v>
      </c>
      <c r="T42" s="19">
        <f t="shared" si="3"/>
        <v>1253718420.0999999</v>
      </c>
      <c r="U42" s="20">
        <f t="shared" si="4"/>
        <v>0.56454349443297902</v>
      </c>
      <c r="V42" s="20">
        <f t="shared" si="5"/>
        <v>9.5219475926580685E-2</v>
      </c>
      <c r="W42" s="20">
        <f t="shared" si="6"/>
        <v>8.1251172879325081E-2</v>
      </c>
      <c r="X42" s="14"/>
      <c r="Y42" s="15"/>
      <c r="Z42" s="15"/>
      <c r="AA42" s="12"/>
    </row>
    <row r="43" spans="1:27" ht="65.099999999999994" customHeight="1" thickTop="1" thickBot="1">
      <c r="A43" s="17" t="s">
        <v>59</v>
      </c>
      <c r="B43" s="17" t="s">
        <v>85</v>
      </c>
      <c r="C43" s="17" t="s">
        <v>61</v>
      </c>
      <c r="D43" s="17" t="s">
        <v>91</v>
      </c>
      <c r="E43" s="17" t="s">
        <v>89</v>
      </c>
      <c r="F43" s="17" t="s">
        <v>21</v>
      </c>
      <c r="G43" s="17" t="s">
        <v>22</v>
      </c>
      <c r="H43" s="26" t="s">
        <v>90</v>
      </c>
      <c r="I43" s="27">
        <v>381056014</v>
      </c>
      <c r="J43" s="27">
        <v>0</v>
      </c>
      <c r="K43" s="27">
        <v>0</v>
      </c>
      <c r="L43" s="27">
        <v>381056014</v>
      </c>
      <c r="M43" s="27">
        <v>0</v>
      </c>
      <c r="N43" s="18">
        <f t="shared" si="2"/>
        <v>381056014</v>
      </c>
      <c r="O43" s="27">
        <v>381056014</v>
      </c>
      <c r="P43" s="27">
        <v>0</v>
      </c>
      <c r="Q43" s="27">
        <v>0</v>
      </c>
      <c r="R43" s="27">
        <v>0</v>
      </c>
      <c r="S43" s="27">
        <v>0</v>
      </c>
      <c r="T43" s="19">
        <f t="shared" si="3"/>
        <v>381056014</v>
      </c>
      <c r="U43" s="20">
        <f t="shared" si="4"/>
        <v>0</v>
      </c>
      <c r="V43" s="20">
        <f t="shared" si="5"/>
        <v>0</v>
      </c>
      <c r="W43" s="20">
        <f t="shared" si="6"/>
        <v>0</v>
      </c>
      <c r="X43" s="14"/>
      <c r="Y43" s="15"/>
      <c r="Z43" s="15"/>
      <c r="AA43" s="12"/>
    </row>
    <row r="44" spans="1:27" ht="35.25" customHeight="1" thickTop="1" thickBot="1">
      <c r="A44" s="17"/>
      <c r="B44" s="17"/>
      <c r="C44" s="17"/>
      <c r="D44" s="17"/>
      <c r="E44" s="17"/>
      <c r="F44" s="17"/>
      <c r="G44" s="17"/>
      <c r="H44" s="26" t="s">
        <v>98</v>
      </c>
      <c r="I44" s="27">
        <f>+I7+I31</f>
        <v>915102115350</v>
      </c>
      <c r="J44" s="27">
        <f t="shared" ref="J44:S44" si="11">+J7+J31</f>
        <v>56102420000</v>
      </c>
      <c r="K44" s="27">
        <f t="shared" si="11"/>
        <v>0</v>
      </c>
      <c r="L44" s="27">
        <f t="shared" si="11"/>
        <v>971204535350</v>
      </c>
      <c r="M44" s="27">
        <f t="shared" si="11"/>
        <v>50000000000</v>
      </c>
      <c r="N44" s="18">
        <f t="shared" si="2"/>
        <v>921204535350</v>
      </c>
      <c r="O44" s="27">
        <f t="shared" si="11"/>
        <v>837982515797.51001</v>
      </c>
      <c r="P44" s="27">
        <f t="shared" si="11"/>
        <v>83222019552.48999</v>
      </c>
      <c r="Q44" s="27">
        <f t="shared" si="11"/>
        <v>723077828590.88989</v>
      </c>
      <c r="R44" s="27">
        <f t="shared" si="11"/>
        <v>173981909560.93002</v>
      </c>
      <c r="S44" s="27">
        <f t="shared" si="11"/>
        <v>173444119242.93002</v>
      </c>
      <c r="T44" s="19">
        <f t="shared" si="3"/>
        <v>198126706759.11011</v>
      </c>
      <c r="U44" s="20">
        <f t="shared" si="4"/>
        <v>0.78492647489644152</v>
      </c>
      <c r="V44" s="20">
        <f t="shared" si="5"/>
        <v>0.18886349652504458</v>
      </c>
      <c r="W44" s="20">
        <f t="shared" si="6"/>
        <v>0.18827970617516784</v>
      </c>
      <c r="X44" s="14"/>
      <c r="Y44" s="15"/>
      <c r="Z44" s="15"/>
      <c r="AA44" s="12"/>
    </row>
    <row r="45" spans="1:27" ht="20.100000000000001" customHeight="1" thickTop="1">
      <c r="A45" s="12" t="s">
        <v>103</v>
      </c>
      <c r="B45" s="12"/>
      <c r="C45" s="12"/>
      <c r="D45" s="12"/>
      <c r="E45" s="12"/>
      <c r="F45" s="30"/>
      <c r="G45" s="31"/>
      <c r="H45" s="31"/>
      <c r="I45" s="31"/>
      <c r="J45" s="32"/>
      <c r="K45" s="32"/>
      <c r="L45" s="33"/>
      <c r="M45" s="34"/>
      <c r="N45" s="4"/>
      <c r="O45" s="35"/>
      <c r="P45" s="35"/>
      <c r="Q45" s="35"/>
    </row>
    <row r="46" spans="1:27" ht="20.100000000000001" customHeight="1">
      <c r="A46" s="12" t="s">
        <v>104</v>
      </c>
      <c r="B46" s="12"/>
      <c r="C46" s="12"/>
      <c r="D46" s="12"/>
      <c r="E46" s="12"/>
      <c r="F46" s="12"/>
      <c r="G46" s="31"/>
      <c r="H46" s="31"/>
      <c r="I46" s="31"/>
      <c r="J46" s="32"/>
      <c r="K46" s="32"/>
      <c r="L46" s="33"/>
      <c r="M46" s="34"/>
      <c r="N46" s="4"/>
      <c r="O46" s="2"/>
      <c r="P46" s="2"/>
      <c r="Q46" s="2"/>
    </row>
    <row r="47" spans="1:27" ht="20.100000000000001" customHeight="1">
      <c r="A47" s="12" t="s">
        <v>105</v>
      </c>
      <c r="B47" s="12"/>
      <c r="C47" s="12"/>
      <c r="D47" s="12"/>
      <c r="E47" s="12"/>
      <c r="F47" s="12"/>
      <c r="G47" s="31"/>
      <c r="H47" s="31"/>
      <c r="I47" s="31"/>
      <c r="J47" s="32"/>
      <c r="K47" s="32"/>
      <c r="L47" s="33"/>
      <c r="M47" s="34"/>
      <c r="N47" s="4"/>
      <c r="O47" s="2"/>
      <c r="P47" s="2"/>
      <c r="Q47" s="2"/>
    </row>
    <row r="48" spans="1:27" ht="20.100000000000001" customHeight="1">
      <c r="A48" s="12" t="s">
        <v>106</v>
      </c>
      <c r="B48" s="12"/>
      <c r="C48" s="12"/>
      <c r="D48" s="12"/>
      <c r="E48" s="12"/>
      <c r="F48" s="12"/>
      <c r="G48" s="31"/>
      <c r="H48" s="31"/>
      <c r="I48" s="31"/>
      <c r="J48" s="32"/>
      <c r="K48" s="32"/>
      <c r="L48" s="33"/>
      <c r="M48" s="34"/>
      <c r="N48" s="4"/>
      <c r="O48" s="2"/>
      <c r="P48" s="2"/>
      <c r="Q48" s="2"/>
    </row>
    <row r="49" spans="1:21" ht="16.5" customHeight="1">
      <c r="A49" s="12" t="s">
        <v>110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54.95" customHeight="1"/>
    <row r="51" spans="1:21" ht="54.95" customHeight="1"/>
    <row r="52" spans="1:21" ht="54.95" customHeight="1"/>
    <row r="53" spans="1:21" ht="54.95" customHeight="1"/>
    <row r="54" spans="1:21" ht="54.95" customHeight="1"/>
    <row r="55" spans="1:21" ht="54.95" customHeight="1"/>
    <row r="56" spans="1:21" ht="54.95" customHeight="1"/>
    <row r="57" spans="1:21" ht="54.95" customHeight="1"/>
    <row r="58" spans="1:21" ht="54.95" customHeight="1"/>
    <row r="59" spans="1:21" ht="54.95" customHeight="1"/>
    <row r="60" spans="1:21" ht="54.95" customHeight="1"/>
    <row r="61" spans="1:21" ht="54.95" customHeight="1"/>
    <row r="62" spans="1:21" ht="54.95" customHeight="1"/>
    <row r="63" spans="1:21" ht="54.95" customHeight="1"/>
    <row r="71" spans="1:26">
      <c r="A71" s="12"/>
      <c r="B71" s="12"/>
      <c r="C71" s="12"/>
      <c r="D71" s="12"/>
      <c r="E71" s="12"/>
      <c r="F71" s="12"/>
      <c r="G71" s="12"/>
      <c r="H71" s="12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6"/>
      <c r="U71" s="13"/>
      <c r="V71" s="13"/>
      <c r="W71" s="13"/>
      <c r="X71" s="14"/>
      <c r="Y71" s="15"/>
      <c r="Z71" s="15"/>
    </row>
    <row r="72" spans="1:26">
      <c r="H72" s="2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0"/>
      <c r="U72" s="6"/>
      <c r="V72" s="6"/>
      <c r="W72" s="6"/>
      <c r="X72" s="7"/>
      <c r="Y72" s="8"/>
      <c r="Z72" s="9"/>
    </row>
    <row r="73" spans="1:26">
      <c r="H73" s="2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0"/>
      <c r="U73" s="6"/>
      <c r="V73" s="6"/>
      <c r="W73" s="6"/>
      <c r="X73" s="7"/>
      <c r="Y73" s="8"/>
      <c r="Z73" s="9"/>
    </row>
    <row r="74" spans="1:26">
      <c r="H74" s="2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0"/>
      <c r="U74" s="10"/>
      <c r="V74" s="10"/>
      <c r="W74" s="10"/>
      <c r="X74" s="8"/>
      <c r="Y74" s="8"/>
      <c r="Z74" s="9"/>
    </row>
    <row r="75" spans="1:26">
      <c r="H75" s="2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0"/>
      <c r="U75" s="10"/>
      <c r="V75" s="10"/>
      <c r="W75" s="10"/>
      <c r="X75" s="8"/>
      <c r="Y75" s="8"/>
      <c r="Z75" s="9"/>
    </row>
    <row r="76" spans="1:26">
      <c r="H76" s="2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0"/>
      <c r="U76" s="10"/>
      <c r="V76" s="10"/>
      <c r="W76" s="10"/>
      <c r="X76" s="8"/>
      <c r="Y76" s="8"/>
      <c r="Z76" s="9"/>
    </row>
    <row r="77" spans="1:26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5"/>
      <c r="U77" s="5"/>
      <c r="V77" s="5"/>
      <c r="W77" s="5"/>
      <c r="X77" s="2"/>
      <c r="Y77" s="2"/>
    </row>
    <row r="78" spans="1:26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5"/>
      <c r="U78" s="5"/>
      <c r="V78" s="5"/>
      <c r="W78" s="5"/>
      <c r="X78" s="2"/>
      <c r="Y78" s="2"/>
    </row>
    <row r="79" spans="1:26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5"/>
      <c r="U79" s="5"/>
      <c r="V79" s="5"/>
      <c r="W79" s="5"/>
      <c r="X79" s="2"/>
      <c r="Y79" s="2"/>
    </row>
    <row r="80" spans="1:26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5"/>
      <c r="U80" s="5"/>
      <c r="V80" s="5"/>
      <c r="W80" s="5"/>
      <c r="X80" s="2"/>
      <c r="Y80" s="2"/>
    </row>
    <row r="81" spans="8:25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5"/>
      <c r="U81" s="5"/>
      <c r="V81" s="5"/>
      <c r="W81" s="5"/>
      <c r="X81" s="2"/>
      <c r="Y81" s="2"/>
    </row>
    <row r="82" spans="8:25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5"/>
      <c r="U82" s="5"/>
      <c r="V82" s="5"/>
      <c r="W82" s="5"/>
      <c r="X82" s="2"/>
      <c r="Y82" s="2"/>
    </row>
    <row r="83" spans="8:25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5"/>
      <c r="U83" s="5"/>
      <c r="V83" s="5"/>
      <c r="W83" s="5"/>
      <c r="X83" s="2"/>
      <c r="Y83" s="2"/>
    </row>
    <row r="84" spans="8:25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5"/>
      <c r="U84" s="5"/>
      <c r="V84" s="5"/>
      <c r="W84" s="5"/>
      <c r="X84" s="2"/>
      <c r="Y84" s="2"/>
    </row>
    <row r="85" spans="8:25">
      <c r="T85" s="3"/>
      <c r="U85" s="3"/>
      <c r="V85" s="3"/>
      <c r="W85" s="3"/>
    </row>
  </sheetData>
  <mergeCells count="4">
    <mergeCell ref="A2:W2"/>
    <mergeCell ref="A3:W3"/>
    <mergeCell ref="A4:W4"/>
    <mergeCell ref="S5:W5"/>
  </mergeCells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2024-05-09T12:49:17Z</cp:lastPrinted>
  <dcterms:created xsi:type="dcterms:W3CDTF">2024-05-02T12:18:37Z</dcterms:created>
  <dcterms:modified xsi:type="dcterms:W3CDTF">2024-05-09T12:50:09Z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