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U22" i="1" l="1"/>
  <c r="T22" i="1"/>
  <c r="S22" i="1"/>
  <c r="R22" i="1"/>
  <c r="U20" i="1"/>
  <c r="T20" i="1"/>
  <c r="S20" i="1"/>
  <c r="R20" i="1"/>
  <c r="U19" i="1"/>
  <c r="T19" i="1"/>
  <c r="S19" i="1"/>
  <c r="R19" i="1"/>
  <c r="U18" i="1"/>
  <c r="T18" i="1"/>
  <c r="S18" i="1"/>
  <c r="R18" i="1"/>
  <c r="U16" i="1"/>
  <c r="T16" i="1"/>
  <c r="S16" i="1"/>
  <c r="R16" i="1"/>
  <c r="U15" i="1"/>
  <c r="T15" i="1"/>
  <c r="S15" i="1"/>
  <c r="R15" i="1"/>
  <c r="U14" i="1"/>
  <c r="T14" i="1"/>
  <c r="S14" i="1"/>
  <c r="R14" i="1"/>
  <c r="U13" i="1"/>
  <c r="T13" i="1"/>
  <c r="S13" i="1"/>
  <c r="R13" i="1"/>
  <c r="U12" i="1"/>
  <c r="T12" i="1"/>
  <c r="S12" i="1"/>
  <c r="R12" i="1"/>
  <c r="U11" i="1"/>
  <c r="T11" i="1"/>
  <c r="S11" i="1"/>
  <c r="R11" i="1"/>
  <c r="U9" i="1"/>
  <c r="T9" i="1"/>
  <c r="S9" i="1"/>
  <c r="R9" i="1"/>
  <c r="U8" i="1"/>
  <c r="T8" i="1"/>
  <c r="S8" i="1"/>
  <c r="R8" i="1"/>
  <c r="U7" i="1"/>
  <c r="T7" i="1"/>
  <c r="S7" i="1"/>
  <c r="R7" i="1"/>
  <c r="Q23" i="1"/>
  <c r="P23" i="1"/>
  <c r="O23" i="1"/>
  <c r="S23" i="1" s="1"/>
  <c r="N23" i="1"/>
  <c r="M23" i="1"/>
  <c r="L23" i="1"/>
  <c r="K23" i="1"/>
  <c r="J23" i="1"/>
  <c r="I23" i="1"/>
  <c r="Q21" i="1"/>
  <c r="P21" i="1"/>
  <c r="O21" i="1"/>
  <c r="N21" i="1"/>
  <c r="M21" i="1"/>
  <c r="L21" i="1"/>
  <c r="R21" i="1" s="1"/>
  <c r="K21" i="1"/>
  <c r="J21" i="1"/>
  <c r="I21" i="1"/>
  <c r="Q17" i="1"/>
  <c r="U17" i="1" s="1"/>
  <c r="P17" i="1"/>
  <c r="T17" i="1" s="1"/>
  <c r="O17" i="1"/>
  <c r="S17" i="1" s="1"/>
  <c r="N17" i="1"/>
  <c r="M17" i="1"/>
  <c r="L17" i="1"/>
  <c r="K17" i="1"/>
  <c r="J17" i="1"/>
  <c r="I17" i="1"/>
  <c r="Q10" i="1"/>
  <c r="P10" i="1"/>
  <c r="O10" i="1"/>
  <c r="N10" i="1"/>
  <c r="N24" i="1" s="1"/>
  <c r="M10" i="1"/>
  <c r="L10" i="1"/>
  <c r="K10" i="1"/>
  <c r="J10" i="1"/>
  <c r="I10" i="1"/>
  <c r="R23" i="1" l="1"/>
  <c r="R17" i="1"/>
  <c r="S10" i="1"/>
  <c r="I24" i="1"/>
  <c r="U10" i="1"/>
  <c r="T10" i="1"/>
  <c r="S21" i="1"/>
  <c r="T21" i="1"/>
  <c r="T23" i="1"/>
  <c r="U21" i="1"/>
  <c r="U23" i="1"/>
  <c r="R10" i="1"/>
  <c r="M24" i="1"/>
  <c r="J24" i="1"/>
  <c r="K24" i="1"/>
  <c r="L24" i="1"/>
  <c r="P24" i="1"/>
  <c r="T24" i="1" s="1"/>
  <c r="Q24" i="1"/>
  <c r="O24" i="1"/>
  <c r="S24" i="1" l="1"/>
  <c r="U24" i="1"/>
  <c r="R24" i="1"/>
</calcChain>
</file>

<file path=xl/sharedStrings.xml><?xml version="1.0" encoding="utf-8"?>
<sst xmlns="http://schemas.openxmlformats.org/spreadsheetml/2006/main" count="153" uniqueCount="73">
  <si>
    <t/>
  </si>
  <si>
    <t>TIPO</t>
  </si>
  <si>
    <t>CTA</t>
  </si>
  <si>
    <t>SUB
CTA</t>
  </si>
  <si>
    <t>OBJ</t>
  </si>
  <si>
    <t>ORD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</si>
  <si>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</si>
  <si>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</si>
  <si>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</si>
  <si>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</si>
  <si>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</si>
  <si>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</si>
  <si>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</si>
  <si>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</si>
  <si>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</si>
  <si>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</si>
  <si>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</si>
  <si>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</si>
  <si>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10</t>
  </si>
  <si>
    <t>CSF</t>
  </si>
  <si>
    <t>SSF</t>
  </si>
  <si>
    <t>C</t>
  </si>
  <si>
    <t>3501</t>
  </si>
  <si>
    <t>0200</t>
  </si>
  <si>
    <t>2</t>
  </si>
  <si>
    <t>40401E</t>
  </si>
  <si>
    <t>4. TRANSFORMACIÓN PRODUCTIVA, INTERNACIONALIZACIÓN Y ACCIÓN CLÍMATICA / E. POLÍTICA DE INTERNACIONALIZACIÓN SOSTENIBLE</t>
  </si>
  <si>
    <t>14</t>
  </si>
  <si>
    <t>3502</t>
  </si>
  <si>
    <t>21</t>
  </si>
  <si>
    <t>20307C</t>
  </si>
  <si>
    <t>2. SEGURIDAD HUMANA Y JUSTICIA SOCIAL / C. FOMENTO Y FORTALECIMIENTO A LA COMERCIALIZACIÓN, LOS CIRCUITOS CORTOS Y LOS MERCADOS LOCALES DE LA EP</t>
  </si>
  <si>
    <t>24</t>
  </si>
  <si>
    <t>40401C</t>
  </si>
  <si>
    <t>4. TRANSFORMACIÓN PRODUCTIVA, INTERNACIONALIZACIÓN Y ACCIÓN CLÍMATICA / C. POLÍTICAS DE COMPETENCIA, CONSUMIDOR E INFRAESTRUCTURA DE LA CALIDAD MODERNAS</t>
  </si>
  <si>
    <t>28</t>
  </si>
  <si>
    <t>30</t>
  </si>
  <si>
    <t>20308C</t>
  </si>
  <si>
    <t>2. SEGURIDAD HUMANA Y JUSTICIA SOCIAL / C. PROMOCIÓN DEL FORTALECIMIENTO DEL TEJIDO EMPRESARIAL A NIVEL REGIONAL</t>
  </si>
  <si>
    <t>31</t>
  </si>
  <si>
    <t>40401A</t>
  </si>
  <si>
    <t>4. TRANSFORMACIÓN PRODUCTIVA, INTERNACIONALIZACIÓN Y ACCIÓN CLÍMATICA / A. REINDUSTRIALIZACIÓN PARA LA SOSTENIBILIDAD, EL DESARROLLO ECONÓMICO Y SOCIAL</t>
  </si>
  <si>
    <t>32</t>
  </si>
  <si>
    <t>40403B</t>
  </si>
  <si>
    <t>4. TRANSFORMACIÓN PRODUCTIVA, INTERNACIONALIZACIÓN Y ACCIÓN CLÍMATICA / B. TURISMO EN ARMONÍA CON LA VIDA</t>
  </si>
  <si>
    <t>3503</t>
  </si>
  <si>
    <t>6</t>
  </si>
  <si>
    <t>3599</t>
  </si>
  <si>
    <t>4</t>
  </si>
  <si>
    <t>53105D</t>
  </si>
  <si>
    <t>5. CONVERGENCIA REGIONAL / D. GOBIERNO DIGITAL PARA LA GENTE</t>
  </si>
  <si>
    <t>53105B</t>
  </si>
  <si>
    <t>5. CONVERGENCIA REGIONAL / B. ENTIDADES PÚBLICAS TERRITORIALES Y NACIONALES FORTALECIDAS</t>
  </si>
  <si>
    <t>7</t>
  </si>
  <si>
    <t>16</t>
  </si>
  <si>
    <t>40401B</t>
  </si>
  <si>
    <t>4. TRANSFORMACIÓN PRODUCTIVA, INTERNACIONALIZACIÓN Y ACCIÓN CLÍMATICA / B. TRANSFORMACIÓN PARA LA DIVERSIFICACIÓN PRODUCTIVA Y EXPORTADORA</t>
  </si>
  <si>
    <t>APROPIACION SIN COMPROMETER</t>
  </si>
  <si>
    <t>MINISTERIO DE COMERCIO, INDUSTRIA Y TURISMO</t>
  </si>
  <si>
    <t xml:space="preserve">EJECUCION PRESUPUESTAL ACUMULADA CON CORTE AL 30 DE ABRIL DE 2024 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</si>
  <si>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</si>
  <si>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</si>
  <si>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</si>
  <si>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</si>
  <si>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</si>
  <si>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</si>
  <si>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</si>
  <si>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</si>
  <si>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t>GASTOS DE INVERSIÓN</t>
  </si>
  <si>
    <t>OBLIG/ APR</t>
  </si>
  <si>
    <t>PAGO/ APR</t>
  </si>
  <si>
    <t>COMP/ APR</t>
  </si>
  <si>
    <t xml:space="preserve">FECHA DE GENERACIÓN: MAYO 2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</si>
</sst>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6">
    <font>
      <sz val="11"/>
      <color rgb="FF000000"/>
      <name val="Calibri"/>
      <family val="2"/>
      <scheme val="minor"/>
    </font>
    <font>
      <sz val="11"/>
      <name val="Calibri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rgb="FF000000"/>
      <name val="Verdana"/>
      <family val="2"/>
    </font>
    <font>
      <sz val="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9">
    <xf numFmtId="0" fontId="1" fillId="0" borderId="0" xfId="0" applyFont="1" applyFill="1" applyBorder="1"/>
    <xf numFmtId="0" fontId="2" fillId="2" borderId="1" xfId="0" applyNumberFormat="1" applyFont="1" applyFill="1" applyBorder="1" applyAlignment="1">
      <alignment horizontal="left" vertical="center" wrapText="1" readingOrder="1"/>
    </xf>
    <xf numFmtId="0" fontId="3" fillId="0" borderId="0" xfId="0" applyFont="1" applyFill="1" applyBorder="1"/>
    <xf numFmtId="0" fontId="1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0" fontId="3" fillId="0" borderId="0" xfId="0" applyNumberFormat="1" applyFont="1" applyFill="1" applyBorder="1" applyAlignment="1">
      <alignment horizontal="right" vertical="center" wrapText="1" readingOrder="1"/>
    </xf>
    <xf numFmtId="10" fontId="3" fillId="0" borderId="0" xfId="0" applyNumberFormat="1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readingOrder="1"/>
    </xf>
    <xf numFmtId="0" fontId="1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/>
    <xf numFmtId="10" fontId="6" fillId="0" borderId="0" xfId="0" applyNumberFormat="1" applyFont="1" applyFill="1" applyBorder="1" applyAlignment="1">
      <alignment horizontal="right" vertical="center" wrapText="1" readingOrder="1"/>
    </xf>
    <xf numFmtId="10" fontId="6" fillId="0" borderId="0" xfId="0" applyNumberFormat="1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7" fontId="6" fillId="0" borderId="1" xfId="0" applyNumberFormat="1" applyFont="1" applyFill="1" applyBorder="1" applyAlignment="1">
      <alignment horizontal="right" vertical="center" wrapText="1" readingOrder="1"/>
    </xf>
    <xf numFmtId="10" fontId="6" fillId="0" borderId="1" xfId="0" applyNumberFormat="1" applyFont="1" applyFill="1" applyBorder="1" applyAlignment="1">
      <alignment horizontal="right" vertical="center" wrapText="1" readingOrder="1"/>
    </xf>
    <xf numFmtId="0" fontId="2" fillId="2" borderId="1" xfId="0" applyNumberFormat="1" applyFont="1" applyFill="1" applyBorder="1" applyAlignment="1">
      <alignment horizontal="center" vertical="center" wrapText="1" readingOrder="1"/>
    </xf>
    <xf numFmtId="164" fontId="2" fillId="2" borderId="1" xfId="0" applyNumberFormat="1" applyFont="1" applyFill="1" applyBorder="1" applyAlignment="1">
      <alignment horizontal="right" vertical="center" wrapText="1" readingOrder="1"/>
    </xf>
    <xf numFmtId="7" fontId="7" fillId="2" borderId="1" xfId="0" applyNumberFormat="1" applyFont="1" applyFill="1" applyBorder="1" applyAlignment="1">
      <alignment horizontal="right" vertical="center" wrapText="1" readingOrder="1"/>
    </xf>
    <xf numFmtId="10" fontId="7" fillId="2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 readingOrder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7" fontId="10" fillId="0" borderId="0" xfId="0" applyNumberFormat="1" applyFont="1" applyFill="1" applyBorder="1" applyAlignment="1">
      <alignment horizontal="right" vertical="center" wrapText="1"/>
    </xf>
    <xf numFmtId="10" fontId="10" fillId="0" borderId="0" xfId="0" applyNumberFormat="1" applyFont="1" applyFill="1" applyBorder="1" applyAlignment="1">
      <alignment horizontal="right" vertical="center" wrapText="1"/>
    </xf>
    <xf numFmtId="0" fontId="11" fillId="0" borderId="0" xfId="0" applyNumberFormat="1" applyFont="1" applyFill="1" applyBorder="1" applyAlignment="1">
      <alignment horizontal="right" vertical="center" wrapText="1" readingOrder="1"/>
    </xf>
    <xf numFmtId="7" fontId="6" fillId="0" borderId="0" xfId="0" applyNumberFormat="1" applyFont="1" applyFill="1" applyBorder="1" applyAlignment="1">
      <alignment horizontal="right" vertical="center" wrapText="1"/>
    </xf>
    <xf numFmtId="10" fontId="6" fillId="0" borderId="0" xfId="0" applyNumberFormat="1" applyFont="1" applyFill="1" applyBorder="1" applyAlignment="1">
      <alignment horizontal="right" vertical="center" wrapText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 readingOrder="1"/>
    </xf>
    <xf numFmtId="0" fontId="14" fillId="0" borderId="2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371475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17</xdr:col>
      <xdr:colOff>1019175</xdr:colOff>
      <xdr:row>0</xdr:row>
      <xdr:rowOff>0</xdr:rowOff>
    </xdr:from>
    <xdr:to>
      <xdr:col>20</xdr:col>
      <xdr:colOff>685800</xdr:colOff>
      <xdr:row>2</xdr:row>
      <xdr:rowOff>133350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9725" y="0"/>
          <a:ext cx="2552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7"/>
  <sheetViews>
    <sheetView showGridLines="0" tabSelected="1" workbookViewId="0">
      <selection activeCell="A3" sqref="A3:U3"/>
    </sheetView>
  </sheetViews>
  <sheetFormatPr baseColWidth="10" defaultRowHeight="15"/>
  <cols>
    <col min="1" max="1" width="4.7109375" customWidth="1"/>
    <col min="2" max="3" width="5.42578125" customWidth="1"/>
    <col min="4" max="4" width="4.28515625" customWidth="1"/>
    <col min="5" max="5" width="7.42578125" customWidth="1"/>
    <col min="6" max="6" width="4" customWidth="1"/>
    <col min="7" max="7" width="3.7109375" customWidth="1"/>
    <col min="8" max="8" width="33" customWidth="1"/>
    <col min="9" max="9" width="15.7109375" customWidth="1"/>
    <col min="10" max="10" width="14" customWidth="1"/>
    <col min="11" max="11" width="9.85546875" customWidth="1"/>
    <col min="12" max="12" width="16.7109375" customWidth="1"/>
    <col min="13" max="13" width="17.5703125" customWidth="1"/>
    <col min="14" max="14" width="16.140625" customWidth="1"/>
    <col min="15" max="15" width="15.85546875" customWidth="1"/>
    <col min="16" max="16" width="15.28515625" customWidth="1"/>
    <col min="17" max="17" width="14" customWidth="1"/>
    <col min="18" max="18" width="15.28515625" customWidth="1"/>
    <col min="19" max="19" width="7.5703125" customWidth="1"/>
    <col min="20" max="20" width="6.85546875" customWidth="1"/>
    <col min="21" max="21" width="8.28515625" customWidth="1"/>
  </cols>
  <sheetData>
    <row r="1" spans="1:25">
      <c r="Y1" s="10"/>
    </row>
    <row r="2" spans="1:25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10"/>
      <c r="W2" s="10"/>
      <c r="X2" s="10"/>
      <c r="Y2" s="10"/>
    </row>
    <row r="3" spans="1:25">
      <c r="A3" s="34" t="s">
        <v>59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10"/>
      <c r="W3" s="10"/>
      <c r="X3" s="10"/>
      <c r="Y3" s="10"/>
    </row>
    <row r="4" spans="1:25">
      <c r="A4" s="34" t="s">
        <v>68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10"/>
      <c r="W4" s="10"/>
      <c r="X4" s="10"/>
      <c r="Y4" s="10"/>
    </row>
    <row r="5" spans="1:25" ht="15.75" thickBot="1">
      <c r="A5" s="33" t="s">
        <v>0</v>
      </c>
      <c r="B5" s="33" t="s">
        <v>0</v>
      </c>
      <c r="C5" s="33" t="s">
        <v>0</v>
      </c>
      <c r="D5" s="33" t="s">
        <v>0</v>
      </c>
      <c r="E5" s="33" t="s">
        <v>0</v>
      </c>
      <c r="F5" s="33" t="s">
        <v>0</v>
      </c>
      <c r="G5" s="33" t="s">
        <v>0</v>
      </c>
      <c r="H5" s="33" t="s">
        <v>0</v>
      </c>
      <c r="I5" s="33" t="s">
        <v>0</v>
      </c>
      <c r="J5" s="33" t="s">
        <v>0</v>
      </c>
      <c r="K5" s="33" t="s">
        <v>0</v>
      </c>
      <c r="L5" s="33" t="s">
        <v>0</v>
      </c>
      <c r="M5" s="33" t="s">
        <v>0</v>
      </c>
      <c r="N5" s="33" t="s">
        <v>0</v>
      </c>
      <c r="O5" s="33" t="s">
        <v>0</v>
      </c>
      <c r="P5" s="33" t="s">
        <v>0</v>
      </c>
      <c r="Q5" s="37" t="s">
        <v>72</v>
      </c>
      <c r="R5" s="38"/>
      <c r="S5" s="38"/>
      <c r="T5" s="38"/>
      <c r="U5" s="38"/>
      <c r="V5" s="10"/>
      <c r="W5" s="10"/>
      <c r="X5" s="10"/>
      <c r="Y5" s="10"/>
    </row>
    <row r="6" spans="1:25" ht="31.5" customHeight="1" thickTop="1" thickBot="1">
      <c r="A6" s="24" t="s">
        <v>1</v>
      </c>
      <c r="B6" s="24" t="s">
        <v>2</v>
      </c>
      <c r="C6" s="24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  <c r="J6" s="24" t="s">
        <v>10</v>
      </c>
      <c r="K6" s="24" t="s">
        <v>11</v>
      </c>
      <c r="L6" s="24" t="s">
        <v>12</v>
      </c>
      <c r="M6" s="24" t="s">
        <v>13</v>
      </c>
      <c r="N6" s="24" t="s">
        <v>14</v>
      </c>
      <c r="O6" s="24" t="s">
        <v>15</v>
      </c>
      <c r="P6" s="24" t="s">
        <v>16</v>
      </c>
      <c r="Q6" s="24" t="s">
        <v>17</v>
      </c>
      <c r="R6" s="25" t="s">
        <v>57</v>
      </c>
      <c r="S6" s="25" t="s">
        <v>71</v>
      </c>
      <c r="T6" s="25" t="s">
        <v>69</v>
      </c>
      <c r="U6" s="25" t="s">
        <v>70</v>
      </c>
      <c r="V6" s="10"/>
      <c r="W6" s="10"/>
      <c r="X6" s="10"/>
      <c r="Y6" s="10"/>
    </row>
    <row r="7" spans="1:25" ht="63.75" customHeight="1" thickTop="1" thickBot="1">
      <c r="A7" s="15" t="s">
        <v>21</v>
      </c>
      <c r="B7" s="15" t="s">
        <v>22</v>
      </c>
      <c r="C7" s="15" t="s">
        <v>23</v>
      </c>
      <c r="D7" s="15" t="s">
        <v>24</v>
      </c>
      <c r="E7" s="15" t="s">
        <v>25</v>
      </c>
      <c r="F7" s="15" t="s">
        <v>18</v>
      </c>
      <c r="G7" s="15" t="s">
        <v>19</v>
      </c>
      <c r="H7" s="22" t="s">
        <v>26</v>
      </c>
      <c r="I7" s="23">
        <v>2879089992</v>
      </c>
      <c r="J7" s="23">
        <v>0</v>
      </c>
      <c r="K7" s="23">
        <v>0</v>
      </c>
      <c r="L7" s="23">
        <v>2879089992</v>
      </c>
      <c r="M7" s="23">
        <v>2525018837.3200002</v>
      </c>
      <c r="N7" s="23">
        <v>354071154.68000001</v>
      </c>
      <c r="O7" s="23">
        <v>2342592504.3200002</v>
      </c>
      <c r="P7" s="23">
        <v>717376106.32000005</v>
      </c>
      <c r="Q7" s="23">
        <v>642897106.32000005</v>
      </c>
      <c r="R7" s="16">
        <f>+L7-O7</f>
        <v>536497487.67999983</v>
      </c>
      <c r="S7" s="17">
        <f>+O7/L7</f>
        <v>0.81365727046714698</v>
      </c>
      <c r="T7" s="17">
        <f>+P7/L7</f>
        <v>0.24916765655583581</v>
      </c>
      <c r="U7" s="17">
        <f>+Q7/L7</f>
        <v>0.22329871872931717</v>
      </c>
      <c r="V7" s="12"/>
      <c r="W7" s="13"/>
      <c r="X7" s="13"/>
      <c r="Y7" s="10"/>
    </row>
    <row r="8" spans="1:25" ht="46.5" thickTop="1" thickBot="1">
      <c r="A8" s="15" t="s">
        <v>21</v>
      </c>
      <c r="B8" s="15" t="s">
        <v>22</v>
      </c>
      <c r="C8" s="15" t="s">
        <v>23</v>
      </c>
      <c r="D8" s="15" t="s">
        <v>24</v>
      </c>
      <c r="E8" s="15" t="s">
        <v>25</v>
      </c>
      <c r="F8" s="15" t="s">
        <v>27</v>
      </c>
      <c r="G8" s="15" t="s">
        <v>19</v>
      </c>
      <c r="H8" s="22" t="s">
        <v>26</v>
      </c>
      <c r="I8" s="23">
        <v>21150651769</v>
      </c>
      <c r="J8" s="23">
        <v>0</v>
      </c>
      <c r="K8" s="23">
        <v>0</v>
      </c>
      <c r="L8" s="23">
        <v>21150651769</v>
      </c>
      <c r="M8" s="23">
        <v>21150651769</v>
      </c>
      <c r="N8" s="23">
        <v>0</v>
      </c>
      <c r="O8" s="23">
        <v>21150651769</v>
      </c>
      <c r="P8" s="23">
        <v>0</v>
      </c>
      <c r="Q8" s="23">
        <v>0</v>
      </c>
      <c r="R8" s="16">
        <f t="shared" ref="R8:R24" si="0">+L8-O8</f>
        <v>0</v>
      </c>
      <c r="S8" s="17">
        <f t="shared" ref="S8:S24" si="1">+O8/L8</f>
        <v>1</v>
      </c>
      <c r="T8" s="17">
        <f t="shared" ref="T8:T24" si="2">+P8/L8</f>
        <v>0</v>
      </c>
      <c r="U8" s="17">
        <f t="shared" ref="U8:U24" si="3">+Q8/L8</f>
        <v>0</v>
      </c>
      <c r="V8" s="12"/>
      <c r="W8" s="13"/>
      <c r="X8" s="13"/>
      <c r="Y8" s="10"/>
    </row>
    <row r="9" spans="1:25" ht="68.25" customHeight="1" thickTop="1" thickBot="1">
      <c r="A9" s="15" t="s">
        <v>21</v>
      </c>
      <c r="B9" s="15" t="s">
        <v>22</v>
      </c>
      <c r="C9" s="15" t="s">
        <v>23</v>
      </c>
      <c r="D9" s="15" t="s">
        <v>24</v>
      </c>
      <c r="E9" s="15" t="s">
        <v>55</v>
      </c>
      <c r="F9" s="15" t="s">
        <v>54</v>
      </c>
      <c r="G9" s="15" t="s">
        <v>20</v>
      </c>
      <c r="H9" s="22" t="s">
        <v>56</v>
      </c>
      <c r="I9" s="23">
        <v>9755650000</v>
      </c>
      <c r="J9" s="23">
        <v>0</v>
      </c>
      <c r="K9" s="23">
        <v>0</v>
      </c>
      <c r="L9" s="23">
        <v>9755650000</v>
      </c>
      <c r="M9" s="23">
        <v>9189769543.2900009</v>
      </c>
      <c r="N9" s="23">
        <v>565880456.71000004</v>
      </c>
      <c r="O9" s="23">
        <v>8597312771.7900009</v>
      </c>
      <c r="P9" s="23">
        <v>2400357283.3600001</v>
      </c>
      <c r="Q9" s="23">
        <v>2385381352.3600001</v>
      </c>
      <c r="R9" s="16">
        <f t="shared" si="0"/>
        <v>1158337228.2099991</v>
      </c>
      <c r="S9" s="17">
        <f t="shared" si="1"/>
        <v>0.88126498713976009</v>
      </c>
      <c r="T9" s="17">
        <f t="shared" si="2"/>
        <v>0.24604790899222503</v>
      </c>
      <c r="U9" s="17">
        <f t="shared" si="3"/>
        <v>0.24451280564185884</v>
      </c>
      <c r="V9" s="12"/>
      <c r="W9" s="13"/>
      <c r="X9" s="13"/>
      <c r="Y9" s="10"/>
    </row>
    <row r="10" spans="1:25" ht="36" customHeight="1" thickTop="1" thickBot="1">
      <c r="A10" s="18"/>
      <c r="B10" s="18"/>
      <c r="C10" s="18"/>
      <c r="D10" s="18"/>
      <c r="E10" s="18"/>
      <c r="F10" s="18"/>
      <c r="G10" s="18"/>
      <c r="H10" s="1" t="s">
        <v>63</v>
      </c>
      <c r="I10" s="19">
        <f>SUM(I7:I9)</f>
        <v>33785391761</v>
      </c>
      <c r="J10" s="19">
        <f t="shared" ref="J10:Q10" si="4">SUM(J7:J9)</f>
        <v>0</v>
      </c>
      <c r="K10" s="19">
        <f t="shared" si="4"/>
        <v>0</v>
      </c>
      <c r="L10" s="19">
        <f t="shared" si="4"/>
        <v>33785391761</v>
      </c>
      <c r="M10" s="19">
        <f t="shared" si="4"/>
        <v>32865440149.610001</v>
      </c>
      <c r="N10" s="19">
        <f t="shared" si="4"/>
        <v>919951611.3900001</v>
      </c>
      <c r="O10" s="19">
        <f t="shared" si="4"/>
        <v>32090557045.110001</v>
      </c>
      <c r="P10" s="19">
        <f t="shared" si="4"/>
        <v>3117733389.6800003</v>
      </c>
      <c r="Q10" s="19">
        <f t="shared" si="4"/>
        <v>3028278458.6800003</v>
      </c>
      <c r="R10" s="20">
        <f t="shared" si="0"/>
        <v>1694834715.8899994</v>
      </c>
      <c r="S10" s="21">
        <f t="shared" si="1"/>
        <v>0.94983528005596718</v>
      </c>
      <c r="T10" s="21">
        <f t="shared" si="2"/>
        <v>9.2280516139491398E-2</v>
      </c>
      <c r="U10" s="21">
        <f t="shared" si="3"/>
        <v>8.9632776204053924E-2</v>
      </c>
      <c r="V10" s="12"/>
      <c r="W10" s="13"/>
      <c r="X10" s="13"/>
      <c r="Y10" s="10"/>
    </row>
    <row r="11" spans="1:25" ht="57.75" thickTop="1" thickBot="1">
      <c r="A11" s="15" t="s">
        <v>21</v>
      </c>
      <c r="B11" s="15" t="s">
        <v>28</v>
      </c>
      <c r="C11" s="15" t="s">
        <v>23</v>
      </c>
      <c r="D11" s="15" t="s">
        <v>29</v>
      </c>
      <c r="E11" s="15" t="s">
        <v>30</v>
      </c>
      <c r="F11" s="15" t="s">
        <v>18</v>
      </c>
      <c r="G11" s="15" t="s">
        <v>19</v>
      </c>
      <c r="H11" s="22" t="s">
        <v>31</v>
      </c>
      <c r="I11" s="23">
        <v>19570000000</v>
      </c>
      <c r="J11" s="23">
        <v>0</v>
      </c>
      <c r="K11" s="23">
        <v>0</v>
      </c>
      <c r="L11" s="23">
        <v>19570000000</v>
      </c>
      <c r="M11" s="23">
        <v>19299123490</v>
      </c>
      <c r="N11" s="23">
        <v>270876510</v>
      </c>
      <c r="O11" s="23">
        <v>19299110710</v>
      </c>
      <c r="P11" s="23">
        <v>212545290</v>
      </c>
      <c r="Q11" s="23">
        <v>179817750</v>
      </c>
      <c r="R11" s="16">
        <f t="shared" si="0"/>
        <v>270889290</v>
      </c>
      <c r="S11" s="17">
        <f t="shared" si="1"/>
        <v>0.98615793101686255</v>
      </c>
      <c r="T11" s="17">
        <f t="shared" si="2"/>
        <v>1.0860771078180889E-2</v>
      </c>
      <c r="U11" s="17">
        <f t="shared" si="3"/>
        <v>9.1884389371486973E-3</v>
      </c>
      <c r="V11" s="12"/>
      <c r="W11" s="13"/>
      <c r="X11" s="13"/>
      <c r="Y11" s="10"/>
    </row>
    <row r="12" spans="1:25" ht="69" thickTop="1" thickBot="1">
      <c r="A12" s="15" t="s">
        <v>21</v>
      </c>
      <c r="B12" s="15" t="s">
        <v>28</v>
      </c>
      <c r="C12" s="15" t="s">
        <v>23</v>
      </c>
      <c r="D12" s="15" t="s">
        <v>32</v>
      </c>
      <c r="E12" s="15" t="s">
        <v>33</v>
      </c>
      <c r="F12" s="15" t="s">
        <v>18</v>
      </c>
      <c r="G12" s="15" t="s">
        <v>19</v>
      </c>
      <c r="H12" s="22" t="s">
        <v>34</v>
      </c>
      <c r="I12" s="23">
        <v>16568950074</v>
      </c>
      <c r="J12" s="23">
        <v>0</v>
      </c>
      <c r="K12" s="23">
        <v>0</v>
      </c>
      <c r="L12" s="23">
        <v>16568950074</v>
      </c>
      <c r="M12" s="23">
        <v>11982781646</v>
      </c>
      <c r="N12" s="23">
        <v>4586168428</v>
      </c>
      <c r="O12" s="23">
        <v>11716373162</v>
      </c>
      <c r="P12" s="23">
        <v>176784633</v>
      </c>
      <c r="Q12" s="23">
        <v>147677633</v>
      </c>
      <c r="R12" s="16">
        <f t="shared" si="0"/>
        <v>4852576912</v>
      </c>
      <c r="S12" s="17">
        <f t="shared" si="1"/>
        <v>0.70712827968413849</v>
      </c>
      <c r="T12" s="17">
        <f t="shared" si="2"/>
        <v>1.0669633996749769E-2</v>
      </c>
      <c r="U12" s="17">
        <f t="shared" si="3"/>
        <v>8.9129143573035315E-3</v>
      </c>
      <c r="V12" s="12"/>
      <c r="W12" s="13"/>
      <c r="X12" s="13"/>
      <c r="Y12" s="10"/>
    </row>
    <row r="13" spans="1:25" ht="69" thickTop="1" thickBot="1">
      <c r="A13" s="15" t="s">
        <v>21</v>
      </c>
      <c r="B13" s="15" t="s">
        <v>28</v>
      </c>
      <c r="C13" s="15" t="s">
        <v>23</v>
      </c>
      <c r="D13" s="15" t="s">
        <v>35</v>
      </c>
      <c r="E13" s="15" t="s">
        <v>33</v>
      </c>
      <c r="F13" s="15" t="s">
        <v>18</v>
      </c>
      <c r="G13" s="15" t="s">
        <v>19</v>
      </c>
      <c r="H13" s="22" t="s">
        <v>34</v>
      </c>
      <c r="I13" s="23">
        <v>4005703159</v>
      </c>
      <c r="J13" s="23">
        <v>0</v>
      </c>
      <c r="K13" s="23">
        <v>0</v>
      </c>
      <c r="L13" s="23">
        <v>4005703159</v>
      </c>
      <c r="M13" s="23">
        <v>1637729105.5</v>
      </c>
      <c r="N13" s="23">
        <v>2367974053.5</v>
      </c>
      <c r="O13" s="23">
        <v>1347241648.5</v>
      </c>
      <c r="P13" s="23">
        <v>338808507.5</v>
      </c>
      <c r="Q13" s="23">
        <v>282768797.5</v>
      </c>
      <c r="R13" s="16">
        <f t="shared" si="0"/>
        <v>2658461510.5</v>
      </c>
      <c r="S13" s="17">
        <f t="shared" si="1"/>
        <v>0.33633087501080106</v>
      </c>
      <c r="T13" s="17">
        <f t="shared" si="2"/>
        <v>8.4581531394498422E-2</v>
      </c>
      <c r="U13" s="17">
        <f t="shared" si="3"/>
        <v>7.059155066562435E-2</v>
      </c>
      <c r="V13" s="12"/>
      <c r="W13" s="13"/>
      <c r="X13" s="13"/>
      <c r="Y13" s="10"/>
    </row>
    <row r="14" spans="1:25" ht="52.5" customHeight="1" thickTop="1" thickBot="1">
      <c r="A14" s="15" t="s">
        <v>21</v>
      </c>
      <c r="B14" s="15" t="s">
        <v>28</v>
      </c>
      <c r="C14" s="15" t="s">
        <v>23</v>
      </c>
      <c r="D14" s="15" t="s">
        <v>36</v>
      </c>
      <c r="E14" s="15" t="s">
        <v>37</v>
      </c>
      <c r="F14" s="15" t="s">
        <v>18</v>
      </c>
      <c r="G14" s="15" t="s">
        <v>19</v>
      </c>
      <c r="H14" s="22" t="s">
        <v>38</v>
      </c>
      <c r="I14" s="23">
        <v>69511933550</v>
      </c>
      <c r="J14" s="23">
        <v>0</v>
      </c>
      <c r="K14" s="23">
        <v>0</v>
      </c>
      <c r="L14" s="23">
        <v>69511933550</v>
      </c>
      <c r="M14" s="23">
        <v>51125329195.080002</v>
      </c>
      <c r="N14" s="23">
        <v>18386604354.919998</v>
      </c>
      <c r="O14" s="23">
        <v>44896448963.080002</v>
      </c>
      <c r="P14" s="23">
        <v>330015764.07999998</v>
      </c>
      <c r="Q14" s="23">
        <v>288792624.07999998</v>
      </c>
      <c r="R14" s="16">
        <f t="shared" si="0"/>
        <v>24615484586.919998</v>
      </c>
      <c r="S14" s="17">
        <f t="shared" si="1"/>
        <v>0.64588116989705002</v>
      </c>
      <c r="T14" s="17">
        <f t="shared" si="2"/>
        <v>4.7476130676557763E-3</v>
      </c>
      <c r="U14" s="17">
        <f t="shared" si="3"/>
        <v>4.1545761904647803E-3</v>
      </c>
      <c r="V14" s="12"/>
      <c r="W14" s="13"/>
      <c r="X14" s="13"/>
      <c r="Y14" s="10"/>
    </row>
    <row r="15" spans="1:25" ht="57.75" thickTop="1" thickBot="1">
      <c r="A15" s="15" t="s">
        <v>21</v>
      </c>
      <c r="B15" s="15" t="s">
        <v>28</v>
      </c>
      <c r="C15" s="15" t="s">
        <v>23</v>
      </c>
      <c r="D15" s="15" t="s">
        <v>39</v>
      </c>
      <c r="E15" s="15" t="s">
        <v>40</v>
      </c>
      <c r="F15" s="15" t="s">
        <v>18</v>
      </c>
      <c r="G15" s="15" t="s">
        <v>19</v>
      </c>
      <c r="H15" s="22" t="s">
        <v>41</v>
      </c>
      <c r="I15" s="23">
        <v>59646395164</v>
      </c>
      <c r="J15" s="23">
        <v>0</v>
      </c>
      <c r="K15" s="23">
        <v>0</v>
      </c>
      <c r="L15" s="23">
        <v>59646395164</v>
      </c>
      <c r="M15" s="23">
        <v>40313305909.849998</v>
      </c>
      <c r="N15" s="23">
        <v>19333089254.150002</v>
      </c>
      <c r="O15" s="23">
        <v>40313200879.849998</v>
      </c>
      <c r="P15" s="23">
        <v>693353543.84000003</v>
      </c>
      <c r="Q15" s="23">
        <v>605311923.84000003</v>
      </c>
      <c r="R15" s="16">
        <f t="shared" si="0"/>
        <v>19333194284.150002</v>
      </c>
      <c r="S15" s="17">
        <f t="shared" si="1"/>
        <v>0.6758698621938064</v>
      </c>
      <c r="T15" s="17">
        <f t="shared" si="2"/>
        <v>1.1624399797063988E-2</v>
      </c>
      <c r="U15" s="17">
        <f t="shared" si="3"/>
        <v>1.0148340434919365E-2</v>
      </c>
      <c r="V15" s="12"/>
      <c r="W15" s="13"/>
      <c r="X15" s="13"/>
      <c r="Y15" s="10"/>
    </row>
    <row r="16" spans="1:25" ht="69" thickTop="1" thickBot="1">
      <c r="A16" s="15" t="s">
        <v>21</v>
      </c>
      <c r="B16" s="15" t="s">
        <v>45</v>
      </c>
      <c r="C16" s="15" t="s">
        <v>23</v>
      </c>
      <c r="D16" s="15" t="s">
        <v>46</v>
      </c>
      <c r="E16" s="15" t="s">
        <v>33</v>
      </c>
      <c r="F16" s="15" t="s">
        <v>18</v>
      </c>
      <c r="G16" s="15" t="s">
        <v>19</v>
      </c>
      <c r="H16" s="22" t="s">
        <v>34</v>
      </c>
      <c r="I16" s="23">
        <v>152422406</v>
      </c>
      <c r="J16" s="23">
        <v>0</v>
      </c>
      <c r="K16" s="23">
        <v>0</v>
      </c>
      <c r="L16" s="23">
        <v>152422406</v>
      </c>
      <c r="M16" s="23">
        <v>128387531</v>
      </c>
      <c r="N16" s="23">
        <v>24034875</v>
      </c>
      <c r="O16" s="23">
        <v>103400765</v>
      </c>
      <c r="P16" s="23">
        <v>29092000</v>
      </c>
      <c r="Q16" s="23">
        <v>29092000</v>
      </c>
      <c r="R16" s="16">
        <f t="shared" si="0"/>
        <v>49021641</v>
      </c>
      <c r="S16" s="17">
        <f t="shared" si="1"/>
        <v>0.67838297343239684</v>
      </c>
      <c r="T16" s="17">
        <f t="shared" si="2"/>
        <v>0.19086432738766768</v>
      </c>
      <c r="U16" s="17">
        <f t="shared" si="3"/>
        <v>0.19086432738766768</v>
      </c>
      <c r="V16" s="12"/>
      <c r="W16" s="13"/>
      <c r="X16" s="13"/>
      <c r="Y16" s="10"/>
    </row>
    <row r="17" spans="1:25" ht="42.75" customHeight="1" thickTop="1" thickBot="1">
      <c r="A17" s="18"/>
      <c r="B17" s="18"/>
      <c r="C17" s="18"/>
      <c r="D17" s="18"/>
      <c r="E17" s="18"/>
      <c r="F17" s="18"/>
      <c r="G17" s="18"/>
      <c r="H17" s="1" t="s">
        <v>64</v>
      </c>
      <c r="I17" s="19">
        <f>SUM(I11:I16)</f>
        <v>169455404353</v>
      </c>
      <c r="J17" s="19">
        <f t="shared" ref="J17:Q17" si="5">SUM(J11:J16)</f>
        <v>0</v>
      </c>
      <c r="K17" s="19">
        <f t="shared" si="5"/>
        <v>0</v>
      </c>
      <c r="L17" s="19">
        <f t="shared" si="5"/>
        <v>169455404353</v>
      </c>
      <c r="M17" s="19">
        <f t="shared" si="5"/>
        <v>124486656877.42999</v>
      </c>
      <c r="N17" s="19">
        <f t="shared" si="5"/>
        <v>44968747475.57</v>
      </c>
      <c r="O17" s="19">
        <f t="shared" si="5"/>
        <v>117675776128.42999</v>
      </c>
      <c r="P17" s="19">
        <f t="shared" si="5"/>
        <v>1780599738.4200001</v>
      </c>
      <c r="Q17" s="19">
        <f t="shared" si="5"/>
        <v>1533460728.4200001</v>
      </c>
      <c r="R17" s="20">
        <f t="shared" si="0"/>
        <v>51779628224.570007</v>
      </c>
      <c r="S17" s="21">
        <f t="shared" si="1"/>
        <v>0.69443507321427422</v>
      </c>
      <c r="T17" s="21">
        <f t="shared" si="2"/>
        <v>1.0507777814573294E-2</v>
      </c>
      <c r="U17" s="21">
        <f t="shared" si="3"/>
        <v>9.0493468430524679E-3</v>
      </c>
      <c r="V17" s="12"/>
      <c r="W17" s="13"/>
      <c r="X17" s="13"/>
      <c r="Y17" s="10"/>
    </row>
    <row r="18" spans="1:25" ht="37.5" customHeight="1" thickTop="1" thickBot="1">
      <c r="A18" s="15" t="s">
        <v>21</v>
      </c>
      <c r="B18" s="15" t="s">
        <v>47</v>
      </c>
      <c r="C18" s="15" t="s">
        <v>23</v>
      </c>
      <c r="D18" s="15" t="s">
        <v>48</v>
      </c>
      <c r="E18" s="15" t="s">
        <v>49</v>
      </c>
      <c r="F18" s="15" t="s">
        <v>18</v>
      </c>
      <c r="G18" s="15" t="s">
        <v>19</v>
      </c>
      <c r="H18" s="22" t="s">
        <v>50</v>
      </c>
      <c r="I18" s="23">
        <v>4911388626</v>
      </c>
      <c r="J18" s="23">
        <v>0</v>
      </c>
      <c r="K18" s="23">
        <v>0</v>
      </c>
      <c r="L18" s="23">
        <v>4911388626</v>
      </c>
      <c r="M18" s="23">
        <v>3524426205.4400001</v>
      </c>
      <c r="N18" s="23">
        <v>1386962420.5599999</v>
      </c>
      <c r="O18" s="23">
        <v>2390527554.4400001</v>
      </c>
      <c r="P18" s="23">
        <v>101780600</v>
      </c>
      <c r="Q18" s="23">
        <v>101780600</v>
      </c>
      <c r="R18" s="16">
        <f t="shared" si="0"/>
        <v>2520861071.5599999</v>
      </c>
      <c r="S18" s="17">
        <f t="shared" si="1"/>
        <v>0.48673150028995488</v>
      </c>
      <c r="T18" s="17">
        <f t="shared" si="2"/>
        <v>2.0723385533205817E-2</v>
      </c>
      <c r="U18" s="17">
        <f t="shared" si="3"/>
        <v>2.0723385533205817E-2</v>
      </c>
      <c r="V18" s="12"/>
      <c r="W18" s="13"/>
      <c r="X18" s="13"/>
      <c r="Y18" s="10"/>
    </row>
    <row r="19" spans="1:25" ht="39.75" customHeight="1" thickTop="1" thickBot="1">
      <c r="A19" s="15" t="s">
        <v>21</v>
      </c>
      <c r="B19" s="15" t="s">
        <v>47</v>
      </c>
      <c r="C19" s="15" t="s">
        <v>23</v>
      </c>
      <c r="D19" s="15" t="s">
        <v>46</v>
      </c>
      <c r="E19" s="15" t="s">
        <v>51</v>
      </c>
      <c r="F19" s="15" t="s">
        <v>18</v>
      </c>
      <c r="G19" s="15" t="s">
        <v>19</v>
      </c>
      <c r="H19" s="22" t="s">
        <v>52</v>
      </c>
      <c r="I19" s="23">
        <v>2879089884</v>
      </c>
      <c r="J19" s="23">
        <v>0</v>
      </c>
      <c r="K19" s="23">
        <v>0</v>
      </c>
      <c r="L19" s="23">
        <v>2879089884</v>
      </c>
      <c r="M19" s="23">
        <v>2020645500.9000001</v>
      </c>
      <c r="N19" s="23">
        <v>858444383.10000002</v>
      </c>
      <c r="O19" s="23">
        <v>1625371463.9000001</v>
      </c>
      <c r="P19" s="23">
        <v>274145429.89999998</v>
      </c>
      <c r="Q19" s="23">
        <v>233929429.90000001</v>
      </c>
      <c r="R19" s="16">
        <f t="shared" si="0"/>
        <v>1253718420.0999999</v>
      </c>
      <c r="S19" s="17">
        <f t="shared" si="1"/>
        <v>0.56454349443297902</v>
      </c>
      <c r="T19" s="17">
        <f t="shared" si="2"/>
        <v>9.5219475926580685E-2</v>
      </c>
      <c r="U19" s="17">
        <f t="shared" si="3"/>
        <v>8.1251172879325081E-2</v>
      </c>
      <c r="V19" s="12"/>
      <c r="W19" s="13"/>
      <c r="X19" s="13"/>
      <c r="Y19" s="10"/>
    </row>
    <row r="20" spans="1:25" ht="47.25" customHeight="1" thickTop="1" thickBot="1">
      <c r="A20" s="15" t="s">
        <v>21</v>
      </c>
      <c r="B20" s="15" t="s">
        <v>47</v>
      </c>
      <c r="C20" s="15" t="s">
        <v>23</v>
      </c>
      <c r="D20" s="15" t="s">
        <v>53</v>
      </c>
      <c r="E20" s="15" t="s">
        <v>51</v>
      </c>
      <c r="F20" s="15" t="s">
        <v>18</v>
      </c>
      <c r="G20" s="15" t="s">
        <v>19</v>
      </c>
      <c r="H20" s="22" t="s">
        <v>52</v>
      </c>
      <c r="I20" s="23">
        <v>381056014</v>
      </c>
      <c r="J20" s="23">
        <v>0</v>
      </c>
      <c r="K20" s="23">
        <v>0</v>
      </c>
      <c r="L20" s="23">
        <v>381056014</v>
      </c>
      <c r="M20" s="23">
        <v>381056014</v>
      </c>
      <c r="N20" s="23">
        <v>0</v>
      </c>
      <c r="O20" s="23">
        <v>0</v>
      </c>
      <c r="P20" s="23">
        <v>0</v>
      </c>
      <c r="Q20" s="23">
        <v>0</v>
      </c>
      <c r="R20" s="16">
        <f t="shared" si="0"/>
        <v>381056014</v>
      </c>
      <c r="S20" s="17">
        <f t="shared" si="1"/>
        <v>0</v>
      </c>
      <c r="T20" s="17">
        <f t="shared" si="2"/>
        <v>0</v>
      </c>
      <c r="U20" s="17">
        <f t="shared" si="3"/>
        <v>0</v>
      </c>
      <c r="V20" s="12"/>
      <c r="W20" s="13"/>
      <c r="X20" s="13"/>
      <c r="Y20" s="10"/>
    </row>
    <row r="21" spans="1:25" ht="27.75" customHeight="1" thickTop="1" thickBot="1">
      <c r="A21" s="18"/>
      <c r="B21" s="18"/>
      <c r="C21" s="18"/>
      <c r="D21" s="18"/>
      <c r="E21" s="18"/>
      <c r="F21" s="18"/>
      <c r="G21" s="18"/>
      <c r="H21" s="1" t="s">
        <v>65</v>
      </c>
      <c r="I21" s="19">
        <f>SUM(I18:I20)</f>
        <v>8171534524</v>
      </c>
      <c r="J21" s="19">
        <f t="shared" ref="J21:Q21" si="6">SUM(J18:J20)</f>
        <v>0</v>
      </c>
      <c r="K21" s="19">
        <f t="shared" si="6"/>
        <v>0</v>
      </c>
      <c r="L21" s="19">
        <f t="shared" si="6"/>
        <v>8171534524</v>
      </c>
      <c r="M21" s="19">
        <f t="shared" si="6"/>
        <v>5926127720.3400002</v>
      </c>
      <c r="N21" s="19">
        <f t="shared" si="6"/>
        <v>2245406803.6599998</v>
      </c>
      <c r="O21" s="19">
        <f t="shared" si="6"/>
        <v>4015899018.3400002</v>
      </c>
      <c r="P21" s="19">
        <f t="shared" si="6"/>
        <v>375926029.89999998</v>
      </c>
      <c r="Q21" s="19">
        <f t="shared" si="6"/>
        <v>335710029.89999998</v>
      </c>
      <c r="R21" s="20">
        <f t="shared" si="0"/>
        <v>4155635505.6599998</v>
      </c>
      <c r="S21" s="21">
        <f t="shared" si="1"/>
        <v>0.49144980132497817</v>
      </c>
      <c r="T21" s="21">
        <f t="shared" si="2"/>
        <v>4.6004337226489819E-2</v>
      </c>
      <c r="U21" s="21">
        <f t="shared" si="3"/>
        <v>4.108286257789296E-2</v>
      </c>
      <c r="V21" s="12"/>
      <c r="W21" s="13"/>
      <c r="X21" s="13"/>
      <c r="Y21" s="10"/>
    </row>
    <row r="22" spans="1:25" ht="62.25" customHeight="1" thickTop="1" thickBot="1">
      <c r="A22" s="15" t="s">
        <v>21</v>
      </c>
      <c r="B22" s="15" t="s">
        <v>28</v>
      </c>
      <c r="C22" s="15" t="s">
        <v>23</v>
      </c>
      <c r="D22" s="15" t="s">
        <v>42</v>
      </c>
      <c r="E22" s="15" t="s">
        <v>43</v>
      </c>
      <c r="F22" s="15" t="s">
        <v>18</v>
      </c>
      <c r="G22" s="15" t="s">
        <v>19</v>
      </c>
      <c r="H22" s="22" t="s">
        <v>44</v>
      </c>
      <c r="I22" s="23">
        <v>2733955712</v>
      </c>
      <c r="J22" s="23">
        <v>0</v>
      </c>
      <c r="K22" s="23">
        <v>0</v>
      </c>
      <c r="L22" s="23">
        <v>2733955712</v>
      </c>
      <c r="M22" s="23">
        <v>2505664487.96</v>
      </c>
      <c r="N22" s="23">
        <v>228291224.03999999</v>
      </c>
      <c r="O22" s="23">
        <v>2275769528.96</v>
      </c>
      <c r="P22" s="23">
        <v>437461856.95999998</v>
      </c>
      <c r="Q22" s="23">
        <v>419600856.95999998</v>
      </c>
      <c r="R22" s="16">
        <f t="shared" si="0"/>
        <v>458186183.03999996</v>
      </c>
      <c r="S22" s="17">
        <f t="shared" si="1"/>
        <v>0.83240906901713563</v>
      </c>
      <c r="T22" s="17">
        <f t="shared" si="2"/>
        <v>0.1600105865065308</v>
      </c>
      <c r="U22" s="17">
        <f t="shared" si="3"/>
        <v>0.15347756187792994</v>
      </c>
      <c r="V22" s="12"/>
      <c r="W22" s="13"/>
      <c r="X22" s="13"/>
      <c r="Y22" s="10"/>
    </row>
    <row r="23" spans="1:25" ht="26.25" customHeight="1" thickTop="1" thickBot="1">
      <c r="A23" s="18"/>
      <c r="B23" s="18"/>
      <c r="C23" s="18"/>
      <c r="D23" s="18"/>
      <c r="E23" s="18"/>
      <c r="F23" s="18"/>
      <c r="G23" s="18"/>
      <c r="H23" s="1" t="s">
        <v>66</v>
      </c>
      <c r="I23" s="19">
        <f>+I22</f>
        <v>2733955712</v>
      </c>
      <c r="J23" s="19">
        <f t="shared" ref="J23:Q23" si="7">+J22</f>
        <v>0</v>
      </c>
      <c r="K23" s="19">
        <f t="shared" si="7"/>
        <v>0</v>
      </c>
      <c r="L23" s="19">
        <f t="shared" si="7"/>
        <v>2733955712</v>
      </c>
      <c r="M23" s="19">
        <f t="shared" si="7"/>
        <v>2505664487.96</v>
      </c>
      <c r="N23" s="19">
        <f t="shared" si="7"/>
        <v>228291224.03999999</v>
      </c>
      <c r="O23" s="19">
        <f t="shared" si="7"/>
        <v>2275769528.96</v>
      </c>
      <c r="P23" s="19">
        <f t="shared" si="7"/>
        <v>437461856.95999998</v>
      </c>
      <c r="Q23" s="19">
        <f t="shared" si="7"/>
        <v>419600856.95999998</v>
      </c>
      <c r="R23" s="20">
        <f t="shared" si="0"/>
        <v>458186183.03999996</v>
      </c>
      <c r="S23" s="21">
        <f t="shared" si="1"/>
        <v>0.83240906901713563</v>
      </c>
      <c r="T23" s="21">
        <f t="shared" si="2"/>
        <v>0.1600105865065308</v>
      </c>
      <c r="U23" s="21">
        <f t="shared" si="3"/>
        <v>0.15347756187792994</v>
      </c>
      <c r="V23" s="12"/>
      <c r="W23" s="13"/>
      <c r="X23" s="13"/>
      <c r="Y23" s="10"/>
    </row>
    <row r="24" spans="1:25" ht="24.75" customHeight="1" thickTop="1" thickBot="1">
      <c r="A24" s="18"/>
      <c r="B24" s="18"/>
      <c r="C24" s="18"/>
      <c r="D24" s="18"/>
      <c r="E24" s="18"/>
      <c r="F24" s="18"/>
      <c r="G24" s="18"/>
      <c r="H24" s="1" t="s">
        <v>67</v>
      </c>
      <c r="I24" s="19">
        <f>+I10+I17+I21+I23</f>
        <v>214146286350</v>
      </c>
      <c r="J24" s="19">
        <f t="shared" ref="J24:Q24" si="8">+J10+J17+J21+J23</f>
        <v>0</v>
      </c>
      <c r="K24" s="19">
        <f t="shared" si="8"/>
        <v>0</v>
      </c>
      <c r="L24" s="19">
        <f t="shared" si="8"/>
        <v>214146286350</v>
      </c>
      <c r="M24" s="19">
        <f t="shared" si="8"/>
        <v>165783889235.33997</v>
      </c>
      <c r="N24" s="19">
        <f t="shared" si="8"/>
        <v>48362397114.659996</v>
      </c>
      <c r="O24" s="19">
        <f t="shared" si="8"/>
        <v>156058001720.83997</v>
      </c>
      <c r="P24" s="19">
        <f t="shared" si="8"/>
        <v>5711721014.96</v>
      </c>
      <c r="Q24" s="19">
        <f t="shared" si="8"/>
        <v>5317050073.96</v>
      </c>
      <c r="R24" s="20">
        <f t="shared" si="0"/>
        <v>58088284629.160034</v>
      </c>
      <c r="S24" s="21">
        <f t="shared" si="1"/>
        <v>0.72874484251283844</v>
      </c>
      <c r="T24" s="21">
        <f t="shared" si="2"/>
        <v>2.6672052606248709E-2</v>
      </c>
      <c r="U24" s="21">
        <f t="shared" si="3"/>
        <v>2.4829055710402705E-2</v>
      </c>
      <c r="V24" s="12"/>
      <c r="W24" s="13"/>
      <c r="X24" s="13"/>
      <c r="Y24" s="10"/>
    </row>
    <row r="25" spans="1:25" ht="15.75" thickTop="1">
      <c r="A25" s="10" t="s">
        <v>60</v>
      </c>
      <c r="B25" s="10"/>
      <c r="C25" s="10"/>
      <c r="D25" s="10"/>
      <c r="E25" s="10"/>
      <c r="F25" s="26"/>
      <c r="G25" s="26"/>
      <c r="H25" s="27"/>
      <c r="I25" s="27"/>
      <c r="J25" s="28"/>
      <c r="K25" s="29"/>
      <c r="L25" s="30"/>
      <c r="M25" s="30"/>
      <c r="N25" s="26"/>
      <c r="O25" s="31"/>
      <c r="P25" s="32"/>
      <c r="Q25" s="32"/>
      <c r="R25" s="32"/>
      <c r="S25" s="32"/>
      <c r="T25" s="2"/>
      <c r="Y25" s="10"/>
    </row>
    <row r="26" spans="1:25">
      <c r="A26" s="10" t="s">
        <v>61</v>
      </c>
      <c r="B26" s="10"/>
      <c r="C26" s="10"/>
      <c r="D26" s="10"/>
      <c r="E26" s="10"/>
      <c r="F26" s="26"/>
      <c r="G26" s="26"/>
      <c r="H26" s="27"/>
      <c r="I26" s="27"/>
      <c r="J26" s="28"/>
      <c r="K26" s="29"/>
      <c r="L26" s="2"/>
      <c r="M26" s="2"/>
      <c r="N26" s="26"/>
      <c r="O26" s="31"/>
      <c r="P26" s="32"/>
      <c r="Q26" s="32"/>
      <c r="R26" s="32"/>
      <c r="S26" s="32"/>
      <c r="T26" s="2"/>
      <c r="U26" s="11"/>
      <c r="V26" s="12"/>
      <c r="W26" s="13"/>
      <c r="X26" s="13"/>
      <c r="Y26" s="10"/>
    </row>
    <row r="27" spans="1:25">
      <c r="A27" s="10" t="s">
        <v>62</v>
      </c>
      <c r="B27" s="10"/>
      <c r="C27" s="10"/>
      <c r="D27" s="10"/>
      <c r="E27" s="10"/>
      <c r="F27" s="26"/>
      <c r="G27" s="26"/>
      <c r="H27" s="27"/>
      <c r="I27" s="27"/>
      <c r="J27" s="28"/>
      <c r="K27" s="29"/>
      <c r="L27" s="2"/>
      <c r="M27" s="2"/>
      <c r="N27" s="26"/>
      <c r="O27" s="31"/>
      <c r="P27" s="32"/>
      <c r="Q27" s="32"/>
      <c r="R27" s="32"/>
      <c r="S27" s="32"/>
      <c r="T27" s="2"/>
      <c r="U27" s="11"/>
      <c r="V27" s="12"/>
      <c r="W27" s="13"/>
      <c r="X27" s="13"/>
      <c r="Y27" s="10"/>
    </row>
    <row r="28" spans="1:25">
      <c r="A28" s="10"/>
      <c r="B28" s="10"/>
      <c r="C28" s="10"/>
      <c r="D28" s="10"/>
      <c r="E28" s="10"/>
      <c r="F28" s="26"/>
      <c r="G28" s="26"/>
      <c r="H28" s="27"/>
      <c r="I28" s="27"/>
      <c r="J28" s="28"/>
      <c r="K28" s="29"/>
      <c r="L28" s="2"/>
      <c r="M28" s="2"/>
      <c r="N28" s="26"/>
      <c r="O28" s="31"/>
      <c r="P28" s="32"/>
      <c r="Q28" s="32"/>
      <c r="R28" s="32"/>
      <c r="S28" s="32"/>
      <c r="T28" s="2"/>
      <c r="U28" s="11"/>
      <c r="V28" s="12"/>
      <c r="W28" s="13"/>
      <c r="X28" s="13"/>
      <c r="Y28" s="10"/>
    </row>
    <row r="29" spans="1:25">
      <c r="A29" s="10"/>
      <c r="B29" s="10"/>
      <c r="C29" s="10"/>
      <c r="D29" s="10"/>
      <c r="E29" s="10"/>
      <c r="F29" s="10"/>
      <c r="G29" s="10"/>
      <c r="H29" s="10"/>
      <c r="I29" s="13"/>
      <c r="J29" s="13"/>
      <c r="K29" s="13"/>
      <c r="L29" s="13"/>
      <c r="M29" s="13"/>
      <c r="N29" s="13"/>
      <c r="O29" s="13"/>
      <c r="P29" s="13"/>
      <c r="Q29" s="13"/>
      <c r="R29" s="14"/>
      <c r="S29" s="11"/>
      <c r="T29" s="11"/>
      <c r="U29" s="11"/>
      <c r="V29" s="12"/>
      <c r="W29" s="13"/>
      <c r="X29" s="13"/>
      <c r="Y29" s="10"/>
    </row>
    <row r="30" spans="1:25">
      <c r="A30" s="10"/>
      <c r="B30" s="10"/>
      <c r="C30" s="10"/>
      <c r="D30" s="10"/>
      <c r="E30" s="10"/>
      <c r="F30" s="10"/>
      <c r="G30" s="10"/>
      <c r="H30" s="10"/>
      <c r="I30" s="13"/>
      <c r="J30" s="13"/>
      <c r="K30" s="13"/>
      <c r="L30" s="13"/>
      <c r="M30" s="13"/>
      <c r="N30" s="13"/>
      <c r="O30" s="13"/>
      <c r="P30" s="13"/>
      <c r="Q30" s="13"/>
      <c r="R30" s="14"/>
      <c r="S30" s="11"/>
      <c r="T30" s="11"/>
      <c r="U30" s="11"/>
      <c r="V30" s="12"/>
      <c r="W30" s="13"/>
      <c r="X30" s="13"/>
      <c r="Y30" s="10"/>
    </row>
    <row r="31" spans="1:25">
      <c r="A31" s="10"/>
      <c r="B31" s="10"/>
      <c r="C31" s="10"/>
      <c r="D31" s="10"/>
      <c r="E31" s="10"/>
      <c r="F31" s="10"/>
      <c r="G31" s="10"/>
      <c r="H31" s="10"/>
      <c r="I31" s="13"/>
      <c r="J31" s="13"/>
      <c r="K31" s="13"/>
      <c r="L31" s="13"/>
      <c r="M31" s="13"/>
      <c r="N31" s="13"/>
      <c r="O31" s="13"/>
      <c r="P31" s="13"/>
      <c r="Q31" s="13"/>
      <c r="R31" s="14"/>
      <c r="S31" s="11"/>
      <c r="T31" s="11"/>
      <c r="U31" s="11"/>
      <c r="V31" s="12"/>
      <c r="W31" s="13"/>
      <c r="X31" s="13"/>
      <c r="Y31" s="10"/>
    </row>
    <row r="32" spans="1:25">
      <c r="A32" s="10"/>
      <c r="B32" s="10"/>
      <c r="C32" s="10"/>
      <c r="D32" s="10"/>
      <c r="E32" s="10"/>
      <c r="F32" s="10"/>
      <c r="G32" s="10"/>
      <c r="H32" s="10"/>
      <c r="I32" s="13"/>
      <c r="J32" s="13"/>
      <c r="K32" s="13"/>
      <c r="L32" s="13"/>
      <c r="M32" s="13"/>
      <c r="N32" s="13"/>
      <c r="O32" s="13"/>
      <c r="P32" s="13"/>
      <c r="Q32" s="13"/>
      <c r="R32" s="14"/>
      <c r="S32" s="11"/>
      <c r="T32" s="11"/>
      <c r="U32" s="11"/>
      <c r="V32" s="12"/>
      <c r="W32" s="13"/>
      <c r="X32" s="13"/>
      <c r="Y32" s="10"/>
    </row>
    <row r="33" spans="1:24">
      <c r="A33" s="10"/>
      <c r="B33" s="10"/>
      <c r="C33" s="10"/>
      <c r="D33" s="10"/>
      <c r="E33" s="10"/>
      <c r="F33" s="10"/>
      <c r="G33" s="10"/>
      <c r="H33" s="10"/>
      <c r="I33" s="13"/>
      <c r="J33" s="13"/>
      <c r="K33" s="13"/>
      <c r="L33" s="13"/>
      <c r="M33" s="13"/>
      <c r="N33" s="13"/>
      <c r="O33" s="13"/>
      <c r="P33" s="13"/>
      <c r="Q33" s="13"/>
      <c r="R33" s="14"/>
      <c r="S33" s="11"/>
      <c r="T33" s="11"/>
      <c r="U33" s="11"/>
      <c r="V33" s="12"/>
      <c r="W33" s="13"/>
      <c r="X33" s="13"/>
    </row>
    <row r="34" spans="1:24">
      <c r="H34" s="2"/>
      <c r="I34" s="7"/>
      <c r="J34" s="7"/>
      <c r="K34" s="7"/>
      <c r="L34" s="7"/>
      <c r="M34" s="7"/>
      <c r="N34" s="7"/>
      <c r="O34" s="7"/>
      <c r="P34" s="7"/>
      <c r="Q34" s="7"/>
      <c r="R34" s="9"/>
      <c r="S34" s="5"/>
      <c r="T34" s="5"/>
      <c r="U34" s="5"/>
      <c r="V34" s="6"/>
      <c r="W34" s="7"/>
      <c r="X34" s="8"/>
    </row>
    <row r="35" spans="1:24">
      <c r="H35" s="2"/>
      <c r="I35" s="7"/>
      <c r="J35" s="7"/>
      <c r="K35" s="7"/>
      <c r="L35" s="7"/>
      <c r="M35" s="7"/>
      <c r="N35" s="7"/>
      <c r="O35" s="7"/>
      <c r="P35" s="7"/>
      <c r="Q35" s="7"/>
      <c r="R35" s="9"/>
      <c r="S35" s="5"/>
      <c r="T35" s="5"/>
      <c r="U35" s="5"/>
      <c r="V35" s="6"/>
      <c r="W35" s="7"/>
      <c r="X35" s="8"/>
    </row>
    <row r="36" spans="1:24">
      <c r="H36" s="2"/>
      <c r="I36" s="7"/>
      <c r="J36" s="7"/>
      <c r="K36" s="7"/>
      <c r="L36" s="7"/>
      <c r="M36" s="7"/>
      <c r="N36" s="7"/>
      <c r="O36" s="7"/>
      <c r="P36" s="7"/>
      <c r="Q36" s="7"/>
      <c r="R36" s="9"/>
      <c r="S36" s="9"/>
      <c r="T36" s="9"/>
      <c r="U36" s="9"/>
      <c r="V36" s="7"/>
      <c r="W36" s="7"/>
      <c r="X36" s="8"/>
    </row>
    <row r="37" spans="1:24">
      <c r="H37" s="2"/>
      <c r="I37" s="7"/>
      <c r="J37" s="7"/>
      <c r="K37" s="7"/>
      <c r="L37" s="7"/>
      <c r="M37" s="7"/>
      <c r="N37" s="7"/>
      <c r="O37" s="7"/>
      <c r="P37" s="7"/>
      <c r="Q37" s="7"/>
      <c r="R37" s="9"/>
      <c r="S37" s="9"/>
      <c r="T37" s="9"/>
      <c r="U37" s="9"/>
      <c r="V37" s="7"/>
      <c r="W37" s="7"/>
      <c r="X37" s="8"/>
    </row>
    <row r="38" spans="1:24">
      <c r="H38" s="2"/>
      <c r="I38" s="7"/>
      <c r="J38" s="7"/>
      <c r="K38" s="7"/>
      <c r="L38" s="7"/>
      <c r="M38" s="7"/>
      <c r="N38" s="7"/>
      <c r="O38" s="7"/>
      <c r="P38" s="7"/>
      <c r="Q38" s="7"/>
      <c r="R38" s="9"/>
      <c r="S38" s="9"/>
      <c r="T38" s="9"/>
      <c r="U38" s="9"/>
      <c r="V38" s="7"/>
      <c r="W38" s="7"/>
      <c r="X38" s="8"/>
    </row>
    <row r="39" spans="1:24">
      <c r="H39" s="2"/>
      <c r="I39" s="2"/>
      <c r="J39" s="2"/>
      <c r="K39" s="2"/>
      <c r="L39" s="2"/>
      <c r="M39" s="2"/>
      <c r="N39" s="2"/>
      <c r="O39" s="2"/>
      <c r="P39" s="2"/>
      <c r="Q39" s="2"/>
      <c r="R39" s="4"/>
      <c r="S39" s="4"/>
      <c r="T39" s="4"/>
      <c r="U39" s="4"/>
      <c r="V39" s="2"/>
      <c r="W39" s="2"/>
    </row>
    <row r="40" spans="1:24">
      <c r="H40" s="2"/>
      <c r="I40" s="2"/>
      <c r="J40" s="2"/>
      <c r="K40" s="2"/>
      <c r="L40" s="2"/>
      <c r="M40" s="2"/>
      <c r="N40" s="2"/>
      <c r="O40" s="2"/>
      <c r="P40" s="2"/>
      <c r="Q40" s="2"/>
      <c r="R40" s="4"/>
      <c r="S40" s="4"/>
      <c r="T40" s="4"/>
      <c r="U40" s="4"/>
      <c r="V40" s="2"/>
      <c r="W40" s="2"/>
    </row>
    <row r="41" spans="1:24">
      <c r="H41" s="2"/>
      <c r="I41" s="2"/>
      <c r="J41" s="2"/>
      <c r="K41" s="2"/>
      <c r="L41" s="2"/>
      <c r="M41" s="2"/>
      <c r="N41" s="2"/>
      <c r="O41" s="2"/>
      <c r="P41" s="2"/>
      <c r="Q41" s="2"/>
      <c r="R41" s="4"/>
      <c r="S41" s="4"/>
      <c r="T41" s="4"/>
      <c r="U41" s="4"/>
      <c r="V41" s="2"/>
      <c r="W41" s="2"/>
    </row>
    <row r="42" spans="1:24">
      <c r="H42" s="2"/>
      <c r="I42" s="2"/>
      <c r="J42" s="2"/>
      <c r="K42" s="2"/>
      <c r="L42" s="2"/>
      <c r="M42" s="2"/>
      <c r="N42" s="2"/>
      <c r="O42" s="2"/>
      <c r="P42" s="2"/>
      <c r="Q42" s="2"/>
      <c r="R42" s="4"/>
      <c r="S42" s="4"/>
      <c r="T42" s="4"/>
      <c r="U42" s="4"/>
      <c r="V42" s="2"/>
      <c r="W42" s="2"/>
    </row>
    <row r="43" spans="1:24">
      <c r="H43" s="2"/>
      <c r="I43" s="2"/>
      <c r="J43" s="2"/>
      <c r="K43" s="2"/>
      <c r="L43" s="2"/>
      <c r="M43" s="2"/>
      <c r="N43" s="2"/>
      <c r="O43" s="2"/>
      <c r="P43" s="2"/>
      <c r="Q43" s="2"/>
      <c r="R43" s="4"/>
      <c r="S43" s="4"/>
      <c r="T43" s="4"/>
      <c r="U43" s="4"/>
      <c r="V43" s="2"/>
      <c r="W43" s="2"/>
    </row>
    <row r="44" spans="1:24">
      <c r="H44" s="2"/>
      <c r="I44" s="2"/>
      <c r="J44" s="2"/>
      <c r="K44" s="2"/>
      <c r="L44" s="2"/>
      <c r="M44" s="2"/>
      <c r="N44" s="2"/>
      <c r="O44" s="2"/>
      <c r="P44" s="2"/>
      <c r="Q44" s="2"/>
      <c r="R44" s="4"/>
      <c r="S44" s="4"/>
      <c r="T44" s="4"/>
      <c r="U44" s="4"/>
      <c r="V44" s="2"/>
      <c r="W44" s="2"/>
    </row>
    <row r="45" spans="1:24">
      <c r="H45" s="2"/>
      <c r="I45" s="2"/>
      <c r="J45" s="2"/>
      <c r="K45" s="2"/>
      <c r="L45" s="2"/>
      <c r="M45" s="2"/>
      <c r="N45" s="2"/>
      <c r="O45" s="2"/>
      <c r="P45" s="2"/>
      <c r="Q45" s="2"/>
      <c r="R45" s="4"/>
      <c r="S45" s="4"/>
      <c r="T45" s="4"/>
      <c r="U45" s="4"/>
      <c r="V45" s="2"/>
      <c r="W45" s="2"/>
    </row>
    <row r="46" spans="1:24">
      <c r="H46" s="2"/>
      <c r="I46" s="2"/>
      <c r="J46" s="2"/>
      <c r="K46" s="2"/>
      <c r="L46" s="2"/>
      <c r="M46" s="2"/>
      <c r="N46" s="2"/>
      <c r="O46" s="2"/>
      <c r="P46" s="2"/>
      <c r="Q46" s="2"/>
      <c r="R46" s="4"/>
      <c r="S46" s="4"/>
      <c r="T46" s="4"/>
      <c r="U46" s="4"/>
      <c r="V46" s="2"/>
      <c r="W46" s="2"/>
    </row>
    <row r="47" spans="1:24" ht="33.950000000000003" customHeight="1">
      <c r="R47" s="3"/>
      <c r="S47" s="3"/>
      <c r="T47" s="3"/>
      <c r="U47" s="3"/>
    </row>
  </sheetData>
  <mergeCells count="4">
    <mergeCell ref="A2:U2"/>
    <mergeCell ref="A3:U3"/>
    <mergeCell ref="A4:U4"/>
    <mergeCell ref="Q5:U5"/>
  </mergeCells>
  <printOptions horizontalCentered="1"/>
  <pageMargins left="0.78740157480314965" right="0.78740157480314965" top="0.78740157480314965" bottom="0.78740157480314965" header="0.78740157480314965" footer="0.78740157480314965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2024-05-08T13:39:59Z</cp:lastPrinted>
  <dcterms:created xsi:type="dcterms:W3CDTF">2024-05-02T12:18:37Z</dcterms:created>
  <dcterms:modified xsi:type="dcterms:W3CDTF">2024-05-08T13:40:23Z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