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ABRIL\GASTOS PDF\"/>
    </mc:Choice>
  </mc:AlternateContent>
  <bookViews>
    <workbookView xWindow="0" yWindow="0" windowWidth="28800" windowHeight="12435"/>
  </bookViews>
  <sheets>
    <sheet name="DIRECCION DE COMERCIO EXTERIOR " sheetId="1" r:id="rId1"/>
  </sheets>
  <calcPr calcId="152511"/>
</workbook>
</file>

<file path=xl/calcChain.xml><?xml version="1.0" encoding="utf-8"?>
<calcChain xmlns="http://schemas.openxmlformats.org/spreadsheetml/2006/main">
  <c r="N21" i="1" l="1"/>
  <c r="T21" i="1" s="1"/>
  <c r="N19" i="1"/>
  <c r="T19" i="1" s="1"/>
  <c r="N17" i="1"/>
  <c r="T17" i="1" s="1"/>
  <c r="N16" i="1"/>
  <c r="N14" i="1"/>
  <c r="V14" i="1" s="1"/>
  <c r="N12" i="1"/>
  <c r="N11" i="1"/>
  <c r="T11" i="1" s="1"/>
  <c r="N10" i="1"/>
  <c r="W10" i="1" s="1"/>
  <c r="N9" i="1"/>
  <c r="T9" i="1" s="1"/>
  <c r="S20" i="1"/>
  <c r="R20" i="1"/>
  <c r="Q20" i="1"/>
  <c r="P20" i="1"/>
  <c r="O20" i="1"/>
  <c r="M20" i="1"/>
  <c r="L20" i="1"/>
  <c r="K20" i="1"/>
  <c r="J20" i="1"/>
  <c r="I20" i="1"/>
  <c r="S18" i="1"/>
  <c r="R18" i="1"/>
  <c r="Q18" i="1"/>
  <c r="P18" i="1"/>
  <c r="O18" i="1"/>
  <c r="M18" i="1"/>
  <c r="L18" i="1"/>
  <c r="K18" i="1"/>
  <c r="J18" i="1"/>
  <c r="I18" i="1"/>
  <c r="S15" i="1"/>
  <c r="R15" i="1"/>
  <c r="Q15" i="1"/>
  <c r="P15" i="1"/>
  <c r="O15" i="1"/>
  <c r="M15" i="1"/>
  <c r="L15" i="1"/>
  <c r="K15" i="1"/>
  <c r="J15" i="1"/>
  <c r="I15" i="1"/>
  <c r="S13" i="1"/>
  <c r="R13" i="1"/>
  <c r="Q13" i="1"/>
  <c r="P13" i="1"/>
  <c r="O13" i="1"/>
  <c r="M13" i="1"/>
  <c r="L13" i="1"/>
  <c r="K13" i="1"/>
  <c r="J13" i="1"/>
  <c r="I13" i="1"/>
  <c r="S8" i="1"/>
  <c r="R8" i="1"/>
  <c r="Q8" i="1"/>
  <c r="P8" i="1"/>
  <c r="O8" i="1"/>
  <c r="M8" i="1"/>
  <c r="L8" i="1"/>
  <c r="K8" i="1"/>
  <c r="J8" i="1"/>
  <c r="I8" i="1"/>
  <c r="N20" i="1" l="1"/>
  <c r="T20" i="1" s="1"/>
  <c r="N18" i="1"/>
  <c r="T18" i="1" s="1"/>
  <c r="U14" i="1"/>
  <c r="U20" i="1"/>
  <c r="V20" i="1"/>
  <c r="N13" i="1"/>
  <c r="T13" i="1" s="1"/>
  <c r="U17" i="1"/>
  <c r="U10" i="1"/>
  <c r="U19" i="1"/>
  <c r="W20" i="1"/>
  <c r="U11" i="1"/>
  <c r="U9" i="1"/>
  <c r="V9" i="1"/>
  <c r="V11" i="1"/>
  <c r="V17" i="1"/>
  <c r="V19" i="1"/>
  <c r="V21" i="1"/>
  <c r="W9" i="1"/>
  <c r="W11" i="1"/>
  <c r="W17" i="1"/>
  <c r="W19" i="1"/>
  <c r="W21" i="1"/>
  <c r="U21" i="1"/>
  <c r="T10" i="1"/>
  <c r="T12" i="1"/>
  <c r="T14" i="1"/>
  <c r="T16" i="1"/>
  <c r="V10" i="1"/>
  <c r="Q7" i="1"/>
  <c r="N15" i="1"/>
  <c r="V15" i="1" s="1"/>
  <c r="W14" i="1"/>
  <c r="L7" i="1"/>
  <c r="O7" i="1"/>
  <c r="O22" i="1" s="1"/>
  <c r="P7" i="1"/>
  <c r="P22" i="1" s="1"/>
  <c r="I7" i="1"/>
  <c r="I22" i="1" s="1"/>
  <c r="R7" i="1"/>
  <c r="M7" i="1"/>
  <c r="M22" i="1" s="1"/>
  <c r="S7" i="1"/>
  <c r="N8" i="1"/>
  <c r="W8" i="1" s="1"/>
  <c r="J7" i="1"/>
  <c r="J22" i="1" s="1"/>
  <c r="K7" i="1"/>
  <c r="K22" i="1" s="1"/>
  <c r="U18" i="1" l="1"/>
  <c r="W18" i="1"/>
  <c r="V18" i="1"/>
  <c r="U13" i="1"/>
  <c r="V13" i="1"/>
  <c r="W13" i="1"/>
  <c r="R22" i="1"/>
  <c r="T15" i="1"/>
  <c r="U15" i="1"/>
  <c r="Q22" i="1"/>
  <c r="V8" i="1"/>
  <c r="U8" i="1"/>
  <c r="T8" i="1"/>
  <c r="N7" i="1"/>
  <c r="L22" i="1"/>
  <c r="S22" i="1"/>
  <c r="W15" i="1"/>
  <c r="T7" i="1" l="1"/>
  <c r="N22" i="1"/>
  <c r="T22" i="1" s="1"/>
  <c r="U7" i="1"/>
  <c r="V7" i="1"/>
  <c r="W7" i="1"/>
  <c r="V22" i="1" l="1"/>
  <c r="U22" i="1"/>
  <c r="W22" i="1"/>
</calcChain>
</file>

<file path=xl/sharedStrings.xml><?xml version="1.0" encoding="utf-8"?>
<sst xmlns="http://schemas.openxmlformats.org/spreadsheetml/2006/main" count="126" uniqueCount="62">
  <si>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</si>
  <si>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</si>
  <si>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</si>
  <si>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</si>
  <si>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</si>
  <si>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</si>
  <si>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</si>
  <si>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</si>
  <si>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</si>
  <si>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</si>
  <si>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</si>
  <si>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</si>
  <si>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</si>
  <si>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</si>
  <si>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</si>
  <si>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</si>
  <si>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</si>
  <si>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</si>
  <si>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</si>
  <si>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</si>
  <si>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</si>
  <si>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</si>
  <si>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</si>
  <si>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</si>
  <si>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</si>
  <si>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</si>
  <si>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</si>
  <si>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</si>
  <si>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</si>
  <si>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</si>
  <si>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</si>
  <si>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</si>
  <si>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</si>
  <si>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</si>
  <si>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</si>
  <si>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</si>
  <si>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</si>
  <si>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</si>
  <si>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</si>
  <si>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</si>
  <si>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</si>
  <si>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</si>
  <si>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</si>
  <si>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</si>
  <si>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</si>
  <si>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</si>
  <si>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</si>
  <si>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</si>
  <si>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TOTAL PRESUPUESTO A+C</t>
  </si>
  <si>
    <t xml:space="preserve">APR. VIGENTE DESPUES DE BLOQUEOS </t>
  </si>
  <si>
    <t>APROPIACION SIN COMPROMETER</t>
  </si>
  <si>
    <t>MINISTERIO DE COMERCIO, INDUSTRIA Y TURISMO</t>
  </si>
  <si>
    <t xml:space="preserve">EJECUCION PRESUPUESTAL ACUMULADA CON CORTE AL 30 DE ABRIL DE 2024 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</si>
  <si>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</si>
  <si>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</si>
  <si>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</si>
  <si>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3501-02 DIRECCIÓN DE COMERCIO EXTERIOR </t>
  </si>
  <si>
    <t>COMP/ APR</t>
  </si>
  <si>
    <t>OBLIG/ APR</t>
  </si>
  <si>
    <t>PAGO/  APR</t>
  </si>
  <si>
    <t>APR.     REDUCIDA</t>
  </si>
  <si>
    <t>FECHA DE GENERACIÓN: MAYO 2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</si>
</sst>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9"/>
      <name val="Calibri"/>
      <family val="2"/>
    </font>
    <font>
      <b/>
      <sz val="8"/>
      <color rgb="FF000000"/>
      <name val="Times New Roman"/>
      <family val="1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42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left" vertical="center" wrapText="1" readingOrder="1"/>
    </xf>
    <xf numFmtId="0" fontId="3" fillId="0" borderId="0" xfId="0" applyFont="1" applyFill="1" applyBorder="1"/>
    <xf numFmtId="0" fontId="1" fillId="0" borderId="0" xfId="0" applyFont="1" applyFill="1" applyBorder="1" applyAlignment="1">
      <alignment horizontal="right" vertical="center" wrapText="1"/>
    </xf>
    <xf numFmtId="10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10" fontId="3" fillId="0" borderId="0" xfId="0" applyNumberFormat="1" applyFont="1" applyFill="1" applyBorder="1" applyAlignment="1">
      <alignment horizontal="right" vertical="center" wrapText="1" readingOrder="1"/>
    </xf>
    <xf numFmtId="10" fontId="3" fillId="0" borderId="0" xfId="0" applyNumberFormat="1" applyFont="1" applyFill="1" applyBorder="1" applyAlignment="1">
      <alignment horizontal="right" readingOrder="1"/>
    </xf>
    <xf numFmtId="0" fontId="3" fillId="0" borderId="0" xfId="0" applyFont="1" applyFill="1" applyBorder="1" applyAlignment="1">
      <alignment horizontal="right" readingOrder="1"/>
    </xf>
    <xf numFmtId="0" fontId="1" fillId="0" borderId="0" xfId="0" applyFont="1" applyFill="1" applyBorder="1" applyAlignment="1">
      <alignment horizontal="right" readingOrder="1"/>
    </xf>
    <xf numFmtId="0" fontId="3" fillId="0" borderId="0" xfId="0" applyFont="1" applyFill="1" applyBorder="1" applyAlignment="1">
      <alignment horizontal="right" vertical="center" wrapText="1" readingOrder="1"/>
    </xf>
    <xf numFmtId="0" fontId="6" fillId="0" borderId="0" xfId="0" applyFont="1" applyFill="1" applyBorder="1"/>
    <xf numFmtId="10" fontId="6" fillId="0" borderId="0" xfId="0" applyNumberFormat="1" applyFont="1" applyFill="1" applyBorder="1" applyAlignment="1">
      <alignment horizontal="right" vertical="center" wrapText="1" readingOrder="1"/>
    </xf>
    <xf numFmtId="10" fontId="6" fillId="0" borderId="0" xfId="0" applyNumberFormat="1" applyFont="1" applyFill="1" applyBorder="1" applyAlignment="1">
      <alignment horizontal="right" readingOrder="1"/>
    </xf>
    <xf numFmtId="0" fontId="6" fillId="0" borderId="0" xfId="0" applyFont="1" applyFill="1" applyBorder="1" applyAlignment="1">
      <alignment horizontal="right" readingOrder="1"/>
    </xf>
    <xf numFmtId="0" fontId="6" fillId="0" borderId="0" xfId="0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7" fontId="4" fillId="0" borderId="1" xfId="0" applyNumberFormat="1" applyFont="1" applyFill="1" applyBorder="1" applyAlignment="1">
      <alignment horizontal="right" vertical="center" wrapText="1" readingOrder="1"/>
    </xf>
    <xf numFmtId="7" fontId="6" fillId="0" borderId="1" xfId="0" applyNumberFormat="1" applyFont="1" applyFill="1" applyBorder="1" applyAlignment="1">
      <alignment horizontal="right" vertical="center" wrapText="1" readingOrder="1"/>
    </xf>
    <xf numFmtId="10" fontId="6" fillId="0" borderId="1" xfId="0" applyNumberFormat="1" applyFont="1" applyFill="1" applyBorder="1" applyAlignment="1">
      <alignment horizontal="right" vertical="center" wrapText="1" readingOrder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2" fillId="2" borderId="1" xfId="0" applyNumberFormat="1" applyFont="1" applyFill="1" applyBorder="1" applyAlignment="1">
      <alignment horizontal="right" vertical="center" wrapText="1" readingOrder="1"/>
    </xf>
    <xf numFmtId="7" fontId="7" fillId="2" borderId="1" xfId="0" applyNumberFormat="1" applyFont="1" applyFill="1" applyBorder="1" applyAlignment="1">
      <alignment horizontal="right" vertical="center" wrapText="1" readingOrder="1"/>
    </xf>
    <xf numFmtId="10" fontId="7" fillId="2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 vertical="center" wrapText="1" readingOrder="1"/>
    </xf>
    <xf numFmtId="164" fontId="5" fillId="0" borderId="0" xfId="0" applyNumberFormat="1" applyFont="1" applyFill="1" applyBorder="1" applyAlignment="1">
      <alignment horizontal="right" vertical="center" wrapText="1" readingOrder="1"/>
    </xf>
    <xf numFmtId="7" fontId="10" fillId="0" borderId="0" xfId="0" applyNumberFormat="1" applyFont="1" applyFill="1" applyBorder="1" applyAlignment="1">
      <alignment horizontal="right" vertical="center" wrapText="1"/>
    </xf>
    <xf numFmtId="10" fontId="10" fillId="0" borderId="0" xfId="0" applyNumberFormat="1" applyFont="1" applyFill="1" applyBorder="1" applyAlignment="1">
      <alignment horizontal="right" vertical="center" wrapText="1"/>
    </xf>
    <xf numFmtId="0" fontId="11" fillId="0" borderId="0" xfId="0" applyNumberFormat="1" applyFont="1" applyFill="1" applyBorder="1" applyAlignment="1">
      <alignment horizontal="right" vertical="center" wrapText="1" readingOrder="1"/>
    </xf>
    <xf numFmtId="7" fontId="6" fillId="0" borderId="0" xfId="0" applyNumberFormat="1" applyFont="1" applyFill="1" applyBorder="1" applyAlignment="1">
      <alignment horizontal="right" vertical="center" wrapText="1"/>
    </xf>
    <xf numFmtId="10" fontId="6" fillId="0" borderId="0" xfId="0" applyNumberFormat="1" applyFont="1" applyFill="1" applyBorder="1" applyAlignment="1">
      <alignment horizontal="right" vertical="center" wrapText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/>
    <xf numFmtId="0" fontId="7" fillId="0" borderId="0" xfId="0" applyFont="1" applyFill="1" applyBorder="1"/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361950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19</xdr:col>
      <xdr:colOff>1019175</xdr:colOff>
      <xdr:row>0</xdr:row>
      <xdr:rowOff>0</xdr:rowOff>
    </xdr:from>
    <xdr:to>
      <xdr:col>22</xdr:col>
      <xdr:colOff>685800</xdr:colOff>
      <xdr:row>2</xdr:row>
      <xdr:rowOff>133350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9725" y="0"/>
          <a:ext cx="25527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showGridLines="0" tabSelected="1" topLeftCell="F17" workbookViewId="0">
      <selection activeCell="A3" sqref="A3:W3"/>
    </sheetView>
  </sheetViews>
  <sheetFormatPr baseColWidth="10" defaultRowHeight="15"/>
  <cols>
    <col min="1" max="1" width="3.7109375" customWidth="1"/>
    <col min="2" max="4" width="5.42578125" customWidth="1"/>
    <col min="5" max="5" width="7" customWidth="1"/>
    <col min="6" max="6" width="4.5703125" customWidth="1"/>
    <col min="7" max="7" width="4.140625" customWidth="1"/>
    <col min="8" max="8" width="24.140625" customWidth="1"/>
    <col min="9" max="9" width="15.140625" customWidth="1"/>
    <col min="10" max="11" width="12.5703125" customWidth="1"/>
    <col min="12" max="12" width="17" customWidth="1"/>
    <col min="13" max="13" width="16" customWidth="1"/>
    <col min="14" max="14" width="15.85546875" customWidth="1"/>
    <col min="15" max="15" width="15" customWidth="1"/>
    <col min="16" max="16" width="13.28515625" customWidth="1"/>
    <col min="17" max="17" width="15.42578125" customWidth="1"/>
    <col min="18" max="18" width="15.7109375" customWidth="1"/>
    <col min="19" max="19" width="14.28515625" customWidth="1"/>
    <col min="20" max="20" width="15.5703125" customWidth="1"/>
    <col min="21" max="21" width="8.5703125" customWidth="1"/>
    <col min="22" max="22" width="7.7109375" customWidth="1"/>
    <col min="23" max="23" width="7.85546875" customWidth="1"/>
  </cols>
  <sheetData>
    <row r="1" spans="1:27">
      <c r="AA1" s="11"/>
    </row>
    <row r="2" spans="1:27">
      <c r="A2" s="39" t="s">
        <v>51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11"/>
      <c r="Y2" s="11"/>
      <c r="Z2" s="11"/>
      <c r="AA2" s="11"/>
    </row>
    <row r="3" spans="1:27">
      <c r="A3" s="39" t="s">
        <v>52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11"/>
      <c r="Y3" s="11"/>
      <c r="Z3" s="11"/>
      <c r="AA3" s="11"/>
    </row>
    <row r="4" spans="1:27">
      <c r="A4" s="39" t="s">
        <v>56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11"/>
      <c r="Y4" s="11"/>
      <c r="Z4" s="11"/>
      <c r="AA4" s="11"/>
    </row>
    <row r="5" spans="1:27" ht="15.75" thickBot="1">
      <c r="A5" s="36" t="s">
        <v>0</v>
      </c>
      <c r="B5" s="36" t="s">
        <v>0</v>
      </c>
      <c r="C5" s="36" t="s">
        <v>0</v>
      </c>
      <c r="D5" s="36" t="s">
        <v>0</v>
      </c>
      <c r="E5" s="36" t="s">
        <v>0</v>
      </c>
      <c r="F5" s="36" t="s">
        <v>0</v>
      </c>
      <c r="G5" s="36" t="s">
        <v>0</v>
      </c>
      <c r="H5" s="36" t="s">
        <v>0</v>
      </c>
      <c r="I5" s="36" t="s">
        <v>0</v>
      </c>
      <c r="J5" s="36" t="s">
        <v>0</v>
      </c>
      <c r="K5" s="36" t="s">
        <v>0</v>
      </c>
      <c r="L5" s="36" t="s">
        <v>0</v>
      </c>
      <c r="M5" s="36" t="s">
        <v>0</v>
      </c>
      <c r="N5" s="36"/>
      <c r="O5" s="36" t="s">
        <v>0</v>
      </c>
      <c r="P5" s="36" t="s">
        <v>0</v>
      </c>
      <c r="Q5" s="36" t="s">
        <v>0</v>
      </c>
      <c r="R5" s="37"/>
      <c r="S5" s="37" t="s">
        <v>61</v>
      </c>
      <c r="T5" s="37"/>
      <c r="U5" s="37"/>
      <c r="V5" s="38"/>
      <c r="W5" s="38"/>
      <c r="X5" s="11"/>
      <c r="Y5" s="11"/>
      <c r="Z5" s="11"/>
      <c r="AA5" s="11"/>
    </row>
    <row r="6" spans="1:27" ht="46.5" customHeight="1" thickTop="1" thickBot="1">
      <c r="A6" s="27" t="s">
        <v>1</v>
      </c>
      <c r="B6" s="27" t="s">
        <v>2</v>
      </c>
      <c r="C6" s="27" t="s">
        <v>3</v>
      </c>
      <c r="D6" s="27" t="s">
        <v>4</v>
      </c>
      <c r="E6" s="27" t="s">
        <v>5</v>
      </c>
      <c r="F6" s="27" t="s">
        <v>6</v>
      </c>
      <c r="G6" s="27" t="s">
        <v>7</v>
      </c>
      <c r="H6" s="27" t="s">
        <v>8</v>
      </c>
      <c r="I6" s="27" t="s">
        <v>9</v>
      </c>
      <c r="J6" s="27" t="s">
        <v>10</v>
      </c>
      <c r="K6" s="27" t="s">
        <v>60</v>
      </c>
      <c r="L6" s="27" t="s">
        <v>11</v>
      </c>
      <c r="M6" s="27" t="s">
        <v>12</v>
      </c>
      <c r="N6" s="27" t="s">
        <v>49</v>
      </c>
      <c r="O6" s="27" t="s">
        <v>13</v>
      </c>
      <c r="P6" s="27" t="s">
        <v>14</v>
      </c>
      <c r="Q6" s="27" t="s">
        <v>15</v>
      </c>
      <c r="R6" s="27" t="s">
        <v>16</v>
      </c>
      <c r="S6" s="27" t="s">
        <v>17</v>
      </c>
      <c r="T6" s="28" t="s">
        <v>50</v>
      </c>
      <c r="U6" s="28" t="s">
        <v>57</v>
      </c>
      <c r="V6" s="28" t="s">
        <v>58</v>
      </c>
      <c r="W6" s="28" t="s">
        <v>59</v>
      </c>
      <c r="X6" s="11"/>
      <c r="Y6" s="11"/>
      <c r="Z6" s="11"/>
      <c r="AA6" s="11"/>
    </row>
    <row r="7" spans="1:27" ht="39.950000000000003" customHeight="1" thickTop="1" thickBot="1">
      <c r="A7" s="20" t="s">
        <v>18</v>
      </c>
      <c r="B7" s="20"/>
      <c r="C7" s="20"/>
      <c r="D7" s="20"/>
      <c r="E7" s="20"/>
      <c r="F7" s="20"/>
      <c r="G7" s="20"/>
      <c r="H7" s="1" t="s">
        <v>42</v>
      </c>
      <c r="I7" s="21">
        <f>+I8+I13+I15+I18</f>
        <v>24683451000</v>
      </c>
      <c r="J7" s="21">
        <f t="shared" ref="J7:S7" si="0">+J8+J13+J15+J18</f>
        <v>0</v>
      </c>
      <c r="K7" s="21">
        <f t="shared" si="0"/>
        <v>0</v>
      </c>
      <c r="L7" s="21">
        <f t="shared" si="0"/>
        <v>24683451000</v>
      </c>
      <c r="M7" s="21">
        <f t="shared" si="0"/>
        <v>5127027000</v>
      </c>
      <c r="N7" s="22">
        <f t="shared" ref="N7:N21" si="1">+L7-M7</f>
        <v>19556424000</v>
      </c>
      <c r="O7" s="21">
        <f t="shared" si="0"/>
        <v>19473916820.200001</v>
      </c>
      <c r="P7" s="21">
        <f t="shared" si="0"/>
        <v>82507179.799999997</v>
      </c>
      <c r="Q7" s="21">
        <f t="shared" si="0"/>
        <v>6365977935.5900002</v>
      </c>
      <c r="R7" s="21">
        <f t="shared" si="0"/>
        <v>5126420756.9499998</v>
      </c>
      <c r="S7" s="21">
        <f t="shared" si="0"/>
        <v>5126420756.9499998</v>
      </c>
      <c r="T7" s="23">
        <f t="shared" ref="T7:T22" si="2">+N7-Q7</f>
        <v>13190446064.41</v>
      </c>
      <c r="U7" s="24">
        <f t="shared" ref="U7:U22" si="3">+Q7/N7</f>
        <v>0.32551850663444404</v>
      </c>
      <c r="V7" s="24">
        <f t="shared" ref="V7:V22" si="4">+R7/N7</f>
        <v>0.2621348748089119</v>
      </c>
      <c r="W7" s="24">
        <f t="shared" ref="W7:W22" si="5">+S7/N7</f>
        <v>0.2621348748089119</v>
      </c>
      <c r="X7" s="13"/>
      <c r="Y7" s="14"/>
      <c r="Z7" s="14"/>
      <c r="AA7" s="11"/>
    </row>
    <row r="8" spans="1:27" ht="39.950000000000003" customHeight="1" thickTop="1" thickBot="1">
      <c r="A8" s="20" t="s">
        <v>18</v>
      </c>
      <c r="B8" s="20" t="s">
        <v>19</v>
      </c>
      <c r="C8" s="20"/>
      <c r="D8" s="20"/>
      <c r="E8" s="20"/>
      <c r="F8" s="20"/>
      <c r="G8" s="20"/>
      <c r="H8" s="1" t="s">
        <v>43</v>
      </c>
      <c r="I8" s="21">
        <f>SUM(I9:I12)</f>
        <v>18402889000</v>
      </c>
      <c r="J8" s="21">
        <f t="shared" ref="J8:S8" si="6">SUM(J9:J12)</f>
        <v>0</v>
      </c>
      <c r="K8" s="21">
        <f t="shared" si="6"/>
        <v>0</v>
      </c>
      <c r="L8" s="21">
        <f t="shared" si="6"/>
        <v>18402889000</v>
      </c>
      <c r="M8" s="21">
        <f t="shared" si="6"/>
        <v>1127027000</v>
      </c>
      <c r="N8" s="22">
        <f t="shared" si="1"/>
        <v>17275862000</v>
      </c>
      <c r="O8" s="21">
        <f t="shared" si="6"/>
        <v>17275862000</v>
      </c>
      <c r="P8" s="21">
        <f t="shared" si="6"/>
        <v>0</v>
      </c>
      <c r="Q8" s="21">
        <f t="shared" si="6"/>
        <v>4483549566.8299999</v>
      </c>
      <c r="R8" s="21">
        <f t="shared" si="6"/>
        <v>4483549566.8299999</v>
      </c>
      <c r="S8" s="21">
        <f t="shared" si="6"/>
        <v>4483549566.8299999</v>
      </c>
      <c r="T8" s="23">
        <f t="shared" si="2"/>
        <v>12792312433.17</v>
      </c>
      <c r="U8" s="24">
        <f t="shared" si="3"/>
        <v>0.25952682226970786</v>
      </c>
      <c r="V8" s="24">
        <f t="shared" si="4"/>
        <v>0.25952682226970786</v>
      </c>
      <c r="W8" s="24">
        <f t="shared" si="5"/>
        <v>0.25952682226970786</v>
      </c>
      <c r="X8" s="13"/>
      <c r="Y8" s="14"/>
      <c r="Z8" s="14"/>
      <c r="AA8" s="11"/>
    </row>
    <row r="9" spans="1:27" ht="39.950000000000003" customHeight="1" thickTop="1" thickBot="1">
      <c r="A9" s="16" t="s">
        <v>18</v>
      </c>
      <c r="B9" s="16" t="s">
        <v>19</v>
      </c>
      <c r="C9" s="16" t="s">
        <v>19</v>
      </c>
      <c r="D9" s="16" t="s">
        <v>19</v>
      </c>
      <c r="E9" s="16"/>
      <c r="F9" s="16" t="s">
        <v>38</v>
      </c>
      <c r="G9" s="16" t="s">
        <v>33</v>
      </c>
      <c r="H9" s="25" t="s">
        <v>20</v>
      </c>
      <c r="I9" s="26">
        <v>11805764000</v>
      </c>
      <c r="J9" s="26">
        <v>0</v>
      </c>
      <c r="K9" s="26">
        <v>0</v>
      </c>
      <c r="L9" s="26">
        <v>11805764000</v>
      </c>
      <c r="M9" s="26">
        <v>0</v>
      </c>
      <c r="N9" s="17">
        <f t="shared" si="1"/>
        <v>11805764000</v>
      </c>
      <c r="O9" s="26">
        <v>11805764000</v>
      </c>
      <c r="P9" s="26">
        <v>0</v>
      </c>
      <c r="Q9" s="26">
        <v>2951306906</v>
      </c>
      <c r="R9" s="26">
        <v>2951306906</v>
      </c>
      <c r="S9" s="26">
        <v>2951306906</v>
      </c>
      <c r="T9" s="18">
        <f t="shared" si="2"/>
        <v>8854457094</v>
      </c>
      <c r="U9" s="19">
        <f t="shared" si="3"/>
        <v>0.24998864164996012</v>
      </c>
      <c r="V9" s="19">
        <f t="shared" si="4"/>
        <v>0.24998864164996012</v>
      </c>
      <c r="W9" s="19">
        <f t="shared" si="5"/>
        <v>0.24998864164996012</v>
      </c>
      <c r="X9" s="13"/>
      <c r="Y9" s="14"/>
      <c r="Z9" s="14"/>
      <c r="AA9" s="11"/>
    </row>
    <row r="10" spans="1:27" ht="39.950000000000003" customHeight="1" thickTop="1" thickBot="1">
      <c r="A10" s="16" t="s">
        <v>18</v>
      </c>
      <c r="B10" s="16" t="s">
        <v>19</v>
      </c>
      <c r="C10" s="16" t="s">
        <v>19</v>
      </c>
      <c r="D10" s="16" t="s">
        <v>21</v>
      </c>
      <c r="E10" s="16"/>
      <c r="F10" s="16" t="s">
        <v>38</v>
      </c>
      <c r="G10" s="16" t="s">
        <v>33</v>
      </c>
      <c r="H10" s="25" t="s">
        <v>22</v>
      </c>
      <c r="I10" s="26">
        <v>4072511000</v>
      </c>
      <c r="J10" s="26">
        <v>0</v>
      </c>
      <c r="K10" s="26">
        <v>0</v>
      </c>
      <c r="L10" s="26">
        <v>4072511000</v>
      </c>
      <c r="M10" s="26">
        <v>0</v>
      </c>
      <c r="N10" s="17">
        <f t="shared" si="1"/>
        <v>4072511000</v>
      </c>
      <c r="O10" s="26">
        <v>4072511000</v>
      </c>
      <c r="P10" s="26">
        <v>0</v>
      </c>
      <c r="Q10" s="26">
        <v>1159921799.8299999</v>
      </c>
      <c r="R10" s="26">
        <v>1159921799.8299999</v>
      </c>
      <c r="S10" s="26">
        <v>1159921799.8299999</v>
      </c>
      <c r="T10" s="18">
        <f t="shared" si="2"/>
        <v>2912589200.1700001</v>
      </c>
      <c r="U10" s="19">
        <f t="shared" si="3"/>
        <v>0.28481735220113585</v>
      </c>
      <c r="V10" s="19">
        <f t="shared" si="4"/>
        <v>0.28481735220113585</v>
      </c>
      <c r="W10" s="19">
        <f t="shared" si="5"/>
        <v>0.28481735220113585</v>
      </c>
      <c r="X10" s="13"/>
      <c r="Y10" s="14"/>
      <c r="Z10" s="14"/>
      <c r="AA10" s="11"/>
    </row>
    <row r="11" spans="1:27" ht="39.950000000000003" customHeight="1" thickTop="1" thickBot="1">
      <c r="A11" s="16" t="s">
        <v>18</v>
      </c>
      <c r="B11" s="16" t="s">
        <v>19</v>
      </c>
      <c r="C11" s="16" t="s">
        <v>19</v>
      </c>
      <c r="D11" s="16" t="s">
        <v>23</v>
      </c>
      <c r="E11" s="16"/>
      <c r="F11" s="16" t="s">
        <v>38</v>
      </c>
      <c r="G11" s="16" t="s">
        <v>33</v>
      </c>
      <c r="H11" s="25" t="s">
        <v>24</v>
      </c>
      <c r="I11" s="26">
        <v>1397587000</v>
      </c>
      <c r="J11" s="26">
        <v>0</v>
      </c>
      <c r="K11" s="26">
        <v>0</v>
      </c>
      <c r="L11" s="26">
        <v>1397587000</v>
      </c>
      <c r="M11" s="26">
        <v>0</v>
      </c>
      <c r="N11" s="17">
        <f t="shared" si="1"/>
        <v>1397587000</v>
      </c>
      <c r="O11" s="26">
        <v>1397587000</v>
      </c>
      <c r="P11" s="26">
        <v>0</v>
      </c>
      <c r="Q11" s="26">
        <v>372320861</v>
      </c>
      <c r="R11" s="26">
        <v>372320861</v>
      </c>
      <c r="S11" s="26">
        <v>372320861</v>
      </c>
      <c r="T11" s="18">
        <f t="shared" si="2"/>
        <v>1025266139</v>
      </c>
      <c r="U11" s="19">
        <f t="shared" si="3"/>
        <v>0.26640263611496101</v>
      </c>
      <c r="V11" s="19">
        <f t="shared" si="4"/>
        <v>0.26640263611496101</v>
      </c>
      <c r="W11" s="19">
        <f t="shared" si="5"/>
        <v>0.26640263611496101</v>
      </c>
      <c r="X11" s="13"/>
      <c r="Y11" s="14"/>
      <c r="Z11" s="14"/>
      <c r="AA11" s="11"/>
    </row>
    <row r="12" spans="1:27" ht="39.950000000000003" customHeight="1" thickTop="1" thickBot="1">
      <c r="A12" s="16" t="s">
        <v>18</v>
      </c>
      <c r="B12" s="16" t="s">
        <v>19</v>
      </c>
      <c r="C12" s="16" t="s">
        <v>19</v>
      </c>
      <c r="D12" s="16" t="s">
        <v>28</v>
      </c>
      <c r="E12" s="16"/>
      <c r="F12" s="16" t="s">
        <v>38</v>
      </c>
      <c r="G12" s="16" t="s">
        <v>33</v>
      </c>
      <c r="H12" s="25" t="s">
        <v>39</v>
      </c>
      <c r="I12" s="26">
        <v>1127027000</v>
      </c>
      <c r="J12" s="26">
        <v>0</v>
      </c>
      <c r="K12" s="26">
        <v>0</v>
      </c>
      <c r="L12" s="26">
        <v>1127027000</v>
      </c>
      <c r="M12" s="26">
        <v>1127027000</v>
      </c>
      <c r="N12" s="17">
        <f t="shared" si="1"/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18">
        <f t="shared" si="2"/>
        <v>0</v>
      </c>
      <c r="U12" s="19">
        <v>0</v>
      </c>
      <c r="V12" s="19">
        <v>0</v>
      </c>
      <c r="W12" s="19">
        <v>0</v>
      </c>
      <c r="X12" s="13"/>
      <c r="Y12" s="14"/>
      <c r="Z12" s="14"/>
      <c r="AA12" s="11"/>
    </row>
    <row r="13" spans="1:27" ht="39.950000000000003" customHeight="1" thickTop="1" thickBot="1">
      <c r="A13" s="20" t="s">
        <v>18</v>
      </c>
      <c r="B13" s="20" t="s">
        <v>21</v>
      </c>
      <c r="C13" s="20"/>
      <c r="D13" s="20"/>
      <c r="E13" s="20"/>
      <c r="F13" s="20"/>
      <c r="G13" s="20"/>
      <c r="H13" s="1" t="s">
        <v>44</v>
      </c>
      <c r="I13" s="21">
        <f>+I14</f>
        <v>2210820000</v>
      </c>
      <c r="J13" s="21">
        <f t="shared" ref="J13:S13" si="7">+J14</f>
        <v>0</v>
      </c>
      <c r="K13" s="21">
        <f t="shared" si="7"/>
        <v>0</v>
      </c>
      <c r="L13" s="21">
        <f t="shared" si="7"/>
        <v>2210820000</v>
      </c>
      <c r="M13" s="21">
        <f t="shared" si="7"/>
        <v>0</v>
      </c>
      <c r="N13" s="22">
        <f t="shared" si="1"/>
        <v>2210820000</v>
      </c>
      <c r="O13" s="21">
        <f t="shared" si="7"/>
        <v>2132954820.2</v>
      </c>
      <c r="P13" s="21">
        <f t="shared" si="7"/>
        <v>77865179.799999997</v>
      </c>
      <c r="Q13" s="21">
        <f t="shared" si="7"/>
        <v>1862052143.76</v>
      </c>
      <c r="R13" s="21">
        <f t="shared" si="7"/>
        <v>622494965.12</v>
      </c>
      <c r="S13" s="21">
        <f t="shared" si="7"/>
        <v>622494965.12</v>
      </c>
      <c r="T13" s="23">
        <f t="shared" si="2"/>
        <v>348767856.24000001</v>
      </c>
      <c r="U13" s="24">
        <f t="shared" si="3"/>
        <v>0.84224502390968059</v>
      </c>
      <c r="V13" s="24">
        <f t="shared" si="4"/>
        <v>0.28156745692548468</v>
      </c>
      <c r="W13" s="24">
        <f t="shared" si="5"/>
        <v>0.28156745692548468</v>
      </c>
      <c r="X13" s="13"/>
      <c r="Y13" s="14"/>
      <c r="Z13" s="14"/>
      <c r="AA13" s="11"/>
    </row>
    <row r="14" spans="1:27" ht="39.950000000000003" customHeight="1" thickTop="1" thickBot="1">
      <c r="A14" s="16" t="s">
        <v>18</v>
      </c>
      <c r="B14" s="16" t="s">
        <v>21</v>
      </c>
      <c r="C14" s="16"/>
      <c r="D14" s="16"/>
      <c r="E14" s="16"/>
      <c r="F14" s="16" t="s">
        <v>38</v>
      </c>
      <c r="G14" s="16" t="s">
        <v>33</v>
      </c>
      <c r="H14" s="25" t="s">
        <v>25</v>
      </c>
      <c r="I14" s="26">
        <v>2210820000</v>
      </c>
      <c r="J14" s="26">
        <v>0</v>
      </c>
      <c r="K14" s="26">
        <v>0</v>
      </c>
      <c r="L14" s="26">
        <v>2210820000</v>
      </c>
      <c r="M14" s="26">
        <v>0</v>
      </c>
      <c r="N14" s="17">
        <f t="shared" si="1"/>
        <v>2210820000</v>
      </c>
      <c r="O14" s="26">
        <v>2132954820.2</v>
      </c>
      <c r="P14" s="26">
        <v>77865179.799999997</v>
      </c>
      <c r="Q14" s="26">
        <v>1862052143.76</v>
      </c>
      <c r="R14" s="26">
        <v>622494965.12</v>
      </c>
      <c r="S14" s="26">
        <v>622494965.12</v>
      </c>
      <c r="T14" s="18">
        <f t="shared" si="2"/>
        <v>348767856.24000001</v>
      </c>
      <c r="U14" s="19">
        <f t="shared" si="3"/>
        <v>0.84224502390968059</v>
      </c>
      <c r="V14" s="19">
        <f t="shared" si="4"/>
        <v>0.28156745692548468</v>
      </c>
      <c r="W14" s="19">
        <f t="shared" si="5"/>
        <v>0.28156745692548468</v>
      </c>
      <c r="X14" s="13"/>
      <c r="Y14" s="14"/>
      <c r="Z14" s="14"/>
      <c r="AA14" s="11"/>
    </row>
    <row r="15" spans="1:27" ht="39.950000000000003" customHeight="1" thickTop="1" thickBot="1">
      <c r="A15" s="20" t="s">
        <v>18</v>
      </c>
      <c r="B15" s="20" t="s">
        <v>23</v>
      </c>
      <c r="C15" s="20"/>
      <c r="D15" s="20"/>
      <c r="E15" s="20"/>
      <c r="F15" s="20"/>
      <c r="G15" s="20"/>
      <c r="H15" s="1" t="s">
        <v>45</v>
      </c>
      <c r="I15" s="21">
        <f>+I16+I17</f>
        <v>4065100000</v>
      </c>
      <c r="J15" s="21">
        <f t="shared" ref="J15:S15" si="8">+J16+J17</f>
        <v>0</v>
      </c>
      <c r="K15" s="21">
        <f t="shared" si="8"/>
        <v>0</v>
      </c>
      <c r="L15" s="21">
        <f t="shared" si="8"/>
        <v>4065100000</v>
      </c>
      <c r="M15" s="21">
        <f t="shared" si="8"/>
        <v>4000000000</v>
      </c>
      <c r="N15" s="22">
        <f t="shared" si="1"/>
        <v>65100000</v>
      </c>
      <c r="O15" s="21">
        <f t="shared" si="8"/>
        <v>65100000</v>
      </c>
      <c r="P15" s="21">
        <f t="shared" si="8"/>
        <v>0</v>
      </c>
      <c r="Q15" s="21">
        <f t="shared" si="8"/>
        <v>20376225</v>
      </c>
      <c r="R15" s="21">
        <f t="shared" si="8"/>
        <v>20376225</v>
      </c>
      <c r="S15" s="21">
        <f t="shared" si="8"/>
        <v>20376225</v>
      </c>
      <c r="T15" s="23">
        <f t="shared" si="2"/>
        <v>44723775</v>
      </c>
      <c r="U15" s="24">
        <f t="shared" si="3"/>
        <v>0.31299884792626725</v>
      </c>
      <c r="V15" s="24">
        <f t="shared" si="4"/>
        <v>0.31299884792626725</v>
      </c>
      <c r="W15" s="24">
        <f t="shared" si="5"/>
        <v>0.31299884792626725</v>
      </c>
      <c r="X15" s="13"/>
      <c r="Y15" s="14"/>
      <c r="Z15" s="14"/>
      <c r="AA15" s="11"/>
    </row>
    <row r="16" spans="1:27" ht="39.950000000000003" customHeight="1" thickTop="1" thickBot="1">
      <c r="A16" s="16" t="s">
        <v>18</v>
      </c>
      <c r="B16" s="16" t="s">
        <v>23</v>
      </c>
      <c r="C16" s="16" t="s">
        <v>23</v>
      </c>
      <c r="D16" s="16" t="s">
        <v>19</v>
      </c>
      <c r="E16" s="16" t="s">
        <v>26</v>
      </c>
      <c r="F16" s="16" t="s">
        <v>38</v>
      </c>
      <c r="G16" s="16" t="s">
        <v>33</v>
      </c>
      <c r="H16" s="25" t="s">
        <v>27</v>
      </c>
      <c r="I16" s="26">
        <v>4000000000</v>
      </c>
      <c r="J16" s="26">
        <v>0</v>
      </c>
      <c r="K16" s="26">
        <v>0</v>
      </c>
      <c r="L16" s="26">
        <v>4000000000</v>
      </c>
      <c r="M16" s="26">
        <v>4000000000</v>
      </c>
      <c r="N16" s="17">
        <f t="shared" si="1"/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18">
        <f t="shared" si="2"/>
        <v>0</v>
      </c>
      <c r="U16" s="19">
        <v>0</v>
      </c>
      <c r="V16" s="19">
        <v>0</v>
      </c>
      <c r="W16" s="19">
        <v>0</v>
      </c>
      <c r="X16" s="13"/>
      <c r="Y16" s="14"/>
      <c r="Z16" s="14"/>
      <c r="AA16" s="11"/>
    </row>
    <row r="17" spans="1:27" ht="39.950000000000003" customHeight="1" thickTop="1" thickBot="1">
      <c r="A17" s="16" t="s">
        <v>18</v>
      </c>
      <c r="B17" s="16" t="s">
        <v>23</v>
      </c>
      <c r="C17" s="16" t="s">
        <v>28</v>
      </c>
      <c r="D17" s="16" t="s">
        <v>21</v>
      </c>
      <c r="E17" s="16" t="s">
        <v>29</v>
      </c>
      <c r="F17" s="16" t="s">
        <v>38</v>
      </c>
      <c r="G17" s="16" t="s">
        <v>33</v>
      </c>
      <c r="H17" s="25" t="s">
        <v>30</v>
      </c>
      <c r="I17" s="26">
        <v>65100000</v>
      </c>
      <c r="J17" s="26">
        <v>0</v>
      </c>
      <c r="K17" s="26">
        <v>0</v>
      </c>
      <c r="L17" s="26">
        <v>65100000</v>
      </c>
      <c r="M17" s="26">
        <v>0</v>
      </c>
      <c r="N17" s="17">
        <f t="shared" si="1"/>
        <v>65100000</v>
      </c>
      <c r="O17" s="26">
        <v>65100000</v>
      </c>
      <c r="P17" s="26">
        <v>0</v>
      </c>
      <c r="Q17" s="26">
        <v>20376225</v>
      </c>
      <c r="R17" s="26">
        <v>20376225</v>
      </c>
      <c r="S17" s="26">
        <v>20376225</v>
      </c>
      <c r="T17" s="18">
        <f t="shared" si="2"/>
        <v>44723775</v>
      </c>
      <c r="U17" s="19">
        <f t="shared" si="3"/>
        <v>0.31299884792626725</v>
      </c>
      <c r="V17" s="19">
        <f t="shared" si="4"/>
        <v>0.31299884792626725</v>
      </c>
      <c r="W17" s="19">
        <f t="shared" si="5"/>
        <v>0.31299884792626725</v>
      </c>
      <c r="X17" s="13"/>
      <c r="Y17" s="14"/>
      <c r="Z17" s="14"/>
      <c r="AA17" s="11"/>
    </row>
    <row r="18" spans="1:27" ht="39.950000000000003" customHeight="1" thickTop="1" thickBot="1">
      <c r="A18" s="20" t="s">
        <v>18</v>
      </c>
      <c r="B18" s="20" t="s">
        <v>31</v>
      </c>
      <c r="C18" s="20"/>
      <c r="D18" s="20"/>
      <c r="E18" s="20"/>
      <c r="F18" s="20"/>
      <c r="G18" s="20"/>
      <c r="H18" s="1" t="s">
        <v>46</v>
      </c>
      <c r="I18" s="21">
        <f>+I19</f>
        <v>4642000</v>
      </c>
      <c r="J18" s="21">
        <f t="shared" ref="J18:S18" si="9">+J19</f>
        <v>0</v>
      </c>
      <c r="K18" s="21">
        <f t="shared" si="9"/>
        <v>0</v>
      </c>
      <c r="L18" s="21">
        <f t="shared" si="9"/>
        <v>4642000</v>
      </c>
      <c r="M18" s="21">
        <f t="shared" si="9"/>
        <v>0</v>
      </c>
      <c r="N18" s="22">
        <f t="shared" si="1"/>
        <v>4642000</v>
      </c>
      <c r="O18" s="21">
        <f t="shared" si="9"/>
        <v>0</v>
      </c>
      <c r="P18" s="21">
        <f t="shared" si="9"/>
        <v>4642000</v>
      </c>
      <c r="Q18" s="21">
        <f t="shared" si="9"/>
        <v>0</v>
      </c>
      <c r="R18" s="21">
        <f t="shared" si="9"/>
        <v>0</v>
      </c>
      <c r="S18" s="21">
        <f t="shared" si="9"/>
        <v>0</v>
      </c>
      <c r="T18" s="23">
        <f t="shared" si="2"/>
        <v>4642000</v>
      </c>
      <c r="U18" s="24">
        <f t="shared" si="3"/>
        <v>0</v>
      </c>
      <c r="V18" s="24">
        <f t="shared" si="4"/>
        <v>0</v>
      </c>
      <c r="W18" s="24">
        <f t="shared" si="5"/>
        <v>0</v>
      </c>
      <c r="X18" s="13"/>
      <c r="Y18" s="14"/>
      <c r="Z18" s="14"/>
      <c r="AA18" s="11"/>
    </row>
    <row r="19" spans="1:27" ht="39.950000000000003" customHeight="1" thickTop="1" thickBot="1">
      <c r="A19" s="16" t="s">
        <v>18</v>
      </c>
      <c r="B19" s="16" t="s">
        <v>31</v>
      </c>
      <c r="C19" s="16" t="s">
        <v>19</v>
      </c>
      <c r="D19" s="16"/>
      <c r="E19" s="16"/>
      <c r="F19" s="16" t="s">
        <v>38</v>
      </c>
      <c r="G19" s="16" t="s">
        <v>33</v>
      </c>
      <c r="H19" s="25" t="s">
        <v>32</v>
      </c>
      <c r="I19" s="26">
        <v>4642000</v>
      </c>
      <c r="J19" s="26">
        <v>0</v>
      </c>
      <c r="K19" s="26">
        <v>0</v>
      </c>
      <c r="L19" s="26">
        <v>4642000</v>
      </c>
      <c r="M19" s="26">
        <v>0</v>
      </c>
      <c r="N19" s="17">
        <f t="shared" si="1"/>
        <v>4642000</v>
      </c>
      <c r="O19" s="26">
        <v>0</v>
      </c>
      <c r="P19" s="26">
        <v>4642000</v>
      </c>
      <c r="Q19" s="26">
        <v>0</v>
      </c>
      <c r="R19" s="26">
        <v>0</v>
      </c>
      <c r="S19" s="26">
        <v>0</v>
      </c>
      <c r="T19" s="18">
        <f t="shared" si="2"/>
        <v>4642000</v>
      </c>
      <c r="U19" s="19">
        <f t="shared" si="3"/>
        <v>0</v>
      </c>
      <c r="V19" s="19">
        <f t="shared" si="4"/>
        <v>0</v>
      </c>
      <c r="W19" s="19">
        <f t="shared" si="5"/>
        <v>0</v>
      </c>
      <c r="X19" s="13"/>
      <c r="Y19" s="14"/>
      <c r="Z19" s="14"/>
      <c r="AA19" s="11"/>
    </row>
    <row r="20" spans="1:27" ht="39.950000000000003" customHeight="1" thickTop="1" thickBot="1">
      <c r="A20" s="20" t="s">
        <v>34</v>
      </c>
      <c r="B20" s="20"/>
      <c r="C20" s="20"/>
      <c r="D20" s="20"/>
      <c r="E20" s="20"/>
      <c r="F20" s="20"/>
      <c r="G20" s="20"/>
      <c r="H20" s="1" t="s">
        <v>47</v>
      </c>
      <c r="I20" s="21">
        <f>+I21</f>
        <v>9755650000</v>
      </c>
      <c r="J20" s="21">
        <f t="shared" ref="J20:S20" si="10">+J21</f>
        <v>0</v>
      </c>
      <c r="K20" s="21">
        <f t="shared" si="10"/>
        <v>0</v>
      </c>
      <c r="L20" s="21">
        <f t="shared" si="10"/>
        <v>9755650000</v>
      </c>
      <c r="M20" s="21">
        <f t="shared" si="10"/>
        <v>0</v>
      </c>
      <c r="N20" s="22">
        <f t="shared" si="1"/>
        <v>9755650000</v>
      </c>
      <c r="O20" s="21">
        <f t="shared" si="10"/>
        <v>9189769543.2900009</v>
      </c>
      <c r="P20" s="21">
        <f t="shared" si="10"/>
        <v>565880456.71000004</v>
      </c>
      <c r="Q20" s="21">
        <f t="shared" si="10"/>
        <v>8597312771.7900009</v>
      </c>
      <c r="R20" s="21">
        <f t="shared" si="10"/>
        <v>2400357283.3600001</v>
      </c>
      <c r="S20" s="21">
        <f t="shared" si="10"/>
        <v>2385381352.3600001</v>
      </c>
      <c r="T20" s="23">
        <f t="shared" si="2"/>
        <v>1158337228.2099991</v>
      </c>
      <c r="U20" s="24">
        <f t="shared" si="3"/>
        <v>0.88126498713976009</v>
      </c>
      <c r="V20" s="24">
        <f t="shared" si="4"/>
        <v>0.24604790899222503</v>
      </c>
      <c r="W20" s="24">
        <f t="shared" si="5"/>
        <v>0.24451280564185884</v>
      </c>
      <c r="X20" s="13"/>
      <c r="Y20" s="14"/>
      <c r="Z20" s="14"/>
      <c r="AA20" s="11"/>
    </row>
    <row r="21" spans="1:27" ht="75.75" customHeight="1" thickTop="1" thickBot="1">
      <c r="A21" s="16" t="s">
        <v>34</v>
      </c>
      <c r="B21" s="16" t="s">
        <v>35</v>
      </c>
      <c r="C21" s="16" t="s">
        <v>36</v>
      </c>
      <c r="D21" s="16" t="s">
        <v>37</v>
      </c>
      <c r="E21" s="16" t="s">
        <v>40</v>
      </c>
      <c r="F21" s="16" t="s">
        <v>38</v>
      </c>
      <c r="G21" s="16" t="s">
        <v>33</v>
      </c>
      <c r="H21" s="25" t="s">
        <v>41</v>
      </c>
      <c r="I21" s="26">
        <v>9755650000</v>
      </c>
      <c r="J21" s="26">
        <v>0</v>
      </c>
      <c r="K21" s="26">
        <v>0</v>
      </c>
      <c r="L21" s="26">
        <v>9755650000</v>
      </c>
      <c r="M21" s="26">
        <v>0</v>
      </c>
      <c r="N21" s="17">
        <f t="shared" si="1"/>
        <v>9755650000</v>
      </c>
      <c r="O21" s="26">
        <v>9189769543.2900009</v>
      </c>
      <c r="P21" s="26">
        <v>565880456.71000004</v>
      </c>
      <c r="Q21" s="26">
        <v>8597312771.7900009</v>
      </c>
      <c r="R21" s="26">
        <v>2400357283.3600001</v>
      </c>
      <c r="S21" s="26">
        <v>2385381352.3600001</v>
      </c>
      <c r="T21" s="18">
        <f t="shared" si="2"/>
        <v>1158337228.2099991</v>
      </c>
      <c r="U21" s="19">
        <f t="shared" si="3"/>
        <v>0.88126498713976009</v>
      </c>
      <c r="V21" s="19">
        <f t="shared" si="4"/>
        <v>0.24604790899222503</v>
      </c>
      <c r="W21" s="19">
        <f t="shared" si="5"/>
        <v>0.24451280564185884</v>
      </c>
      <c r="X21" s="13"/>
      <c r="Y21" s="14"/>
      <c r="Z21" s="14"/>
      <c r="AA21" s="11"/>
    </row>
    <row r="22" spans="1:27" ht="39.950000000000003" customHeight="1" thickTop="1" thickBot="1">
      <c r="A22" s="16"/>
      <c r="B22" s="16"/>
      <c r="C22" s="16"/>
      <c r="D22" s="16"/>
      <c r="E22" s="16"/>
      <c r="F22" s="16"/>
      <c r="G22" s="16"/>
      <c r="H22" s="25" t="s">
        <v>48</v>
      </c>
      <c r="I22" s="26">
        <f>+I7+I20</f>
        <v>34439101000</v>
      </c>
      <c r="J22" s="26">
        <f t="shared" ref="J22:S22" si="11">+J7+J20</f>
        <v>0</v>
      </c>
      <c r="K22" s="26">
        <f t="shared" si="11"/>
        <v>0</v>
      </c>
      <c r="L22" s="26">
        <f t="shared" si="11"/>
        <v>34439101000</v>
      </c>
      <c r="M22" s="26">
        <f t="shared" si="11"/>
        <v>5127027000</v>
      </c>
      <c r="N22" s="26">
        <f t="shared" si="11"/>
        <v>29312074000</v>
      </c>
      <c r="O22" s="26">
        <f t="shared" si="11"/>
        <v>28663686363.490002</v>
      </c>
      <c r="P22" s="26">
        <f t="shared" si="11"/>
        <v>648387636.50999999</v>
      </c>
      <c r="Q22" s="26">
        <f t="shared" si="11"/>
        <v>14963290707.380001</v>
      </c>
      <c r="R22" s="26">
        <f t="shared" si="11"/>
        <v>7526778040.3099995</v>
      </c>
      <c r="S22" s="26">
        <f t="shared" si="11"/>
        <v>7511802109.3099995</v>
      </c>
      <c r="T22" s="18">
        <f t="shared" si="2"/>
        <v>14348783292.619999</v>
      </c>
      <c r="U22" s="19">
        <f t="shared" si="3"/>
        <v>0.51048215514807993</v>
      </c>
      <c r="V22" s="19">
        <f t="shared" si="4"/>
        <v>0.25678080781011947</v>
      </c>
      <c r="W22" s="19">
        <f t="shared" si="5"/>
        <v>0.25626989442336967</v>
      </c>
      <c r="X22" s="13"/>
      <c r="Y22" s="14"/>
      <c r="Z22" s="14"/>
    </row>
    <row r="23" spans="1:27" ht="15.75" customHeight="1" thickTop="1">
      <c r="A23" s="11" t="s">
        <v>53</v>
      </c>
      <c r="B23" s="11"/>
      <c r="C23" s="11"/>
      <c r="D23" s="11"/>
      <c r="E23" s="11"/>
      <c r="F23" s="29"/>
      <c r="G23" s="29"/>
      <c r="H23" s="30"/>
      <c r="I23" s="30"/>
      <c r="J23" s="31"/>
      <c r="K23" s="32"/>
      <c r="L23" s="4"/>
      <c r="M23" s="33"/>
      <c r="N23" s="33"/>
      <c r="O23" s="33"/>
      <c r="P23" s="29"/>
      <c r="Q23" s="34"/>
      <c r="R23" s="35"/>
      <c r="S23" s="35"/>
      <c r="T23" s="35"/>
      <c r="U23" s="35"/>
      <c r="V23" s="2"/>
      <c r="AA23" s="11"/>
    </row>
    <row r="24" spans="1:27" ht="17.25" customHeight="1">
      <c r="A24" s="11" t="s">
        <v>54</v>
      </c>
      <c r="B24" s="11"/>
      <c r="C24" s="11"/>
      <c r="D24" s="11"/>
      <c r="E24" s="11"/>
      <c r="F24" s="29"/>
      <c r="G24" s="29"/>
      <c r="H24" s="30"/>
      <c r="I24" s="30"/>
      <c r="J24" s="31"/>
      <c r="K24" s="32"/>
      <c r="L24" s="4"/>
      <c r="M24" s="2"/>
      <c r="N24" s="2"/>
      <c r="O24" s="2"/>
      <c r="P24" s="29"/>
      <c r="Q24" s="34"/>
      <c r="R24" s="35"/>
      <c r="S24" s="35"/>
      <c r="T24" s="35"/>
      <c r="U24" s="35"/>
      <c r="V24" s="2"/>
      <c r="W24" s="12"/>
      <c r="X24" s="13"/>
      <c r="Y24" s="14"/>
      <c r="Z24" s="14"/>
      <c r="AA24" s="11"/>
    </row>
    <row r="25" spans="1:27" ht="17.25" customHeight="1">
      <c r="A25" s="11" t="s">
        <v>55</v>
      </c>
      <c r="B25" s="11"/>
      <c r="C25" s="11"/>
      <c r="D25" s="11"/>
      <c r="E25" s="11"/>
      <c r="F25" s="29"/>
      <c r="G25" s="29"/>
      <c r="H25" s="30"/>
      <c r="I25" s="30"/>
      <c r="J25" s="31"/>
      <c r="K25" s="32"/>
      <c r="L25" s="4"/>
      <c r="M25" s="2"/>
      <c r="N25" s="2"/>
      <c r="O25" s="2"/>
      <c r="P25" s="29"/>
      <c r="Q25" s="34"/>
      <c r="R25" s="35"/>
      <c r="S25" s="35"/>
      <c r="T25" s="35"/>
      <c r="U25" s="35"/>
      <c r="V25" s="2"/>
      <c r="W25" s="12"/>
      <c r="X25" s="13"/>
      <c r="Y25" s="14"/>
      <c r="Z25" s="14"/>
      <c r="AA25" s="11"/>
    </row>
    <row r="26" spans="1:27" ht="17.25" customHeight="1">
      <c r="A26" s="11"/>
      <c r="B26" s="11"/>
      <c r="C26" s="11"/>
      <c r="D26" s="11"/>
      <c r="E26" s="11"/>
      <c r="F26" s="29"/>
      <c r="G26" s="29"/>
      <c r="H26" s="30"/>
      <c r="I26" s="30"/>
      <c r="J26" s="31"/>
      <c r="K26" s="32"/>
      <c r="L26" s="4"/>
      <c r="M26" s="2"/>
      <c r="N26" s="2"/>
      <c r="O26" s="2"/>
      <c r="P26" s="29"/>
      <c r="Q26" s="34"/>
      <c r="R26" s="35"/>
      <c r="S26" s="35"/>
      <c r="T26" s="35"/>
      <c r="U26" s="35"/>
      <c r="V26" s="2"/>
      <c r="W26" s="12"/>
      <c r="X26" s="13"/>
      <c r="Y26" s="14"/>
      <c r="Z26" s="14"/>
      <c r="AA26" s="11"/>
    </row>
    <row r="27" spans="1:27" ht="35.1" customHeight="1">
      <c r="A27" s="11"/>
      <c r="B27" s="11"/>
      <c r="C27" s="11"/>
      <c r="D27" s="11"/>
      <c r="E27" s="11"/>
      <c r="F27" s="11"/>
      <c r="G27" s="11"/>
      <c r="H27" s="11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5"/>
      <c r="U27" s="12"/>
      <c r="V27" s="12"/>
      <c r="W27" s="12"/>
      <c r="X27" s="13"/>
      <c r="Y27" s="14"/>
      <c r="Z27" s="14"/>
      <c r="AA27" s="11"/>
    </row>
    <row r="28" spans="1:27" ht="35.1" customHeight="1">
      <c r="A28" s="11"/>
      <c r="B28" s="11"/>
      <c r="C28" s="11"/>
      <c r="D28" s="11"/>
      <c r="E28" s="11"/>
      <c r="F28" s="11"/>
      <c r="G28" s="11"/>
      <c r="H28" s="11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5"/>
      <c r="U28" s="12"/>
      <c r="V28" s="12"/>
      <c r="W28" s="12"/>
      <c r="X28" s="13"/>
      <c r="Y28" s="14"/>
      <c r="Z28" s="14"/>
      <c r="AA28" s="11"/>
    </row>
    <row r="29" spans="1:27">
      <c r="A29" s="11"/>
      <c r="B29" s="11"/>
      <c r="C29" s="11"/>
      <c r="D29" s="11"/>
      <c r="E29" s="11"/>
      <c r="F29" s="11"/>
      <c r="G29" s="11"/>
      <c r="H29" s="11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5"/>
      <c r="U29" s="12"/>
      <c r="V29" s="12"/>
      <c r="W29" s="12"/>
      <c r="X29" s="13"/>
      <c r="Y29" s="14"/>
      <c r="Z29" s="14"/>
      <c r="AA29" s="11"/>
    </row>
    <row r="30" spans="1:27">
      <c r="A30" s="11"/>
      <c r="B30" s="11"/>
      <c r="C30" s="11"/>
      <c r="D30" s="11"/>
      <c r="E30" s="11"/>
      <c r="F30" s="11"/>
      <c r="G30" s="11"/>
      <c r="H30" s="11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5"/>
      <c r="U30" s="12"/>
      <c r="V30" s="12"/>
      <c r="W30" s="12"/>
      <c r="X30" s="13"/>
      <c r="Y30" s="14"/>
      <c r="Z30" s="14"/>
      <c r="AA30" s="11"/>
    </row>
    <row r="31" spans="1:27">
      <c r="A31" s="11"/>
      <c r="B31" s="11"/>
      <c r="C31" s="11"/>
      <c r="D31" s="11"/>
      <c r="E31" s="11"/>
      <c r="F31" s="11"/>
      <c r="G31" s="11"/>
      <c r="H31" s="11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5"/>
      <c r="U31" s="12"/>
      <c r="V31" s="12"/>
      <c r="W31" s="12"/>
      <c r="X31" s="13"/>
      <c r="Y31" s="14"/>
      <c r="Z31" s="14"/>
    </row>
    <row r="32" spans="1:27">
      <c r="H32" s="2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10"/>
      <c r="U32" s="6"/>
      <c r="V32" s="6"/>
      <c r="W32" s="6"/>
      <c r="X32" s="7"/>
      <c r="Y32" s="8"/>
      <c r="Z32" s="9"/>
    </row>
    <row r="33" spans="8:26">
      <c r="H33" s="2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10"/>
      <c r="U33" s="6"/>
      <c r="V33" s="6"/>
      <c r="W33" s="6"/>
      <c r="X33" s="7"/>
      <c r="Y33" s="8"/>
      <c r="Z33" s="9"/>
    </row>
    <row r="34" spans="8:26">
      <c r="H34" s="2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10"/>
      <c r="U34" s="10"/>
      <c r="V34" s="10"/>
      <c r="W34" s="10"/>
      <c r="X34" s="8"/>
      <c r="Y34" s="8"/>
      <c r="Z34" s="9"/>
    </row>
    <row r="35" spans="8:26">
      <c r="H35" s="2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10"/>
      <c r="U35" s="10"/>
      <c r="V35" s="10"/>
      <c r="W35" s="10"/>
      <c r="X35" s="8"/>
      <c r="Y35" s="8"/>
      <c r="Z35" s="9"/>
    </row>
    <row r="36" spans="8:26">
      <c r="H36" s="2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10"/>
      <c r="U36" s="10"/>
      <c r="V36" s="10"/>
      <c r="W36" s="10"/>
      <c r="X36" s="8"/>
      <c r="Y36" s="8"/>
      <c r="Z36" s="9"/>
    </row>
    <row r="37" spans="8:26"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5"/>
      <c r="U37" s="5"/>
      <c r="V37" s="5"/>
      <c r="W37" s="5"/>
      <c r="X37" s="2"/>
      <c r="Y37" s="2"/>
    </row>
    <row r="38" spans="8:26"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5"/>
      <c r="U38" s="5"/>
      <c r="V38" s="5"/>
      <c r="W38" s="5"/>
      <c r="X38" s="2"/>
      <c r="Y38" s="2"/>
    </row>
    <row r="39" spans="8:26"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5"/>
      <c r="U39" s="5"/>
      <c r="V39" s="5"/>
      <c r="W39" s="5"/>
      <c r="X39" s="2"/>
      <c r="Y39" s="2"/>
    </row>
    <row r="40" spans="8:26"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5"/>
      <c r="U40" s="5"/>
      <c r="V40" s="5"/>
      <c r="W40" s="5"/>
      <c r="X40" s="2"/>
      <c r="Y40" s="2"/>
    </row>
    <row r="41" spans="8:26"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5"/>
      <c r="U41" s="5"/>
      <c r="V41" s="5"/>
      <c r="W41" s="5"/>
      <c r="X41" s="2"/>
      <c r="Y41" s="2"/>
    </row>
    <row r="42" spans="8:26"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5"/>
      <c r="U42" s="5"/>
      <c r="V42" s="5"/>
      <c r="W42" s="5"/>
      <c r="X42" s="2"/>
      <c r="Y42" s="2"/>
    </row>
    <row r="43" spans="8:26"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5"/>
      <c r="U43" s="5"/>
      <c r="V43" s="5"/>
      <c r="W43" s="5"/>
      <c r="X43" s="2"/>
      <c r="Y43" s="2"/>
    </row>
    <row r="44" spans="8:26"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5"/>
      <c r="U44" s="5"/>
      <c r="V44" s="5"/>
      <c r="W44" s="5"/>
      <c r="X44" s="2"/>
      <c r="Y44" s="2"/>
    </row>
    <row r="45" spans="8:26">
      <c r="T45" s="3"/>
      <c r="U45" s="3"/>
      <c r="V45" s="3"/>
      <c r="W45" s="3"/>
    </row>
    <row r="47" spans="8:26" ht="33.950000000000003" customHeight="1"/>
  </sheetData>
  <mergeCells count="3">
    <mergeCell ref="A2:W2"/>
    <mergeCell ref="A3:W3"/>
    <mergeCell ref="A4:W4"/>
  </mergeCells>
  <printOptions horizontalCentered="1"/>
  <pageMargins left="0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EXTERIOR 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2024-05-09T12:48:53Z</cp:lastPrinted>
  <dcterms:created xsi:type="dcterms:W3CDTF">2024-05-02T12:18:37Z</dcterms:created>
  <dcterms:modified xsi:type="dcterms:W3CDTF">2024-05-09T12:51:05Z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