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GASTOS DE INVERSION" sheetId="1" r:id="rId1"/>
  </sheets>
  <definedNames>
    <definedName name="_xlnm.Print_Titles" localSheetId="0">'GASTOS DE INVERSION'!$6:$6</definedName>
  </definedNames>
  <calcPr calcId="152511"/>
</workbook>
</file>

<file path=xl/calcChain.xml><?xml version="1.0" encoding="utf-8"?>
<calcChain xmlns="http://schemas.openxmlformats.org/spreadsheetml/2006/main">
  <c r="V28" i="1" l="1"/>
  <c r="U28" i="1"/>
  <c r="T28" i="1"/>
  <c r="S28" i="1"/>
  <c r="V27" i="1"/>
  <c r="U27" i="1"/>
  <c r="T27" i="1"/>
  <c r="S27" i="1"/>
  <c r="V26" i="1"/>
  <c r="U26" i="1"/>
  <c r="T26" i="1"/>
  <c r="S26" i="1"/>
  <c r="V24" i="1"/>
  <c r="U24" i="1"/>
  <c r="T24" i="1"/>
  <c r="S24" i="1"/>
  <c r="V23" i="1"/>
  <c r="U23" i="1"/>
  <c r="T23" i="1"/>
  <c r="S23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9" i="1"/>
  <c r="U9" i="1"/>
  <c r="T9" i="1"/>
  <c r="S9" i="1"/>
  <c r="V8" i="1"/>
  <c r="U8" i="1"/>
  <c r="T8" i="1"/>
  <c r="S8" i="1"/>
  <c r="R29" i="1"/>
  <c r="Q29" i="1"/>
  <c r="P29" i="1"/>
  <c r="O29" i="1"/>
  <c r="N29" i="1"/>
  <c r="M29" i="1"/>
  <c r="L29" i="1"/>
  <c r="K29" i="1"/>
  <c r="J29" i="1"/>
  <c r="R25" i="1"/>
  <c r="Q25" i="1"/>
  <c r="P25" i="1"/>
  <c r="O25" i="1"/>
  <c r="N25" i="1"/>
  <c r="M25" i="1"/>
  <c r="S25" i="1" s="1"/>
  <c r="L25" i="1"/>
  <c r="K25" i="1"/>
  <c r="J25" i="1"/>
  <c r="R22" i="1"/>
  <c r="Q22" i="1"/>
  <c r="P22" i="1"/>
  <c r="O22" i="1"/>
  <c r="N22" i="1"/>
  <c r="M22" i="1"/>
  <c r="L22" i="1"/>
  <c r="K22" i="1"/>
  <c r="J22" i="1"/>
  <c r="R10" i="1"/>
  <c r="Q10" i="1"/>
  <c r="P10" i="1"/>
  <c r="O10" i="1"/>
  <c r="N10" i="1"/>
  <c r="M10" i="1"/>
  <c r="L10" i="1"/>
  <c r="K10" i="1"/>
  <c r="J10" i="1"/>
  <c r="V10" i="1" l="1"/>
  <c r="U29" i="1"/>
  <c r="U10" i="1"/>
  <c r="U22" i="1"/>
  <c r="S29" i="1"/>
  <c r="V22" i="1"/>
  <c r="T22" i="1"/>
  <c r="T10" i="1"/>
  <c r="V29" i="1"/>
  <c r="L30" i="1"/>
  <c r="T25" i="1"/>
  <c r="U25" i="1"/>
  <c r="O30" i="1"/>
  <c r="J30" i="1"/>
  <c r="K30" i="1"/>
  <c r="S10" i="1"/>
  <c r="N30" i="1"/>
  <c r="S22" i="1"/>
  <c r="V25" i="1"/>
  <c r="T29" i="1"/>
  <c r="P30" i="1"/>
  <c r="Q30" i="1"/>
  <c r="R30" i="1"/>
  <c r="M30" i="1"/>
  <c r="V7" i="1"/>
  <c r="U7" i="1"/>
  <c r="T7" i="1"/>
  <c r="S7" i="1"/>
  <c r="S30" i="1" l="1"/>
  <c r="V30" i="1"/>
  <c r="U30" i="1"/>
  <c r="T30" i="1"/>
</calcChain>
</file>

<file path=xl/sharedStrings.xml><?xml version="1.0" encoding="utf-8"?>
<sst xmlns="http://schemas.openxmlformats.org/spreadsheetml/2006/main" count="194" uniqueCount="80">
  <si>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</si>
  <si>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</si>
  <si>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</si>
  <si>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</si>
  <si>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</si>
  <si>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</si>
  <si>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</si>
  <si>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</si>
  <si>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</si>
  <si>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</si>
  <si>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</si>
  <si>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</si>
  <si>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</si>
  <si>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</si>
  <si>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</si>
  <si>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</si>
  <si>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</si>
  <si>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</si>
  <si>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</si>
  <si>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</si>
  <si>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</si>
  <si>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</si>
  <si>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</si>
  <si>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</si>
  <si>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</si>
  <si>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</si>
  <si>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</si>
  <si>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</si>
  <si>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</si>
  <si>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</si>
  <si>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</si>
  <si>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</si>
  <si>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</si>
  <si>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</si>
  <si>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</si>
  <si>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</si>
  <si>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</si>
  <si>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</si>
  <si>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</si>
  <si>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</si>
  <si>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</si>
  <si>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</si>
  <si>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</si>
  <si>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</si>
  <si>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</si>
  <si>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</si>
  <si>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</si>
  <si>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</si>
  <si>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</si>
  <si>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</si>
  <si>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</si>
  <si>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</si>
  <si>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</si>
  <si>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</si>
  <si>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</si>
  <si>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</si>
  <si>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</si>
  <si>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</si>
  <si>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</si>
  <si>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</si>
  <si>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</si>
  <si>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</si>
  <si>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APROPIACION SIN COMPROMETER</t>
  </si>
  <si>
    <t xml:space="preserve">INFORME DE EJECUCIÓN PRESUPUESTAL ACUMULADA CON CORTE AL 30 DE SEPTIEMBRE DE 2023 </t>
  </si>
  <si>
    <t>MINISTERIO DE COMERCIO, INDUSTRIA Y TURISMO</t>
  </si>
  <si>
    <t>VICEMINISTERIO DE COMERCIO EXTERIOR</t>
  </si>
  <si>
    <t>VICEMINISTERIO DE DESARROLLO EMPRESARIAL</t>
  </si>
  <si>
    <t>SECRETARIA GENERAL</t>
  </si>
  <si>
    <t>VICEMINISTERIO DE TURISMO</t>
  </si>
  <si>
    <t>TOTAL GASTOS DE INVERSION</t>
  </si>
  <si>
    <t>COMP /APR</t>
  </si>
  <si>
    <t>OBLIG/ APR</t>
  </si>
  <si>
    <t>PAGO / APR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</si>
  <si>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</si>
  <si>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</si>
  <si>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</si>
  <si>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</si>
  <si>
    <r>
      <rPr>
        <b/>
        <sz val="8"/>
        <rFont val="Arial"/>
        <family val="2"/>
      </rPr>
      <t>Nota 4: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</si>
  <si>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5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</si>
  <si>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>FECHA DE GENERACIÓN : OCTUBRE 2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</si>
</sst>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0" fontId="5" fillId="0" borderId="0" xfId="0" applyNumberFormat="1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10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10" fontId="4" fillId="0" borderId="0" xfId="0" applyNumberFormat="1" applyFont="1" applyFill="1" applyBorder="1"/>
    <xf numFmtId="10" fontId="10" fillId="0" borderId="0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971550</xdr:colOff>
      <xdr:row>0</xdr:row>
      <xdr:rowOff>76200</xdr:rowOff>
    </xdr:from>
    <xdr:to>
      <xdr:col>21</xdr:col>
      <xdr:colOff>628650</xdr:colOff>
      <xdr:row>3</xdr:row>
      <xdr:rowOff>57150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7425" y="76200"/>
          <a:ext cx="2276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showGridLines="0" tabSelected="1" workbookViewId="0">
      <selection activeCell="C7" sqref="C7"/>
    </sheetView>
  </sheetViews>
  <sheetFormatPr baseColWidth="10" defaultRowHeight="15" x14ac:dyDescent="0.25"/>
  <cols>
    <col min="1" max="5" width="5.42578125" customWidth="1"/>
    <col min="6" max="6" width="7.85546875" customWidth="1"/>
    <col min="7" max="7" width="4.140625" customWidth="1"/>
    <col min="8" max="8" width="5.42578125" customWidth="1"/>
    <col min="9" max="9" width="27.5703125" customWidth="1"/>
    <col min="10" max="10" width="16.7109375" customWidth="1"/>
    <col min="11" max="11" width="17.85546875" customWidth="1"/>
    <col min="12" max="12" width="14.7109375" customWidth="1"/>
    <col min="13" max="13" width="18" customWidth="1"/>
    <col min="14" max="14" width="17.5703125" customWidth="1"/>
    <col min="15" max="15" width="16.7109375" customWidth="1"/>
    <col min="16" max="16" width="16.42578125" customWidth="1"/>
    <col min="17" max="17" width="15" customWidth="1"/>
    <col min="18" max="18" width="16.7109375" customWidth="1"/>
    <col min="19" max="19" width="15" customWidth="1"/>
    <col min="20" max="20" width="8.140625" customWidth="1"/>
    <col min="21" max="21" width="7.5703125" customWidth="1"/>
    <col min="22" max="22" width="8" customWidth="1"/>
    <col min="24" max="24" width="17.140625" bestFit="1" customWidth="1"/>
  </cols>
  <sheetData>
    <row r="1" spans="1:26" x14ac:dyDescent="0.25">
      <c r="A1" s="30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6" x14ac:dyDescent="0.25">
      <c r="A2" s="30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6" x14ac:dyDescent="0.25">
      <c r="A3" s="30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3" t="s">
        <v>79</v>
      </c>
      <c r="S5" s="34"/>
      <c r="T5" s="34"/>
      <c r="U5" s="34"/>
      <c r="V5" s="34"/>
    </row>
    <row r="6" spans="1:26" ht="27.75" customHeight="1" thickTop="1" thickBot="1" x14ac:dyDescent="0.3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 t="s">
        <v>17</v>
      </c>
      <c r="S6" s="9" t="s">
        <v>62</v>
      </c>
      <c r="T6" s="9" t="s">
        <v>70</v>
      </c>
      <c r="U6" s="9" t="s">
        <v>71</v>
      </c>
      <c r="V6" s="9" t="s">
        <v>72</v>
      </c>
      <c r="W6" s="3"/>
      <c r="X6" s="3"/>
    </row>
    <row r="7" spans="1:26" ht="76.5" customHeight="1" thickTop="1" thickBot="1" x14ac:dyDescent="0.3">
      <c r="A7" s="11" t="s">
        <v>23</v>
      </c>
      <c r="B7" s="11" t="s">
        <v>24</v>
      </c>
      <c r="C7" s="11" t="s">
        <v>25</v>
      </c>
      <c r="D7" s="11" t="s">
        <v>26</v>
      </c>
      <c r="E7" s="11"/>
      <c r="F7" s="11" t="s">
        <v>18</v>
      </c>
      <c r="G7" s="11" t="s">
        <v>19</v>
      </c>
      <c r="H7" s="11" t="s">
        <v>20</v>
      </c>
      <c r="I7" s="12" t="s">
        <v>27</v>
      </c>
      <c r="J7" s="13">
        <v>3775000000</v>
      </c>
      <c r="K7" s="13">
        <v>0</v>
      </c>
      <c r="L7" s="13">
        <v>0</v>
      </c>
      <c r="M7" s="13">
        <v>3775000000</v>
      </c>
      <c r="N7" s="13">
        <v>3296044613.1599998</v>
      </c>
      <c r="O7" s="13">
        <v>478955386.83999997</v>
      </c>
      <c r="P7" s="13">
        <v>2792251893.4499998</v>
      </c>
      <c r="Q7" s="13">
        <v>1935752330.96</v>
      </c>
      <c r="R7" s="13">
        <v>1935752330.96</v>
      </c>
      <c r="S7" s="16">
        <f t="shared" ref="S7:S30" si="0">+M7-P7</f>
        <v>982748106.55000019</v>
      </c>
      <c r="T7" s="17">
        <f t="shared" ref="T7:T30" si="1">+P7/M7</f>
        <v>0.73966937574834435</v>
      </c>
      <c r="U7" s="17">
        <f t="shared" ref="U7:U30" si="2">+Q7/M7</f>
        <v>0.51278207442649004</v>
      </c>
      <c r="V7" s="17">
        <f t="shared" ref="V7:V30" si="3">+R7/M7</f>
        <v>0.51278207442649004</v>
      </c>
      <c r="W7" s="6"/>
      <c r="X7" s="4"/>
      <c r="Y7" s="5"/>
      <c r="Z7" s="5"/>
    </row>
    <row r="8" spans="1:26" ht="90.75" customHeight="1" thickTop="1" thickBot="1" x14ac:dyDescent="0.3">
      <c r="A8" s="11" t="s">
        <v>23</v>
      </c>
      <c r="B8" s="11" t="s">
        <v>24</v>
      </c>
      <c r="C8" s="11" t="s">
        <v>25</v>
      </c>
      <c r="D8" s="11" t="s">
        <v>26</v>
      </c>
      <c r="E8" s="11"/>
      <c r="F8" s="11" t="s">
        <v>18</v>
      </c>
      <c r="G8" s="11" t="s">
        <v>28</v>
      </c>
      <c r="H8" s="11" t="s">
        <v>20</v>
      </c>
      <c r="I8" s="12" t="s">
        <v>27</v>
      </c>
      <c r="J8" s="13">
        <v>19001800000</v>
      </c>
      <c r="K8" s="13">
        <v>0</v>
      </c>
      <c r="L8" s="13">
        <v>0</v>
      </c>
      <c r="M8" s="13">
        <v>19001800000</v>
      </c>
      <c r="N8" s="13">
        <v>19001800000</v>
      </c>
      <c r="O8" s="13">
        <v>0</v>
      </c>
      <c r="P8" s="13">
        <v>19001800000</v>
      </c>
      <c r="Q8" s="13">
        <v>0</v>
      </c>
      <c r="R8" s="13">
        <v>0</v>
      </c>
      <c r="S8" s="16">
        <f t="shared" si="0"/>
        <v>0</v>
      </c>
      <c r="T8" s="17">
        <f t="shared" si="1"/>
        <v>1</v>
      </c>
      <c r="U8" s="17">
        <f t="shared" si="2"/>
        <v>0</v>
      </c>
      <c r="V8" s="17">
        <f t="shared" si="3"/>
        <v>0</v>
      </c>
      <c r="W8" s="6"/>
      <c r="X8" s="4"/>
      <c r="Y8" s="5"/>
      <c r="Z8" s="5"/>
    </row>
    <row r="9" spans="1:26" ht="46.5" thickTop="1" thickBot="1" x14ac:dyDescent="0.3">
      <c r="A9" s="11" t="s">
        <v>23</v>
      </c>
      <c r="B9" s="11" t="s">
        <v>24</v>
      </c>
      <c r="C9" s="11" t="s">
        <v>25</v>
      </c>
      <c r="D9" s="11" t="s">
        <v>26</v>
      </c>
      <c r="E9" s="11"/>
      <c r="F9" s="11" t="s">
        <v>18</v>
      </c>
      <c r="G9" s="11" t="s">
        <v>30</v>
      </c>
      <c r="H9" s="11" t="s">
        <v>22</v>
      </c>
      <c r="I9" s="12" t="s">
        <v>60</v>
      </c>
      <c r="J9" s="13">
        <v>13355000000</v>
      </c>
      <c r="K9" s="13">
        <v>0</v>
      </c>
      <c r="L9" s="13">
        <v>0</v>
      </c>
      <c r="M9" s="13">
        <v>13355000000</v>
      </c>
      <c r="N9" s="13">
        <v>12232927348.139999</v>
      </c>
      <c r="O9" s="13">
        <v>1122072651.8599999</v>
      </c>
      <c r="P9" s="13">
        <v>11383129142.139999</v>
      </c>
      <c r="Q9" s="13">
        <v>7511890981.5299997</v>
      </c>
      <c r="R9" s="13">
        <v>7511890981.5299997</v>
      </c>
      <c r="S9" s="16">
        <f t="shared" si="0"/>
        <v>1971870857.8600006</v>
      </c>
      <c r="T9" s="17">
        <f t="shared" si="1"/>
        <v>0.85234961753201044</v>
      </c>
      <c r="U9" s="17">
        <f t="shared" si="2"/>
        <v>0.56247779719430924</v>
      </c>
      <c r="V9" s="17">
        <f t="shared" si="3"/>
        <v>0.56247779719430924</v>
      </c>
      <c r="W9" s="6"/>
      <c r="X9" s="4"/>
      <c r="Y9" s="5"/>
      <c r="Z9" s="5"/>
    </row>
    <row r="10" spans="1:26" ht="52.5" customHeight="1" thickTop="1" thickBot="1" x14ac:dyDescent="0.3">
      <c r="A10" s="14" t="s">
        <v>23</v>
      </c>
      <c r="B10" s="14"/>
      <c r="C10" s="14"/>
      <c r="D10" s="14"/>
      <c r="E10" s="14"/>
      <c r="F10" s="14"/>
      <c r="G10" s="14"/>
      <c r="H10" s="14"/>
      <c r="I10" s="10" t="s">
        <v>65</v>
      </c>
      <c r="J10" s="15">
        <f>SUM(J7:J9)</f>
        <v>36131800000</v>
      </c>
      <c r="K10" s="15">
        <f t="shared" ref="K10:R10" si="4">SUM(K7:K9)</f>
        <v>0</v>
      </c>
      <c r="L10" s="15">
        <f t="shared" si="4"/>
        <v>0</v>
      </c>
      <c r="M10" s="15">
        <f t="shared" si="4"/>
        <v>36131800000</v>
      </c>
      <c r="N10" s="15">
        <f t="shared" si="4"/>
        <v>34530771961.300003</v>
      </c>
      <c r="O10" s="15">
        <f t="shared" si="4"/>
        <v>1601028038.6999998</v>
      </c>
      <c r="P10" s="15">
        <f t="shared" si="4"/>
        <v>33177181035.59</v>
      </c>
      <c r="Q10" s="15">
        <f t="shared" si="4"/>
        <v>9447643312.4899998</v>
      </c>
      <c r="R10" s="15">
        <f t="shared" si="4"/>
        <v>9447643312.4899998</v>
      </c>
      <c r="S10" s="20">
        <f t="shared" si="0"/>
        <v>2954618964.4099998</v>
      </c>
      <c r="T10" s="21">
        <f t="shared" si="1"/>
        <v>0.91822663237342173</v>
      </c>
      <c r="U10" s="21">
        <f t="shared" si="2"/>
        <v>0.2614772392321999</v>
      </c>
      <c r="V10" s="21">
        <f t="shared" si="3"/>
        <v>0.2614772392321999</v>
      </c>
      <c r="W10" s="6"/>
      <c r="X10" s="4"/>
      <c r="Y10" s="5"/>
      <c r="Z10" s="5"/>
    </row>
    <row r="11" spans="1:26" ht="57.75" thickTop="1" thickBot="1" x14ac:dyDescent="0.3">
      <c r="A11" s="11" t="s">
        <v>23</v>
      </c>
      <c r="B11" s="11" t="s">
        <v>29</v>
      </c>
      <c r="C11" s="11" t="s">
        <v>25</v>
      </c>
      <c r="D11" s="11" t="s">
        <v>32</v>
      </c>
      <c r="E11" s="11"/>
      <c r="F11" s="11" t="s">
        <v>18</v>
      </c>
      <c r="G11" s="11" t="s">
        <v>19</v>
      </c>
      <c r="H11" s="11" t="s">
        <v>20</v>
      </c>
      <c r="I11" s="12" t="s">
        <v>33</v>
      </c>
      <c r="J11" s="13">
        <v>10422750116</v>
      </c>
      <c r="K11" s="13">
        <v>16800000000</v>
      </c>
      <c r="L11" s="13">
        <v>0</v>
      </c>
      <c r="M11" s="13">
        <v>27222750116</v>
      </c>
      <c r="N11" s="13">
        <v>26597603434.830002</v>
      </c>
      <c r="O11" s="13">
        <v>625146681.16999996</v>
      </c>
      <c r="P11" s="13">
        <v>26452157584.830002</v>
      </c>
      <c r="Q11" s="13">
        <v>5851262270.8299999</v>
      </c>
      <c r="R11" s="13">
        <v>5851262270.8299999</v>
      </c>
      <c r="S11" s="16">
        <f t="shared" si="0"/>
        <v>770592531.16999817</v>
      </c>
      <c r="T11" s="17">
        <f t="shared" si="1"/>
        <v>0.97169306819162671</v>
      </c>
      <c r="U11" s="17">
        <f t="shared" si="2"/>
        <v>0.21494016019310838</v>
      </c>
      <c r="V11" s="17">
        <f t="shared" si="3"/>
        <v>0.21494016019310838</v>
      </c>
      <c r="W11" s="6"/>
      <c r="X11" s="4"/>
      <c r="Y11" s="5"/>
      <c r="Z11" s="5"/>
    </row>
    <row r="12" spans="1:26" ht="69" thickTop="1" thickBot="1" x14ac:dyDescent="0.3">
      <c r="A12" s="11" t="s">
        <v>23</v>
      </c>
      <c r="B12" s="11" t="s">
        <v>29</v>
      </c>
      <c r="C12" s="11" t="s">
        <v>25</v>
      </c>
      <c r="D12" s="11" t="s">
        <v>34</v>
      </c>
      <c r="E12" s="11"/>
      <c r="F12" s="11" t="s">
        <v>18</v>
      </c>
      <c r="G12" s="11" t="s">
        <v>19</v>
      </c>
      <c r="H12" s="11" t="s">
        <v>20</v>
      </c>
      <c r="I12" s="12" t="s">
        <v>35</v>
      </c>
      <c r="J12" s="13">
        <v>20775856863</v>
      </c>
      <c r="K12" s="13">
        <v>15000000000</v>
      </c>
      <c r="L12" s="13">
        <v>0</v>
      </c>
      <c r="M12" s="13">
        <v>35775856863</v>
      </c>
      <c r="N12" s="13">
        <v>35775856863</v>
      </c>
      <c r="O12" s="13">
        <v>0</v>
      </c>
      <c r="P12" s="13">
        <v>35775856863</v>
      </c>
      <c r="Q12" s="13">
        <v>0</v>
      </c>
      <c r="R12" s="13">
        <v>0</v>
      </c>
      <c r="S12" s="16">
        <f t="shared" si="0"/>
        <v>0</v>
      </c>
      <c r="T12" s="17">
        <f t="shared" si="1"/>
        <v>1</v>
      </c>
      <c r="U12" s="17">
        <f t="shared" si="2"/>
        <v>0</v>
      </c>
      <c r="V12" s="17">
        <f t="shared" si="3"/>
        <v>0</v>
      </c>
      <c r="W12" s="6"/>
      <c r="X12" s="4"/>
      <c r="Y12" s="5"/>
      <c r="Z12" s="5"/>
    </row>
    <row r="13" spans="1:26" ht="46.5" thickTop="1" thickBot="1" x14ac:dyDescent="0.3">
      <c r="A13" s="11" t="s">
        <v>23</v>
      </c>
      <c r="B13" s="11" t="s">
        <v>29</v>
      </c>
      <c r="C13" s="11" t="s">
        <v>25</v>
      </c>
      <c r="D13" s="11" t="s">
        <v>36</v>
      </c>
      <c r="E13" s="11"/>
      <c r="F13" s="11" t="s">
        <v>18</v>
      </c>
      <c r="G13" s="11" t="s">
        <v>19</v>
      </c>
      <c r="H13" s="11" t="s">
        <v>20</v>
      </c>
      <c r="I13" s="12" t="s">
        <v>37</v>
      </c>
      <c r="J13" s="13">
        <v>6092612574</v>
      </c>
      <c r="K13" s="13">
        <v>4450000000</v>
      </c>
      <c r="L13" s="13">
        <v>0</v>
      </c>
      <c r="M13" s="13">
        <v>10542612574</v>
      </c>
      <c r="N13" s="13">
        <v>10396569546.66</v>
      </c>
      <c r="O13" s="13">
        <v>146043027.34</v>
      </c>
      <c r="P13" s="13">
        <v>5543286835.6599998</v>
      </c>
      <c r="Q13" s="13">
        <v>1551808761.6600001</v>
      </c>
      <c r="R13" s="13">
        <v>1551808761.6600001</v>
      </c>
      <c r="S13" s="16">
        <f t="shared" si="0"/>
        <v>4999325738.3400002</v>
      </c>
      <c r="T13" s="17">
        <f t="shared" si="1"/>
        <v>0.52579821147281403</v>
      </c>
      <c r="U13" s="17">
        <f t="shared" si="2"/>
        <v>0.14719394749334172</v>
      </c>
      <c r="V13" s="17">
        <f t="shared" si="3"/>
        <v>0.14719394749334172</v>
      </c>
      <c r="W13" s="6"/>
      <c r="X13" s="4"/>
      <c r="Y13" s="5"/>
      <c r="Z13" s="5"/>
    </row>
    <row r="14" spans="1:26" ht="57.75" thickTop="1" thickBot="1" x14ac:dyDescent="0.3">
      <c r="A14" s="11" t="s">
        <v>23</v>
      </c>
      <c r="B14" s="11" t="s">
        <v>29</v>
      </c>
      <c r="C14" s="11" t="s">
        <v>25</v>
      </c>
      <c r="D14" s="11" t="s">
        <v>38</v>
      </c>
      <c r="E14" s="11"/>
      <c r="F14" s="11" t="s">
        <v>18</v>
      </c>
      <c r="G14" s="11" t="s">
        <v>19</v>
      </c>
      <c r="H14" s="11" t="s">
        <v>20</v>
      </c>
      <c r="I14" s="12" t="s">
        <v>39</v>
      </c>
      <c r="J14" s="13">
        <v>19000000000</v>
      </c>
      <c r="K14" s="13">
        <v>0</v>
      </c>
      <c r="L14" s="13">
        <v>0</v>
      </c>
      <c r="M14" s="13">
        <v>19000000000</v>
      </c>
      <c r="N14" s="13">
        <v>18882950615.450001</v>
      </c>
      <c r="O14" s="13">
        <v>117049384.55</v>
      </c>
      <c r="P14" s="13">
        <v>18822080361.650002</v>
      </c>
      <c r="Q14" s="13">
        <v>18521901067.650002</v>
      </c>
      <c r="R14" s="13">
        <v>18521901067.650002</v>
      </c>
      <c r="S14" s="16">
        <f t="shared" si="0"/>
        <v>177919638.34999847</v>
      </c>
      <c r="T14" s="17">
        <f t="shared" si="1"/>
        <v>0.99063580850789479</v>
      </c>
      <c r="U14" s="17">
        <f t="shared" si="2"/>
        <v>0.97483689829736853</v>
      </c>
      <c r="V14" s="17">
        <f t="shared" si="3"/>
        <v>0.97483689829736853</v>
      </c>
      <c r="W14" s="6"/>
      <c r="X14" s="4"/>
      <c r="Y14" s="5"/>
      <c r="Z14" s="5"/>
    </row>
    <row r="15" spans="1:26" ht="46.5" thickTop="1" thickBot="1" x14ac:dyDescent="0.3">
      <c r="A15" s="11" t="s">
        <v>23</v>
      </c>
      <c r="B15" s="11" t="s">
        <v>29</v>
      </c>
      <c r="C15" s="11" t="s">
        <v>25</v>
      </c>
      <c r="D15" s="11" t="s">
        <v>42</v>
      </c>
      <c r="E15" s="11"/>
      <c r="F15" s="11" t="s">
        <v>18</v>
      </c>
      <c r="G15" s="11" t="s">
        <v>19</v>
      </c>
      <c r="H15" s="11" t="s">
        <v>20</v>
      </c>
      <c r="I15" s="12" t="s">
        <v>43</v>
      </c>
      <c r="J15" s="13">
        <v>1000000000</v>
      </c>
      <c r="K15" s="13">
        <v>96000000000</v>
      </c>
      <c r="L15" s="13">
        <v>0</v>
      </c>
      <c r="M15" s="13">
        <v>97000000000</v>
      </c>
      <c r="N15" s="13">
        <v>86367327927</v>
      </c>
      <c r="O15" s="13">
        <v>10632672073</v>
      </c>
      <c r="P15" s="13">
        <v>86367327927</v>
      </c>
      <c r="Q15" s="13">
        <v>846953940</v>
      </c>
      <c r="R15" s="13">
        <v>846953940</v>
      </c>
      <c r="S15" s="16">
        <f t="shared" si="0"/>
        <v>10632672073</v>
      </c>
      <c r="T15" s="17">
        <f t="shared" si="1"/>
        <v>0.89038482398969077</v>
      </c>
      <c r="U15" s="17">
        <f t="shared" si="2"/>
        <v>8.7314839175257741E-3</v>
      </c>
      <c r="V15" s="17">
        <f t="shared" si="3"/>
        <v>8.7314839175257741E-3</v>
      </c>
      <c r="W15" s="6"/>
      <c r="X15" s="4"/>
      <c r="Y15" s="5"/>
      <c r="Z15" s="5"/>
    </row>
    <row r="16" spans="1:26" ht="91.5" thickTop="1" thickBot="1" x14ac:dyDescent="0.3">
      <c r="A16" s="11" t="s">
        <v>23</v>
      </c>
      <c r="B16" s="11" t="s">
        <v>29</v>
      </c>
      <c r="C16" s="11" t="s">
        <v>25</v>
      </c>
      <c r="D16" s="11" t="s">
        <v>44</v>
      </c>
      <c r="E16" s="11"/>
      <c r="F16" s="11" t="s">
        <v>18</v>
      </c>
      <c r="G16" s="11" t="s">
        <v>19</v>
      </c>
      <c r="H16" s="11" t="s">
        <v>20</v>
      </c>
      <c r="I16" s="12" t="s">
        <v>45</v>
      </c>
      <c r="J16" s="13">
        <v>4000000000</v>
      </c>
      <c r="K16" s="13">
        <v>0</v>
      </c>
      <c r="L16" s="13">
        <v>0</v>
      </c>
      <c r="M16" s="13">
        <v>4000000000</v>
      </c>
      <c r="N16" s="13">
        <v>3405124450.5</v>
      </c>
      <c r="O16" s="13">
        <v>594875549.5</v>
      </c>
      <c r="P16" s="13">
        <v>3403934083.5</v>
      </c>
      <c r="Q16" s="13">
        <v>1447479265.4400001</v>
      </c>
      <c r="R16" s="13">
        <v>1447479265.4400001</v>
      </c>
      <c r="S16" s="16">
        <f t="shared" si="0"/>
        <v>596065916.5</v>
      </c>
      <c r="T16" s="17">
        <f t="shared" si="1"/>
        <v>0.85098352087499995</v>
      </c>
      <c r="U16" s="17">
        <f t="shared" si="2"/>
        <v>0.36186981636000004</v>
      </c>
      <c r="V16" s="17">
        <f t="shared" si="3"/>
        <v>0.36186981636000004</v>
      </c>
      <c r="W16" s="6"/>
      <c r="X16" s="4"/>
      <c r="Y16" s="5"/>
      <c r="Z16" s="5"/>
    </row>
    <row r="17" spans="1:26" ht="35.25" thickTop="1" thickBot="1" x14ac:dyDescent="0.3">
      <c r="A17" s="11" t="s">
        <v>23</v>
      </c>
      <c r="B17" s="11" t="s">
        <v>29</v>
      </c>
      <c r="C17" s="11" t="s">
        <v>25</v>
      </c>
      <c r="D17" s="11" t="s">
        <v>46</v>
      </c>
      <c r="E17" s="11"/>
      <c r="F17" s="11" t="s">
        <v>18</v>
      </c>
      <c r="G17" s="11" t="s">
        <v>19</v>
      </c>
      <c r="H17" s="11" t="s">
        <v>20</v>
      </c>
      <c r="I17" s="12" t="s">
        <v>47</v>
      </c>
      <c r="J17" s="13">
        <v>2900000000</v>
      </c>
      <c r="K17" s="13">
        <v>0</v>
      </c>
      <c r="L17" s="13">
        <v>0</v>
      </c>
      <c r="M17" s="13">
        <v>2900000000</v>
      </c>
      <c r="N17" s="13">
        <v>1868719009.3</v>
      </c>
      <c r="O17" s="13">
        <v>1031280990.7</v>
      </c>
      <c r="P17" s="13">
        <v>1778084717.3</v>
      </c>
      <c r="Q17" s="13">
        <v>351711122.30000001</v>
      </c>
      <c r="R17" s="13">
        <v>351711122.30000001</v>
      </c>
      <c r="S17" s="16">
        <f t="shared" si="0"/>
        <v>1121915282.7</v>
      </c>
      <c r="T17" s="17">
        <f t="shared" si="1"/>
        <v>0.61313266113793097</v>
      </c>
      <c r="U17" s="17">
        <f t="shared" si="2"/>
        <v>0.12127969734482759</v>
      </c>
      <c r="V17" s="17">
        <f t="shared" si="3"/>
        <v>0.12127969734482759</v>
      </c>
      <c r="W17" s="6"/>
      <c r="X17" s="4"/>
      <c r="Y17" s="5"/>
      <c r="Z17" s="5"/>
    </row>
    <row r="18" spans="1:26" ht="46.5" thickTop="1" thickBot="1" x14ac:dyDescent="0.3">
      <c r="A18" s="11" t="s">
        <v>23</v>
      </c>
      <c r="B18" s="11" t="s">
        <v>29</v>
      </c>
      <c r="C18" s="11" t="s">
        <v>25</v>
      </c>
      <c r="D18" s="11" t="s">
        <v>48</v>
      </c>
      <c r="E18" s="11"/>
      <c r="F18" s="11" t="s">
        <v>18</v>
      </c>
      <c r="G18" s="11" t="s">
        <v>19</v>
      </c>
      <c r="H18" s="11" t="s">
        <v>20</v>
      </c>
      <c r="I18" s="12" t="s">
        <v>49</v>
      </c>
      <c r="J18" s="13">
        <v>6000000000</v>
      </c>
      <c r="K18" s="13">
        <v>5000000000</v>
      </c>
      <c r="L18" s="13">
        <v>0</v>
      </c>
      <c r="M18" s="13">
        <v>11000000000</v>
      </c>
      <c r="N18" s="13">
        <v>10964815598</v>
      </c>
      <c r="O18" s="13">
        <v>35184402</v>
      </c>
      <c r="P18" s="13">
        <v>5917769698</v>
      </c>
      <c r="Q18" s="13">
        <v>135577700</v>
      </c>
      <c r="R18" s="13">
        <v>135577700</v>
      </c>
      <c r="S18" s="16">
        <f t="shared" si="0"/>
        <v>5082230302</v>
      </c>
      <c r="T18" s="17">
        <f t="shared" si="1"/>
        <v>0.53797906345454549</v>
      </c>
      <c r="U18" s="17">
        <f t="shared" si="2"/>
        <v>1.2325245454545455E-2</v>
      </c>
      <c r="V18" s="17">
        <f t="shared" si="3"/>
        <v>1.2325245454545455E-2</v>
      </c>
      <c r="W18" s="6"/>
      <c r="X18" s="4"/>
      <c r="Y18" s="5"/>
      <c r="Z18" s="5"/>
    </row>
    <row r="19" spans="1:26" ht="35.25" thickTop="1" thickBot="1" x14ac:dyDescent="0.3">
      <c r="A19" s="11" t="s">
        <v>23</v>
      </c>
      <c r="B19" s="11" t="s">
        <v>50</v>
      </c>
      <c r="C19" s="11" t="s">
        <v>25</v>
      </c>
      <c r="D19" s="11" t="s">
        <v>51</v>
      </c>
      <c r="E19" s="11"/>
      <c r="F19" s="11" t="s">
        <v>18</v>
      </c>
      <c r="G19" s="11" t="s">
        <v>19</v>
      </c>
      <c r="H19" s="11" t="s">
        <v>20</v>
      </c>
      <c r="I19" s="12" t="s">
        <v>52</v>
      </c>
      <c r="J19" s="13">
        <v>170000000</v>
      </c>
      <c r="K19" s="13">
        <v>0</v>
      </c>
      <c r="L19" s="13">
        <v>0</v>
      </c>
      <c r="M19" s="13">
        <v>170000000</v>
      </c>
      <c r="N19" s="13">
        <v>139104500</v>
      </c>
      <c r="O19" s="13">
        <v>30895500</v>
      </c>
      <c r="P19" s="13">
        <v>122002000</v>
      </c>
      <c r="Q19" s="13">
        <v>85004500</v>
      </c>
      <c r="R19" s="13">
        <v>85004500</v>
      </c>
      <c r="S19" s="16">
        <f t="shared" si="0"/>
        <v>47998000</v>
      </c>
      <c r="T19" s="17">
        <f t="shared" si="1"/>
        <v>0.71765882352941179</v>
      </c>
      <c r="U19" s="17">
        <f t="shared" si="2"/>
        <v>0.50002647058823524</v>
      </c>
      <c r="V19" s="17">
        <f t="shared" si="3"/>
        <v>0.50002647058823524</v>
      </c>
      <c r="W19" s="6"/>
      <c r="X19" s="4"/>
      <c r="Y19" s="5"/>
      <c r="Z19" s="5"/>
    </row>
    <row r="20" spans="1:26" ht="102.75" thickTop="1" thickBot="1" x14ac:dyDescent="0.3">
      <c r="A20" s="11" t="s">
        <v>23</v>
      </c>
      <c r="B20" s="11" t="s">
        <v>50</v>
      </c>
      <c r="C20" s="11" t="s">
        <v>25</v>
      </c>
      <c r="D20" s="11" t="s">
        <v>53</v>
      </c>
      <c r="E20" s="11"/>
      <c r="F20" s="11" t="s">
        <v>18</v>
      </c>
      <c r="G20" s="11" t="s">
        <v>19</v>
      </c>
      <c r="H20" s="11" t="s">
        <v>20</v>
      </c>
      <c r="I20" s="12" t="s">
        <v>54</v>
      </c>
      <c r="J20" s="13">
        <v>300000000</v>
      </c>
      <c r="K20" s="13">
        <v>0</v>
      </c>
      <c r="L20" s="13">
        <v>0</v>
      </c>
      <c r="M20" s="13">
        <v>300000000</v>
      </c>
      <c r="N20" s="13">
        <v>262961000</v>
      </c>
      <c r="O20" s="13">
        <v>37039000</v>
      </c>
      <c r="P20" s="13">
        <v>115961000</v>
      </c>
      <c r="Q20" s="13">
        <v>74108000</v>
      </c>
      <c r="R20" s="13">
        <v>74108000</v>
      </c>
      <c r="S20" s="16">
        <f t="shared" si="0"/>
        <v>184039000</v>
      </c>
      <c r="T20" s="17">
        <f t="shared" si="1"/>
        <v>0.38653666666666664</v>
      </c>
      <c r="U20" s="17">
        <f t="shared" si="2"/>
        <v>0.24702666666666667</v>
      </c>
      <c r="V20" s="17">
        <f t="shared" si="3"/>
        <v>0.24702666666666667</v>
      </c>
      <c r="W20" s="6"/>
      <c r="X20" s="4"/>
      <c r="Y20" s="5"/>
      <c r="Z20" s="5"/>
    </row>
    <row r="21" spans="1:26" ht="69" thickTop="1" thickBot="1" x14ac:dyDescent="0.3">
      <c r="A21" s="11" t="s">
        <v>23</v>
      </c>
      <c r="B21" s="11" t="s">
        <v>50</v>
      </c>
      <c r="C21" s="11" t="s">
        <v>25</v>
      </c>
      <c r="D21" s="11" t="s">
        <v>55</v>
      </c>
      <c r="E21" s="11"/>
      <c r="F21" s="11" t="s">
        <v>18</v>
      </c>
      <c r="G21" s="11" t="s">
        <v>19</v>
      </c>
      <c r="H21" s="11" t="s">
        <v>20</v>
      </c>
      <c r="I21" s="12" t="s">
        <v>56</v>
      </c>
      <c r="J21" s="13">
        <v>150000000</v>
      </c>
      <c r="K21" s="13">
        <v>0</v>
      </c>
      <c r="L21" s="13">
        <v>0</v>
      </c>
      <c r="M21" s="13">
        <v>150000000</v>
      </c>
      <c r="N21" s="13">
        <v>115109965</v>
      </c>
      <c r="O21" s="13">
        <v>34890035</v>
      </c>
      <c r="P21" s="13">
        <v>114149719</v>
      </c>
      <c r="Q21" s="13">
        <v>55817967</v>
      </c>
      <c r="R21" s="13">
        <v>55817967</v>
      </c>
      <c r="S21" s="16">
        <f t="shared" si="0"/>
        <v>35850281</v>
      </c>
      <c r="T21" s="17">
        <f t="shared" si="1"/>
        <v>0.76099812666666666</v>
      </c>
      <c r="U21" s="17">
        <f t="shared" si="2"/>
        <v>0.37211978000000001</v>
      </c>
      <c r="V21" s="17">
        <f t="shared" si="3"/>
        <v>0.37211978000000001</v>
      </c>
      <c r="W21" s="6"/>
      <c r="X21" s="4"/>
      <c r="Y21" s="5"/>
      <c r="Z21" s="5"/>
    </row>
    <row r="22" spans="1:26" ht="32.25" customHeight="1" thickTop="1" thickBot="1" x14ac:dyDescent="0.3">
      <c r="A22" s="14" t="s">
        <v>23</v>
      </c>
      <c r="B22" s="14"/>
      <c r="C22" s="14"/>
      <c r="D22" s="14"/>
      <c r="E22" s="14"/>
      <c r="F22" s="14"/>
      <c r="G22" s="14"/>
      <c r="H22" s="14"/>
      <c r="I22" s="10" t="s">
        <v>66</v>
      </c>
      <c r="J22" s="15">
        <f>SUM(J11:J21)</f>
        <v>70811219553</v>
      </c>
      <c r="K22" s="15">
        <f t="shared" ref="K22:R22" si="5">SUM(K11:K21)</f>
        <v>137250000000</v>
      </c>
      <c r="L22" s="15">
        <f t="shared" si="5"/>
        <v>0</v>
      </c>
      <c r="M22" s="15">
        <f t="shared" si="5"/>
        <v>208061219553</v>
      </c>
      <c r="N22" s="15">
        <f t="shared" si="5"/>
        <v>194776142909.73999</v>
      </c>
      <c r="O22" s="15">
        <f t="shared" si="5"/>
        <v>13285076643.26</v>
      </c>
      <c r="P22" s="15">
        <f t="shared" si="5"/>
        <v>184412610789.94</v>
      </c>
      <c r="Q22" s="15">
        <f t="shared" si="5"/>
        <v>28921624594.879997</v>
      </c>
      <c r="R22" s="15">
        <f t="shared" si="5"/>
        <v>28921624594.879997</v>
      </c>
      <c r="S22" s="20">
        <f t="shared" si="0"/>
        <v>23648608763.059998</v>
      </c>
      <c r="T22" s="21">
        <f t="shared" si="1"/>
        <v>0.88633821904020937</v>
      </c>
      <c r="U22" s="21">
        <f t="shared" si="2"/>
        <v>0.13900535936978256</v>
      </c>
      <c r="V22" s="21">
        <f t="shared" si="3"/>
        <v>0.13900535936978256</v>
      </c>
      <c r="W22" s="6"/>
      <c r="X22" s="4"/>
      <c r="Y22" s="5"/>
      <c r="Z22" s="5"/>
    </row>
    <row r="23" spans="1:26" ht="51" customHeight="1" thickTop="1" thickBot="1" x14ac:dyDescent="0.3">
      <c r="A23" s="11" t="s">
        <v>23</v>
      </c>
      <c r="B23" s="11" t="s">
        <v>57</v>
      </c>
      <c r="C23" s="11" t="s">
        <v>25</v>
      </c>
      <c r="D23" s="11" t="s">
        <v>51</v>
      </c>
      <c r="E23" s="11"/>
      <c r="F23" s="11" t="s">
        <v>18</v>
      </c>
      <c r="G23" s="11" t="s">
        <v>19</v>
      </c>
      <c r="H23" s="11" t="s">
        <v>20</v>
      </c>
      <c r="I23" s="12" t="s">
        <v>58</v>
      </c>
      <c r="J23" s="13">
        <v>2900000000</v>
      </c>
      <c r="K23" s="13">
        <v>0</v>
      </c>
      <c r="L23" s="13">
        <v>0</v>
      </c>
      <c r="M23" s="13">
        <v>2900000000</v>
      </c>
      <c r="N23" s="13">
        <v>2876767093.3600001</v>
      </c>
      <c r="O23" s="13">
        <v>23232906.640000001</v>
      </c>
      <c r="P23" s="13">
        <v>2811767093.3600001</v>
      </c>
      <c r="Q23" s="13">
        <v>2129281559.3800001</v>
      </c>
      <c r="R23" s="13">
        <v>2129281559.3800001</v>
      </c>
      <c r="S23" s="16">
        <f t="shared" si="0"/>
        <v>88232906.639999866</v>
      </c>
      <c r="T23" s="17">
        <f t="shared" si="1"/>
        <v>0.96957485977931035</v>
      </c>
      <c r="U23" s="17">
        <f t="shared" si="2"/>
        <v>0.73423502047586209</v>
      </c>
      <c r="V23" s="17">
        <f t="shared" si="3"/>
        <v>0.73423502047586209</v>
      </c>
      <c r="W23" s="6"/>
      <c r="X23" s="4"/>
      <c r="Y23" s="5"/>
      <c r="Z23" s="5"/>
    </row>
    <row r="24" spans="1:26" ht="57.75" thickTop="1" thickBot="1" x14ac:dyDescent="0.3">
      <c r="A24" s="11" t="s">
        <v>23</v>
      </c>
      <c r="B24" s="11" t="s">
        <v>57</v>
      </c>
      <c r="C24" s="11" t="s">
        <v>25</v>
      </c>
      <c r="D24" s="11" t="s">
        <v>53</v>
      </c>
      <c r="E24" s="11"/>
      <c r="F24" s="11" t="s">
        <v>18</v>
      </c>
      <c r="G24" s="11" t="s">
        <v>19</v>
      </c>
      <c r="H24" s="11" t="s">
        <v>20</v>
      </c>
      <c r="I24" s="12" t="s">
        <v>59</v>
      </c>
      <c r="J24" s="13">
        <v>1900000000</v>
      </c>
      <c r="K24" s="13">
        <v>0</v>
      </c>
      <c r="L24" s="13">
        <v>0</v>
      </c>
      <c r="M24" s="13">
        <v>1900000000</v>
      </c>
      <c r="N24" s="13">
        <v>1731726497.8</v>
      </c>
      <c r="O24" s="13">
        <v>168273502.19999999</v>
      </c>
      <c r="P24" s="13">
        <v>1466138340</v>
      </c>
      <c r="Q24" s="13">
        <v>710502548.66999996</v>
      </c>
      <c r="R24" s="13">
        <v>710502548.66999996</v>
      </c>
      <c r="S24" s="16">
        <f t="shared" si="0"/>
        <v>433861660</v>
      </c>
      <c r="T24" s="17">
        <f t="shared" si="1"/>
        <v>0.77165175789473683</v>
      </c>
      <c r="U24" s="17">
        <f t="shared" si="2"/>
        <v>0.37394870982631578</v>
      </c>
      <c r="V24" s="17">
        <f t="shared" si="3"/>
        <v>0.37394870982631578</v>
      </c>
      <c r="W24" s="6"/>
      <c r="X24" s="4"/>
      <c r="Y24" s="5"/>
      <c r="Z24" s="5"/>
    </row>
    <row r="25" spans="1:26" ht="30" customHeight="1" thickTop="1" thickBot="1" x14ac:dyDescent="0.3">
      <c r="A25" s="14" t="s">
        <v>23</v>
      </c>
      <c r="B25" s="14"/>
      <c r="C25" s="14"/>
      <c r="D25" s="14"/>
      <c r="E25" s="14"/>
      <c r="F25" s="14"/>
      <c r="G25" s="14"/>
      <c r="H25" s="14"/>
      <c r="I25" s="10" t="s">
        <v>67</v>
      </c>
      <c r="J25" s="15">
        <f>+J23+J24</f>
        <v>4800000000</v>
      </c>
      <c r="K25" s="15">
        <f t="shared" ref="K25:R25" si="6">+K23+K24</f>
        <v>0</v>
      </c>
      <c r="L25" s="15">
        <f t="shared" si="6"/>
        <v>0</v>
      </c>
      <c r="M25" s="15">
        <f t="shared" si="6"/>
        <v>4800000000</v>
      </c>
      <c r="N25" s="15">
        <f t="shared" si="6"/>
        <v>4608493591.1599998</v>
      </c>
      <c r="O25" s="15">
        <f t="shared" si="6"/>
        <v>191506408.83999997</v>
      </c>
      <c r="P25" s="15">
        <f t="shared" si="6"/>
        <v>4277905433.3600001</v>
      </c>
      <c r="Q25" s="15">
        <f t="shared" si="6"/>
        <v>2839784108.0500002</v>
      </c>
      <c r="R25" s="15">
        <f t="shared" si="6"/>
        <v>2839784108.0500002</v>
      </c>
      <c r="S25" s="20">
        <f t="shared" si="0"/>
        <v>522094566.63999987</v>
      </c>
      <c r="T25" s="21">
        <f t="shared" si="1"/>
        <v>0.89123029861666669</v>
      </c>
      <c r="U25" s="21">
        <f t="shared" si="2"/>
        <v>0.59162168917708335</v>
      </c>
      <c r="V25" s="21">
        <f t="shared" si="3"/>
        <v>0.59162168917708335</v>
      </c>
      <c r="W25" s="6"/>
      <c r="X25" s="4"/>
      <c r="Y25" s="5"/>
      <c r="Z25" s="5"/>
    </row>
    <row r="26" spans="1:26" ht="54" customHeight="1" thickTop="1" thickBot="1" x14ac:dyDescent="0.3">
      <c r="A26" s="11" t="s">
        <v>23</v>
      </c>
      <c r="B26" s="11" t="s">
        <v>29</v>
      </c>
      <c r="C26" s="11" t="s">
        <v>25</v>
      </c>
      <c r="D26" s="11" t="s">
        <v>30</v>
      </c>
      <c r="E26" s="11"/>
      <c r="F26" s="11" t="s">
        <v>18</v>
      </c>
      <c r="G26" s="11" t="s">
        <v>19</v>
      </c>
      <c r="H26" s="11" t="s">
        <v>20</v>
      </c>
      <c r="I26" s="12" t="s">
        <v>31</v>
      </c>
      <c r="J26" s="13">
        <v>3800000000</v>
      </c>
      <c r="K26" s="13">
        <v>0</v>
      </c>
      <c r="L26" s="13">
        <v>0</v>
      </c>
      <c r="M26" s="13">
        <v>3800000000</v>
      </c>
      <c r="N26" s="13">
        <v>3638928969.4699998</v>
      </c>
      <c r="O26" s="13">
        <v>161071030.53</v>
      </c>
      <c r="P26" s="13">
        <v>2913128621.1399999</v>
      </c>
      <c r="Q26" s="13">
        <v>1807829014.47</v>
      </c>
      <c r="R26" s="13">
        <v>1807829014.47</v>
      </c>
      <c r="S26" s="16">
        <f t="shared" si="0"/>
        <v>886871378.86000013</v>
      </c>
      <c r="T26" s="17">
        <f t="shared" si="1"/>
        <v>0.7666127950368421</v>
      </c>
      <c r="U26" s="17">
        <f t="shared" si="2"/>
        <v>0.47574447749210524</v>
      </c>
      <c r="V26" s="17">
        <f t="shared" si="3"/>
        <v>0.47574447749210524</v>
      </c>
      <c r="W26" s="6"/>
      <c r="X26" s="4"/>
      <c r="Y26" s="5"/>
      <c r="Z26" s="5"/>
    </row>
    <row r="27" spans="1:26" ht="46.5" thickTop="1" thickBot="1" x14ac:dyDescent="0.3">
      <c r="A27" s="11" t="s">
        <v>23</v>
      </c>
      <c r="B27" s="11" t="s">
        <v>29</v>
      </c>
      <c r="C27" s="11" t="s">
        <v>25</v>
      </c>
      <c r="D27" s="11" t="s">
        <v>40</v>
      </c>
      <c r="E27" s="11"/>
      <c r="F27" s="11" t="s">
        <v>18</v>
      </c>
      <c r="G27" s="11" t="s">
        <v>19</v>
      </c>
      <c r="H27" s="11" t="s">
        <v>20</v>
      </c>
      <c r="I27" s="12" t="s">
        <v>41</v>
      </c>
      <c r="J27" s="13">
        <v>138789700000</v>
      </c>
      <c r="K27" s="13">
        <v>0</v>
      </c>
      <c r="L27" s="13">
        <v>0</v>
      </c>
      <c r="M27" s="13">
        <v>138789700000</v>
      </c>
      <c r="N27" s="13">
        <v>138789700000</v>
      </c>
      <c r="O27" s="13">
        <v>0</v>
      </c>
      <c r="P27" s="13">
        <v>138789700000</v>
      </c>
      <c r="Q27" s="13">
        <v>6157417311</v>
      </c>
      <c r="R27" s="13">
        <v>6157417311</v>
      </c>
      <c r="S27" s="16">
        <f t="shared" si="0"/>
        <v>0</v>
      </c>
      <c r="T27" s="17">
        <f t="shared" si="1"/>
        <v>1</v>
      </c>
      <c r="U27" s="17">
        <f t="shared" si="2"/>
        <v>4.4365088410739412E-2</v>
      </c>
      <c r="V27" s="17">
        <f t="shared" si="3"/>
        <v>4.4365088410739412E-2</v>
      </c>
      <c r="W27" s="6"/>
      <c r="X27" s="4"/>
      <c r="Y27" s="5"/>
      <c r="Z27" s="5"/>
    </row>
    <row r="28" spans="1:26" ht="46.5" thickTop="1" thickBot="1" x14ac:dyDescent="0.3">
      <c r="A28" s="11" t="s">
        <v>23</v>
      </c>
      <c r="B28" s="11" t="s">
        <v>29</v>
      </c>
      <c r="C28" s="11" t="s">
        <v>25</v>
      </c>
      <c r="D28" s="11" t="s">
        <v>40</v>
      </c>
      <c r="E28" s="11"/>
      <c r="F28" s="11" t="s">
        <v>18</v>
      </c>
      <c r="G28" s="11" t="s">
        <v>21</v>
      </c>
      <c r="H28" s="11" t="s">
        <v>20</v>
      </c>
      <c r="I28" s="12" t="s">
        <v>41</v>
      </c>
      <c r="J28" s="13">
        <v>55997510980</v>
      </c>
      <c r="K28" s="13">
        <v>0</v>
      </c>
      <c r="L28" s="13">
        <v>0</v>
      </c>
      <c r="M28" s="13">
        <v>55997510980</v>
      </c>
      <c r="N28" s="13">
        <v>55997510980</v>
      </c>
      <c r="O28" s="13">
        <v>0</v>
      </c>
      <c r="P28" s="13">
        <v>55997510980</v>
      </c>
      <c r="Q28" s="13">
        <v>0</v>
      </c>
      <c r="R28" s="13">
        <v>0</v>
      </c>
      <c r="S28" s="16">
        <f t="shared" si="0"/>
        <v>0</v>
      </c>
      <c r="T28" s="17">
        <f t="shared" si="1"/>
        <v>1</v>
      </c>
      <c r="U28" s="17">
        <f t="shared" si="2"/>
        <v>0</v>
      </c>
      <c r="V28" s="17">
        <f t="shared" si="3"/>
        <v>0</v>
      </c>
      <c r="W28" s="6"/>
      <c r="X28" s="4"/>
      <c r="Y28" s="5"/>
      <c r="Z28" s="5"/>
    </row>
    <row r="29" spans="1:26" ht="27.75" customHeight="1" thickTop="1" thickBot="1" x14ac:dyDescent="0.3">
      <c r="A29" s="25" t="s">
        <v>23</v>
      </c>
      <c r="B29" s="25"/>
      <c r="C29" s="25"/>
      <c r="D29" s="25"/>
      <c r="E29" s="25"/>
      <c r="F29" s="25"/>
      <c r="G29" s="25"/>
      <c r="H29" s="25"/>
      <c r="I29" s="26" t="s">
        <v>68</v>
      </c>
      <c r="J29" s="27">
        <f>SUM(J26:J28)</f>
        <v>198587210980</v>
      </c>
      <c r="K29" s="27">
        <f t="shared" ref="K29:R29" si="7">SUM(K26:K28)</f>
        <v>0</v>
      </c>
      <c r="L29" s="27">
        <f t="shared" si="7"/>
        <v>0</v>
      </c>
      <c r="M29" s="27">
        <f t="shared" si="7"/>
        <v>198587210980</v>
      </c>
      <c r="N29" s="27">
        <f t="shared" si="7"/>
        <v>198426139949.47</v>
      </c>
      <c r="O29" s="27">
        <f t="shared" si="7"/>
        <v>161071030.53</v>
      </c>
      <c r="P29" s="27">
        <f t="shared" si="7"/>
        <v>197700339601.14001</v>
      </c>
      <c r="Q29" s="27">
        <f t="shared" si="7"/>
        <v>7965246325.4700003</v>
      </c>
      <c r="R29" s="27">
        <f t="shared" si="7"/>
        <v>7965246325.4700003</v>
      </c>
      <c r="S29" s="28">
        <f t="shared" si="0"/>
        <v>886871378.85998535</v>
      </c>
      <c r="T29" s="29">
        <f t="shared" si="1"/>
        <v>0.99553409620648081</v>
      </c>
      <c r="U29" s="29">
        <f t="shared" si="2"/>
        <v>4.0109563381058769E-2</v>
      </c>
      <c r="V29" s="29">
        <f t="shared" si="3"/>
        <v>4.0109563381058769E-2</v>
      </c>
      <c r="W29" s="19"/>
      <c r="X29" s="19"/>
      <c r="Y29" s="19"/>
      <c r="Z29" s="19"/>
    </row>
    <row r="30" spans="1:26" ht="27" customHeight="1" thickTop="1" thickBot="1" x14ac:dyDescent="0.3">
      <c r="A30" s="25" t="s">
        <v>23</v>
      </c>
      <c r="B30" s="25"/>
      <c r="C30" s="25"/>
      <c r="D30" s="25"/>
      <c r="E30" s="25"/>
      <c r="F30" s="25"/>
      <c r="G30" s="25"/>
      <c r="H30" s="25"/>
      <c r="I30" s="26" t="s">
        <v>69</v>
      </c>
      <c r="J30" s="28">
        <f>+J10+J22+J25+J29</f>
        <v>310330230533</v>
      </c>
      <c r="K30" s="28">
        <f t="shared" ref="K30:R30" si="8">+K10+K22+K25+K29</f>
        <v>137250000000</v>
      </c>
      <c r="L30" s="28">
        <f t="shared" si="8"/>
        <v>0</v>
      </c>
      <c r="M30" s="28">
        <f t="shared" si="8"/>
        <v>447580230533</v>
      </c>
      <c r="N30" s="28">
        <f t="shared" si="8"/>
        <v>432341548411.66998</v>
      </c>
      <c r="O30" s="28">
        <f t="shared" si="8"/>
        <v>15238682121.33</v>
      </c>
      <c r="P30" s="28">
        <f t="shared" si="8"/>
        <v>419568036860.03003</v>
      </c>
      <c r="Q30" s="28">
        <f t="shared" si="8"/>
        <v>49174298340.889999</v>
      </c>
      <c r="R30" s="28">
        <f t="shared" si="8"/>
        <v>49174298340.889999</v>
      </c>
      <c r="S30" s="28">
        <f t="shared" si="0"/>
        <v>28012193672.969971</v>
      </c>
      <c r="T30" s="29">
        <f t="shared" si="1"/>
        <v>0.93741413994176703</v>
      </c>
      <c r="U30" s="29">
        <f t="shared" si="2"/>
        <v>0.10986700257589771</v>
      </c>
      <c r="V30" s="29">
        <f t="shared" si="3"/>
        <v>0.10986700257589771</v>
      </c>
      <c r="W30" s="19"/>
      <c r="X30" s="19"/>
      <c r="Y30" s="19"/>
      <c r="Z30" s="19"/>
    </row>
    <row r="31" spans="1:26" ht="17.25" customHeight="1" thickTop="1" x14ac:dyDescent="0.25">
      <c r="A31" s="2" t="s">
        <v>73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6" ht="20.100000000000001" customHeight="1" x14ac:dyDescent="0.25">
      <c r="A32" s="2" t="s">
        <v>74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6" ht="14.25" customHeight="1" x14ac:dyDescent="0.25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6" ht="12.75" customHeight="1" x14ac:dyDescent="0.25">
      <c r="A34" s="2" t="s">
        <v>76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6" ht="15.75" customHeight="1" x14ac:dyDescent="0.25">
      <c r="A35" s="2" t="s">
        <v>77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W35" s="7"/>
      <c r="X35" s="5"/>
      <c r="Y35" s="5"/>
      <c r="Z35" s="5"/>
    </row>
    <row r="36" spans="1:26" ht="14.25" customHeight="1" x14ac:dyDescent="0.25">
      <c r="A36" s="2" t="s">
        <v>78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W36" s="5"/>
      <c r="X36" s="5"/>
      <c r="Y36" s="5"/>
      <c r="Z36" s="5"/>
    </row>
    <row r="37" spans="1:26" ht="26.25" customHeight="1" x14ac:dyDescent="0.25">
      <c r="A37" s="5"/>
      <c r="B37" s="5"/>
    </row>
    <row r="38" spans="1:26" ht="24" customHeight="1" x14ac:dyDescent="0.25">
      <c r="A38" s="5"/>
      <c r="B38" s="5"/>
    </row>
    <row r="39" spans="1:26" ht="20.100000000000001" customHeight="1" x14ac:dyDescent="0.25">
      <c r="A39" s="5"/>
      <c r="B39" s="5"/>
    </row>
    <row r="40" spans="1:26" ht="20.100000000000001" customHeight="1" x14ac:dyDescent="0.25">
      <c r="A40" s="5"/>
      <c r="B40" s="5"/>
    </row>
    <row r="41" spans="1:26" ht="20.100000000000001" customHeight="1" x14ac:dyDescent="0.25">
      <c r="A41" s="2"/>
      <c r="B41" s="2"/>
      <c r="C41" s="2"/>
      <c r="D41" s="2"/>
      <c r="E41" s="2"/>
      <c r="F41" s="2"/>
      <c r="G41" s="2"/>
      <c r="H41" s="2"/>
      <c r="I41" s="23"/>
      <c r="J41" s="2"/>
      <c r="K41" s="2"/>
      <c r="L41" s="2"/>
      <c r="M41" s="2"/>
      <c r="N41" s="2"/>
      <c r="O41" s="24"/>
      <c r="P41" s="5"/>
      <c r="Q41" s="5"/>
      <c r="R41" s="5"/>
      <c r="S41" s="18"/>
      <c r="T41" s="18"/>
      <c r="U41" s="18"/>
      <c r="V41" s="18"/>
      <c r="W41" s="5"/>
      <c r="X41" s="5"/>
      <c r="Y41" s="5"/>
      <c r="Z41" s="5"/>
    </row>
    <row r="42" spans="1:26" ht="20.100000000000001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4"/>
      <c r="S42" s="19"/>
      <c r="T42" s="19"/>
      <c r="U42" s="19"/>
      <c r="V42" s="19"/>
    </row>
    <row r="43" spans="1:26" ht="20.100000000000001" customHeight="1" x14ac:dyDescent="0.25"/>
    <row r="44" spans="1:26" ht="20.100000000000001" customHeight="1" x14ac:dyDescent="0.25"/>
    <row r="45" spans="1:26" ht="20.100000000000001" customHeight="1" x14ac:dyDescent="0.25"/>
    <row r="52" ht="33.950000000000003" customHeight="1" x14ac:dyDescent="0.25"/>
    <row r="56" ht="35.1" customHeight="1" x14ac:dyDescent="0.25"/>
    <row r="57" ht="35.1" customHeight="1" x14ac:dyDescent="0.25"/>
    <row r="58" ht="35.1" customHeight="1" x14ac:dyDescent="0.25"/>
    <row r="59" ht="35.1" customHeight="1" x14ac:dyDescent="0.25"/>
    <row r="60" ht="35.1" customHeight="1" x14ac:dyDescent="0.25"/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</sheetData>
  <mergeCells count="4">
    <mergeCell ref="A1:V1"/>
    <mergeCell ref="A2:V2"/>
    <mergeCell ref="A3:V3"/>
    <mergeCell ref="R5:V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2023-10-09T17:43:58Z</cp:lastPrinted>
  <dcterms:created xsi:type="dcterms:W3CDTF">2023-10-02T12:43:43Z</dcterms:created>
  <dcterms:modified xsi:type="dcterms:W3CDTF">2023-10-09T19:04:30Z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