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O19" i="1"/>
  <c r="X19" i="1" s="1"/>
  <c r="O17" i="1"/>
  <c r="O16" i="1" s="1"/>
  <c r="U16" i="1" s="1"/>
  <c r="O15" i="1"/>
  <c r="X15" i="1" s="1"/>
  <c r="O13" i="1"/>
  <c r="O12" i="1" s="1"/>
  <c r="O11" i="1"/>
  <c r="V11" i="1" s="1"/>
  <c r="O10" i="1"/>
  <c r="X10" i="1" s="1"/>
  <c r="O9" i="1"/>
  <c r="V9" i="1" s="1"/>
  <c r="O8" i="1"/>
  <c r="X8" i="1" s="1"/>
  <c r="U12" i="1" l="1"/>
  <c r="J6" i="1"/>
  <c r="J20" i="1" s="1"/>
  <c r="S6" i="1"/>
  <c r="S20" i="1" s="1"/>
  <c r="L6" i="1"/>
  <c r="L20" i="1" s="1"/>
  <c r="R6" i="1"/>
  <c r="R20" i="1" s="1"/>
  <c r="P6" i="1"/>
  <c r="P20" i="1" s="1"/>
  <c r="M6" i="1"/>
  <c r="M20" i="1" s="1"/>
  <c r="N6" i="1"/>
  <c r="N20" i="1" s="1"/>
  <c r="T6" i="1"/>
  <c r="T20" i="1" s="1"/>
  <c r="V17" i="1"/>
  <c r="W16" i="1"/>
  <c r="U11" i="1"/>
  <c r="U17" i="1"/>
  <c r="K6" i="1"/>
  <c r="K20" i="1" s="1"/>
  <c r="O14" i="1"/>
  <c r="U14" i="1" s="1"/>
  <c r="V13" i="1"/>
  <c r="W17" i="1"/>
  <c r="W13" i="1"/>
  <c r="X17" i="1"/>
  <c r="U13" i="1"/>
  <c r="X12" i="1"/>
  <c r="U15" i="1"/>
  <c r="U19" i="1"/>
  <c r="V15" i="1"/>
  <c r="V19" i="1"/>
  <c r="W15" i="1"/>
  <c r="W19" i="1"/>
  <c r="Q6" i="1"/>
  <c r="Q20" i="1" s="1"/>
  <c r="V16" i="1"/>
  <c r="O18" i="1"/>
  <c r="U18" i="1" s="1"/>
  <c r="U8" i="1"/>
  <c r="X16" i="1"/>
  <c r="V12" i="1"/>
  <c r="W12" i="1"/>
  <c r="W9" i="1"/>
  <c r="X11" i="1"/>
  <c r="V8" i="1"/>
  <c r="V10" i="1"/>
  <c r="W11" i="1"/>
  <c r="X9" i="1"/>
  <c r="W8" i="1"/>
  <c r="W10" i="1"/>
  <c r="X13" i="1"/>
  <c r="O7" i="1"/>
  <c r="X7" i="1" s="1"/>
  <c r="U10" i="1"/>
  <c r="U9" i="1"/>
  <c r="W14" i="1" l="1"/>
  <c r="W7" i="1"/>
  <c r="X14" i="1"/>
  <c r="X18" i="1"/>
  <c r="V18" i="1"/>
  <c r="V14" i="1"/>
  <c r="W18" i="1"/>
  <c r="V7" i="1"/>
  <c r="U7" i="1"/>
  <c r="O6" i="1"/>
  <c r="U6" i="1" l="1"/>
  <c r="O20" i="1"/>
  <c r="W6" i="1"/>
  <c r="V6" i="1"/>
  <c r="X6" i="1"/>
  <c r="U20" i="1" l="1"/>
  <c r="W20" i="1"/>
  <c r="X20" i="1"/>
  <c r="V20" i="1"/>
</calcChain>
</file>

<file path=xl/sharedStrings.xml><?xml version="1.0" encoding="utf-8"?>
<sst xmlns="http://schemas.openxmlformats.org/spreadsheetml/2006/main" count="110" uniqueCount="60">
  <si>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</si>
  <si>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</si>
  <si>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</si>
  <si>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</si>
  <si>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</si>
  <si>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</si>
  <si>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</si>
  <si>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</si>
  <si>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</si>
  <si>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</si>
  <si>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</si>
  <si>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</si>
  <si>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</si>
  <si>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</si>
  <si>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</si>
  <si>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</si>
  <si>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</si>
  <si>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</si>
  <si>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</si>
  <si>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</si>
  <si>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</si>
  <si>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</si>
  <si>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</si>
  <si>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</si>
  <si>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</si>
  <si>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</si>
  <si>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</si>
  <si>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</si>
  <si>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</si>
  <si>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</si>
  <si>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</si>
  <si>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</si>
  <si>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</si>
  <si>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</si>
  <si>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</si>
  <si>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</si>
  <si>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</si>
  <si>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</si>
  <si>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</si>
  <si>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</si>
  <si>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</si>
  <si>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</si>
  <si>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</si>
  <si>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SERVICIOS</t>
  </si>
  <si>
    <t>TRANSFERENCIAS CORRIENTES</t>
  </si>
  <si>
    <t>GASTOS POR TRIBUTOS, MULTAS, SANCIONES E INTERESES DE MORA</t>
  </si>
  <si>
    <t xml:space="preserve">GASTOS DE INVERSION </t>
  </si>
  <si>
    <t>APROPIACION SIN COMPROMETER</t>
  </si>
  <si>
    <t xml:space="preserve">APR. VIGENTE DESPUES DE BLOQUEOS </t>
  </si>
  <si>
    <t>TOTAL PRESUPUESTO A+C</t>
  </si>
  <si>
    <t>MINISTERIO DE COMERCIO, INDUSTRIA Y TURISMO</t>
  </si>
  <si>
    <t>EJECUCIÓN PRESUPUESTAL ACUMULADA CON CORTE AL 30 DE SEPTIEMBRE DE 2023</t>
  </si>
  <si>
    <t xml:space="preserve">UNIDAD EJECUTORA 3501-02 DIRECCIÓN DE COMERCIO EXTERIOR </t>
  </si>
  <si>
    <t>COMP/ APR</t>
  </si>
  <si>
    <t>OBLIG/ APR</t>
  </si>
  <si>
    <t>PAGO/ APR</t>
  </si>
  <si>
    <t>FECHA DE GENERACIÓN: OCTUBRE 02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</si>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</sst>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10" fontId="6" fillId="0" borderId="0" xfId="0" applyNumberFormat="1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 wrapText="1" readingOrder="1"/>
    </xf>
    <xf numFmtId="10" fontId="3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7" fontId="6" fillId="0" borderId="0" xfId="0" applyNumberFormat="1" applyFont="1" applyFill="1" applyBorder="1" applyAlignment="1">
      <alignment horizontal="right" readingOrder="1"/>
    </xf>
    <xf numFmtId="7" fontId="8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/>
    <xf numFmtId="10" fontId="11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495300</xdr:colOff>
      <xdr:row>0</xdr:row>
      <xdr:rowOff>19050</xdr:rowOff>
    </xdr:from>
    <xdr:to>
      <xdr:col>23</xdr:col>
      <xdr:colOff>428625</xdr:colOff>
      <xdr:row>3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07325" y="19050"/>
          <a:ext cx="2552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tabSelected="1" workbookViewId="0">
      <selection activeCell="A9" sqref="A9"/>
    </sheetView>
  </sheetViews>
  <sheetFormatPr baseColWidth="10" defaultRowHeight="15"/>
  <cols>
    <col min="1" max="5" width="5.42578125" customWidth="1"/>
    <col min="6" max="6" width="6" customWidth="1"/>
    <col min="7" max="7" width="3.85546875" customWidth="1"/>
    <col min="8" max="8" width="5" customWidth="1"/>
    <col min="9" max="9" width="23.85546875" customWidth="1"/>
    <col min="10" max="10" width="15.7109375" customWidth="1"/>
    <col min="11" max="11" width="13.28515625" customWidth="1"/>
    <col min="12" max="12" width="13" customWidth="1"/>
    <col min="13" max="13" width="15" customWidth="1"/>
    <col min="14" max="14" width="14.140625" customWidth="1"/>
    <col min="15" max="15" width="15.140625" customWidth="1"/>
    <col min="16" max="16" width="15.7109375" customWidth="1"/>
    <col min="17" max="19" width="15.28515625" customWidth="1"/>
    <col min="20" max="20" width="16" customWidth="1"/>
    <col min="21" max="21" width="14.85546875" customWidth="1"/>
    <col min="22" max="22" width="8.28515625" customWidth="1"/>
    <col min="23" max="23" width="7" customWidth="1"/>
    <col min="24" max="24" width="6.7109375" customWidth="1"/>
    <col min="26" max="26" width="17.140625" bestFit="1" customWidth="1"/>
  </cols>
  <sheetData>
    <row r="1" spans="1:28">
      <c r="A1" s="33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8">
      <c r="A2" s="33" t="s">
        <v>51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8">
      <c r="A3" s="33" t="s">
        <v>52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6" t="s">
        <v>56</v>
      </c>
      <c r="T4" s="37"/>
      <c r="U4" s="37"/>
      <c r="V4" s="37"/>
      <c r="W4" s="37"/>
      <c r="X4" s="37"/>
    </row>
    <row r="5" spans="1:28" ht="33" customHeight="1" thickTop="1" thickBo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48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9" t="s">
        <v>47</v>
      </c>
      <c r="V5" s="9" t="s">
        <v>53</v>
      </c>
      <c r="W5" s="9" t="s">
        <v>54</v>
      </c>
      <c r="X5" s="9" t="s">
        <v>55</v>
      </c>
      <c r="Y5" s="6"/>
      <c r="Z5" s="3"/>
      <c r="AA5" s="4"/>
      <c r="AB5" s="4"/>
    </row>
    <row r="6" spans="1:28" ht="30.75" customHeight="1" thickTop="1" thickBot="1">
      <c r="A6" s="14" t="s">
        <v>19</v>
      </c>
      <c r="B6" s="14"/>
      <c r="C6" s="14"/>
      <c r="D6" s="14"/>
      <c r="E6" s="14"/>
      <c r="F6" s="14"/>
      <c r="G6" s="14"/>
      <c r="H6" s="14"/>
      <c r="I6" s="10" t="s">
        <v>41</v>
      </c>
      <c r="J6" s="15">
        <f>+J7+J12+J14+J16</f>
        <v>17377834000</v>
      </c>
      <c r="K6" s="15">
        <f t="shared" ref="K6:T6" si="0">+K7+K12+K14+K16</f>
        <v>0</v>
      </c>
      <c r="L6" s="15">
        <f t="shared" si="0"/>
        <v>0</v>
      </c>
      <c r="M6" s="15">
        <f t="shared" si="0"/>
        <v>17377834000</v>
      </c>
      <c r="N6" s="15">
        <f t="shared" si="0"/>
        <v>53338000</v>
      </c>
      <c r="O6" s="15">
        <f t="shared" si="0"/>
        <v>17324496000</v>
      </c>
      <c r="P6" s="15">
        <f t="shared" si="0"/>
        <v>17138375816.91</v>
      </c>
      <c r="Q6" s="15">
        <f t="shared" si="0"/>
        <v>186120183.09</v>
      </c>
      <c r="R6" s="15">
        <f t="shared" si="0"/>
        <v>11790485365.6</v>
      </c>
      <c r="S6" s="15">
        <f t="shared" si="0"/>
        <v>11168809053.83</v>
      </c>
      <c r="T6" s="15">
        <f t="shared" si="0"/>
        <v>11168809053.83</v>
      </c>
      <c r="U6" s="24">
        <f>+O6-R6</f>
        <v>5534010634.3999996</v>
      </c>
      <c r="V6" s="25">
        <f>+R6/O6</f>
        <v>0.68056729417121287</v>
      </c>
      <c r="W6" s="25">
        <f>+S6/O6</f>
        <v>0.64468305766759393</v>
      </c>
      <c r="X6" s="25">
        <f>+T6/O6</f>
        <v>0.64468305766759393</v>
      </c>
      <c r="Y6" s="6"/>
      <c r="Z6" s="23"/>
      <c r="AA6" s="4"/>
      <c r="AB6" s="4"/>
    </row>
    <row r="7" spans="1:28" ht="42.75" customHeight="1" thickTop="1" thickBot="1">
      <c r="A7" s="14" t="s">
        <v>19</v>
      </c>
      <c r="B7" s="14" t="s">
        <v>20</v>
      </c>
      <c r="C7" s="14"/>
      <c r="D7" s="14"/>
      <c r="E7" s="14"/>
      <c r="F7" s="14"/>
      <c r="G7" s="14"/>
      <c r="H7" s="14"/>
      <c r="I7" s="10" t="s">
        <v>42</v>
      </c>
      <c r="J7" s="15">
        <f>SUM(J8:J11)</f>
        <v>15284155000</v>
      </c>
      <c r="K7" s="15">
        <f t="shared" ref="K7:T7" si="1">SUM(K8:K11)</f>
        <v>0</v>
      </c>
      <c r="L7" s="15">
        <f t="shared" si="1"/>
        <v>0</v>
      </c>
      <c r="M7" s="15">
        <f t="shared" si="1"/>
        <v>15284155000</v>
      </c>
      <c r="N7" s="15">
        <f t="shared" si="1"/>
        <v>53338000</v>
      </c>
      <c r="O7" s="15">
        <f t="shared" si="1"/>
        <v>15230817000</v>
      </c>
      <c r="P7" s="15">
        <f t="shared" si="1"/>
        <v>15230817000</v>
      </c>
      <c r="Q7" s="15">
        <f t="shared" si="1"/>
        <v>0</v>
      </c>
      <c r="R7" s="15">
        <f t="shared" si="1"/>
        <v>10092660226</v>
      </c>
      <c r="S7" s="15">
        <f t="shared" si="1"/>
        <v>10092660226</v>
      </c>
      <c r="T7" s="15">
        <f t="shared" si="1"/>
        <v>10092660226</v>
      </c>
      <c r="U7" s="24">
        <f t="shared" ref="U7:U20" si="2">+O7-R7</f>
        <v>5138156774</v>
      </c>
      <c r="V7" s="25">
        <f t="shared" ref="V7:V20" si="3">+R7/O7</f>
        <v>0.66264733047478674</v>
      </c>
      <c r="W7" s="25">
        <f t="shared" ref="W7:W20" si="4">+S7/O7</f>
        <v>0.66264733047478674</v>
      </c>
      <c r="X7" s="25">
        <f t="shared" ref="X7:X20" si="5">+T7/O7</f>
        <v>0.66264733047478674</v>
      </c>
      <c r="Y7" s="6"/>
      <c r="Z7" s="3"/>
      <c r="AA7" s="4"/>
      <c r="AB7" s="4"/>
    </row>
    <row r="8" spans="1:28" ht="35.1" customHeight="1" thickTop="1" thickBot="1">
      <c r="A8" s="11" t="s">
        <v>19</v>
      </c>
      <c r="B8" s="11" t="s">
        <v>20</v>
      </c>
      <c r="C8" s="11" t="s">
        <v>20</v>
      </c>
      <c r="D8" s="11" t="s">
        <v>20</v>
      </c>
      <c r="E8" s="11"/>
      <c r="F8" s="11" t="s">
        <v>21</v>
      </c>
      <c r="G8" s="11" t="s">
        <v>38</v>
      </c>
      <c r="H8" s="11" t="s">
        <v>33</v>
      </c>
      <c r="I8" s="12" t="s">
        <v>22</v>
      </c>
      <c r="J8" s="13">
        <v>9430223000</v>
      </c>
      <c r="K8" s="13">
        <v>0</v>
      </c>
      <c r="L8" s="13">
        <v>0</v>
      </c>
      <c r="M8" s="13">
        <v>9430223000</v>
      </c>
      <c r="N8" s="13">
        <v>0</v>
      </c>
      <c r="O8" s="16">
        <f t="shared" ref="O8:O19" si="6">+M8-N8</f>
        <v>9430223000</v>
      </c>
      <c r="P8" s="13">
        <v>9430223000</v>
      </c>
      <c r="Q8" s="13">
        <v>0</v>
      </c>
      <c r="R8" s="13">
        <v>6669188503</v>
      </c>
      <c r="S8" s="13">
        <v>6669188503</v>
      </c>
      <c r="T8" s="13">
        <v>6669188503</v>
      </c>
      <c r="U8" s="17">
        <f t="shared" si="2"/>
        <v>2761034497</v>
      </c>
      <c r="V8" s="18">
        <f t="shared" si="3"/>
        <v>0.70721429419007376</v>
      </c>
      <c r="W8" s="18">
        <f t="shared" si="4"/>
        <v>0.70721429419007376</v>
      </c>
      <c r="X8" s="18">
        <f t="shared" si="5"/>
        <v>0.70721429419007376</v>
      </c>
      <c r="Y8" s="6"/>
      <c r="Z8" s="3"/>
      <c r="AA8" s="4"/>
      <c r="AB8" s="4"/>
    </row>
    <row r="9" spans="1:28" ht="35.1" customHeight="1" thickTop="1" thickBot="1">
      <c r="A9" s="11" t="s">
        <v>19</v>
      </c>
      <c r="B9" s="11" t="s">
        <v>20</v>
      </c>
      <c r="C9" s="11" t="s">
        <v>20</v>
      </c>
      <c r="D9" s="11" t="s">
        <v>23</v>
      </c>
      <c r="E9" s="11"/>
      <c r="F9" s="11" t="s">
        <v>21</v>
      </c>
      <c r="G9" s="11" t="s">
        <v>38</v>
      </c>
      <c r="H9" s="11" t="s">
        <v>33</v>
      </c>
      <c r="I9" s="12" t="s">
        <v>24</v>
      </c>
      <c r="J9" s="13">
        <v>3432524000</v>
      </c>
      <c r="K9" s="13">
        <v>0</v>
      </c>
      <c r="L9" s="13">
        <v>0</v>
      </c>
      <c r="M9" s="13">
        <v>3432524000</v>
      </c>
      <c r="N9" s="13">
        <v>0</v>
      </c>
      <c r="O9" s="16">
        <f t="shared" si="6"/>
        <v>3432524000</v>
      </c>
      <c r="P9" s="13">
        <v>3432524000</v>
      </c>
      <c r="Q9" s="13">
        <v>0</v>
      </c>
      <c r="R9" s="13">
        <v>2494103300</v>
      </c>
      <c r="S9" s="13">
        <v>2494103300</v>
      </c>
      <c r="T9" s="13">
        <v>2494103300</v>
      </c>
      <c r="U9" s="17">
        <f t="shared" si="2"/>
        <v>938420700</v>
      </c>
      <c r="V9" s="18">
        <f t="shared" si="3"/>
        <v>0.72660913660035586</v>
      </c>
      <c r="W9" s="18">
        <f t="shared" si="4"/>
        <v>0.72660913660035586</v>
      </c>
      <c r="X9" s="18">
        <f t="shared" si="5"/>
        <v>0.72660913660035586</v>
      </c>
      <c r="Y9" s="6"/>
      <c r="Z9" s="3"/>
      <c r="AA9" s="4"/>
      <c r="AB9" s="4"/>
    </row>
    <row r="10" spans="1:28" ht="35.1" customHeight="1" thickTop="1" thickBot="1">
      <c r="A10" s="11" t="s">
        <v>19</v>
      </c>
      <c r="B10" s="11" t="s">
        <v>20</v>
      </c>
      <c r="C10" s="11" t="s">
        <v>20</v>
      </c>
      <c r="D10" s="11" t="s">
        <v>25</v>
      </c>
      <c r="E10" s="11"/>
      <c r="F10" s="11" t="s">
        <v>21</v>
      </c>
      <c r="G10" s="11" t="s">
        <v>38</v>
      </c>
      <c r="H10" s="11" t="s">
        <v>33</v>
      </c>
      <c r="I10" s="12" t="s">
        <v>26</v>
      </c>
      <c r="J10" s="13">
        <v>1234070000</v>
      </c>
      <c r="K10" s="13">
        <v>0</v>
      </c>
      <c r="L10" s="13">
        <v>0</v>
      </c>
      <c r="M10" s="13">
        <v>1234070000</v>
      </c>
      <c r="N10" s="13">
        <v>0</v>
      </c>
      <c r="O10" s="16">
        <f t="shared" si="6"/>
        <v>1234070000</v>
      </c>
      <c r="P10" s="13">
        <v>1234070000</v>
      </c>
      <c r="Q10" s="13">
        <v>0</v>
      </c>
      <c r="R10" s="13">
        <v>929368423</v>
      </c>
      <c r="S10" s="13">
        <v>929368423</v>
      </c>
      <c r="T10" s="13">
        <v>929368423</v>
      </c>
      <c r="U10" s="17">
        <f t="shared" si="2"/>
        <v>304701577</v>
      </c>
      <c r="V10" s="18">
        <f t="shared" si="3"/>
        <v>0.75309214469195429</v>
      </c>
      <c r="W10" s="18">
        <f t="shared" si="4"/>
        <v>0.75309214469195429</v>
      </c>
      <c r="X10" s="18">
        <f t="shared" si="5"/>
        <v>0.75309214469195429</v>
      </c>
      <c r="Y10" s="6"/>
      <c r="Z10" s="3"/>
      <c r="AA10" s="4"/>
      <c r="AB10" s="4"/>
    </row>
    <row r="11" spans="1:28" ht="35.1" customHeight="1" thickTop="1" thickBot="1">
      <c r="A11" s="11" t="s">
        <v>19</v>
      </c>
      <c r="B11" s="11" t="s">
        <v>20</v>
      </c>
      <c r="C11" s="11" t="s">
        <v>20</v>
      </c>
      <c r="D11" s="11" t="s">
        <v>28</v>
      </c>
      <c r="E11" s="11"/>
      <c r="F11" s="11" t="s">
        <v>21</v>
      </c>
      <c r="G11" s="11" t="s">
        <v>38</v>
      </c>
      <c r="H11" s="11" t="s">
        <v>33</v>
      </c>
      <c r="I11" s="12" t="s">
        <v>39</v>
      </c>
      <c r="J11" s="13">
        <v>1187338000</v>
      </c>
      <c r="K11" s="13">
        <v>0</v>
      </c>
      <c r="L11" s="13">
        <v>0</v>
      </c>
      <c r="M11" s="13">
        <v>1187338000</v>
      </c>
      <c r="N11" s="13">
        <v>53338000</v>
      </c>
      <c r="O11" s="16">
        <f t="shared" si="6"/>
        <v>1134000000</v>
      </c>
      <c r="P11" s="13">
        <v>1134000000</v>
      </c>
      <c r="Q11" s="13">
        <v>0</v>
      </c>
      <c r="R11" s="13">
        <v>0</v>
      </c>
      <c r="S11" s="13">
        <v>0</v>
      </c>
      <c r="T11" s="13">
        <v>0</v>
      </c>
      <c r="U11" s="17">
        <f t="shared" si="2"/>
        <v>1134000000</v>
      </c>
      <c r="V11" s="18">
        <f t="shared" si="3"/>
        <v>0</v>
      </c>
      <c r="W11" s="18">
        <f t="shared" si="4"/>
        <v>0</v>
      </c>
      <c r="X11" s="18">
        <f t="shared" si="5"/>
        <v>0</v>
      </c>
      <c r="Y11" s="6"/>
      <c r="Z11" s="3"/>
      <c r="AA11" s="4"/>
      <c r="AB11" s="4"/>
    </row>
    <row r="12" spans="1:28" ht="35.1" customHeight="1" thickTop="1" thickBot="1">
      <c r="A12" s="14" t="s">
        <v>19</v>
      </c>
      <c r="B12" s="14" t="s">
        <v>23</v>
      </c>
      <c r="C12" s="14"/>
      <c r="D12" s="14"/>
      <c r="E12" s="14"/>
      <c r="F12" s="14"/>
      <c r="G12" s="14"/>
      <c r="H12" s="14"/>
      <c r="I12" s="10" t="s">
        <v>43</v>
      </c>
      <c r="J12" s="15">
        <f>+J13</f>
        <v>2024189000</v>
      </c>
      <c r="K12" s="15">
        <f t="shared" ref="K12:T12" si="7">+K13</f>
        <v>0</v>
      </c>
      <c r="L12" s="15">
        <f t="shared" si="7"/>
        <v>0</v>
      </c>
      <c r="M12" s="15">
        <f t="shared" si="7"/>
        <v>2024189000</v>
      </c>
      <c r="N12" s="15">
        <f t="shared" si="7"/>
        <v>0</v>
      </c>
      <c r="O12" s="15">
        <f t="shared" si="7"/>
        <v>2024189000</v>
      </c>
      <c r="P12" s="15">
        <f t="shared" si="7"/>
        <v>1842458816.9100001</v>
      </c>
      <c r="Q12" s="15">
        <f t="shared" si="7"/>
        <v>181730183.09</v>
      </c>
      <c r="R12" s="15">
        <f t="shared" si="7"/>
        <v>1662909211.5999999</v>
      </c>
      <c r="S12" s="15">
        <f t="shared" si="7"/>
        <v>1041232899.83</v>
      </c>
      <c r="T12" s="15">
        <f t="shared" si="7"/>
        <v>1041232899.83</v>
      </c>
      <c r="U12" s="24">
        <f t="shared" si="2"/>
        <v>361279788.4000001</v>
      </c>
      <c r="V12" s="25">
        <f t="shared" si="3"/>
        <v>0.82151874731065133</v>
      </c>
      <c r="W12" s="25">
        <f t="shared" si="4"/>
        <v>0.51439509839743225</v>
      </c>
      <c r="X12" s="25">
        <f t="shared" si="5"/>
        <v>0.51439509839743225</v>
      </c>
      <c r="Y12" s="6"/>
      <c r="Z12" s="3"/>
      <c r="AA12" s="4"/>
      <c r="AB12" s="4"/>
    </row>
    <row r="13" spans="1:28" ht="35.1" customHeight="1" thickTop="1" thickBot="1">
      <c r="A13" s="11" t="s">
        <v>19</v>
      </c>
      <c r="B13" s="11" t="s">
        <v>23</v>
      </c>
      <c r="C13" s="11"/>
      <c r="D13" s="11"/>
      <c r="E13" s="11"/>
      <c r="F13" s="11" t="s">
        <v>21</v>
      </c>
      <c r="G13" s="11" t="s">
        <v>38</v>
      </c>
      <c r="H13" s="11" t="s">
        <v>33</v>
      </c>
      <c r="I13" s="12" t="s">
        <v>27</v>
      </c>
      <c r="J13" s="13">
        <v>2024189000</v>
      </c>
      <c r="K13" s="13">
        <v>0</v>
      </c>
      <c r="L13" s="13">
        <v>0</v>
      </c>
      <c r="M13" s="13">
        <v>2024189000</v>
      </c>
      <c r="N13" s="13">
        <v>0</v>
      </c>
      <c r="O13" s="16">
        <f t="shared" si="6"/>
        <v>2024189000</v>
      </c>
      <c r="P13" s="13">
        <v>1842458816.9100001</v>
      </c>
      <c r="Q13" s="13">
        <v>181730183.09</v>
      </c>
      <c r="R13" s="13">
        <v>1662909211.5999999</v>
      </c>
      <c r="S13" s="13">
        <v>1041232899.83</v>
      </c>
      <c r="T13" s="13">
        <v>1041232899.83</v>
      </c>
      <c r="U13" s="17">
        <f t="shared" si="2"/>
        <v>361279788.4000001</v>
      </c>
      <c r="V13" s="18">
        <f t="shared" si="3"/>
        <v>0.82151874731065133</v>
      </c>
      <c r="W13" s="18">
        <f t="shared" si="4"/>
        <v>0.51439509839743225</v>
      </c>
      <c r="X13" s="18">
        <f t="shared" si="5"/>
        <v>0.51439509839743225</v>
      </c>
      <c r="Y13" s="6"/>
      <c r="Z13" s="3"/>
      <c r="AA13" s="4"/>
      <c r="AB13" s="4"/>
    </row>
    <row r="14" spans="1:28" ht="35.1" customHeight="1" thickTop="1" thickBot="1">
      <c r="A14" s="14" t="s">
        <v>19</v>
      </c>
      <c r="B14" s="14" t="s">
        <v>25</v>
      </c>
      <c r="C14" s="14"/>
      <c r="D14" s="14"/>
      <c r="E14" s="14"/>
      <c r="F14" s="14"/>
      <c r="G14" s="14"/>
      <c r="H14" s="14"/>
      <c r="I14" s="10" t="s">
        <v>44</v>
      </c>
      <c r="J14" s="15">
        <f>+J15</f>
        <v>65100000</v>
      </c>
      <c r="K14" s="15">
        <f t="shared" ref="K14:T14" si="8">+K15</f>
        <v>0</v>
      </c>
      <c r="L14" s="15">
        <f t="shared" si="8"/>
        <v>0</v>
      </c>
      <c r="M14" s="15">
        <f t="shared" si="8"/>
        <v>65100000</v>
      </c>
      <c r="N14" s="15">
        <f t="shared" si="8"/>
        <v>0</v>
      </c>
      <c r="O14" s="15">
        <f t="shared" si="8"/>
        <v>65100000</v>
      </c>
      <c r="P14" s="15">
        <f t="shared" si="8"/>
        <v>65100000</v>
      </c>
      <c r="Q14" s="15">
        <f t="shared" si="8"/>
        <v>0</v>
      </c>
      <c r="R14" s="15">
        <f t="shared" si="8"/>
        <v>34915928</v>
      </c>
      <c r="S14" s="15">
        <f t="shared" si="8"/>
        <v>34915928</v>
      </c>
      <c r="T14" s="15">
        <f t="shared" si="8"/>
        <v>34915928</v>
      </c>
      <c r="U14" s="24">
        <f t="shared" si="2"/>
        <v>30184072</v>
      </c>
      <c r="V14" s="25">
        <f t="shared" si="3"/>
        <v>0.53634298003072201</v>
      </c>
      <c r="W14" s="25">
        <f t="shared" si="4"/>
        <v>0.53634298003072201</v>
      </c>
      <c r="X14" s="25">
        <f t="shared" si="5"/>
        <v>0.53634298003072201</v>
      </c>
      <c r="Y14" s="6"/>
      <c r="Z14" s="3"/>
      <c r="AA14" s="4"/>
      <c r="AB14" s="4"/>
    </row>
    <row r="15" spans="1:28" ht="35.1" customHeight="1" thickTop="1" thickBot="1">
      <c r="A15" s="11" t="s">
        <v>19</v>
      </c>
      <c r="B15" s="11" t="s">
        <v>25</v>
      </c>
      <c r="C15" s="11" t="s">
        <v>28</v>
      </c>
      <c r="D15" s="11" t="s">
        <v>23</v>
      </c>
      <c r="E15" s="11" t="s">
        <v>29</v>
      </c>
      <c r="F15" s="11" t="s">
        <v>21</v>
      </c>
      <c r="G15" s="11" t="s">
        <v>38</v>
      </c>
      <c r="H15" s="11" t="s">
        <v>33</v>
      </c>
      <c r="I15" s="12" t="s">
        <v>30</v>
      </c>
      <c r="J15" s="13">
        <v>65100000</v>
      </c>
      <c r="K15" s="13">
        <v>0</v>
      </c>
      <c r="L15" s="13">
        <v>0</v>
      </c>
      <c r="M15" s="13">
        <v>65100000</v>
      </c>
      <c r="N15" s="13">
        <v>0</v>
      </c>
      <c r="O15" s="16">
        <f t="shared" si="6"/>
        <v>65100000</v>
      </c>
      <c r="P15" s="13">
        <v>65100000</v>
      </c>
      <c r="Q15" s="13">
        <v>0</v>
      </c>
      <c r="R15" s="13">
        <v>34915928</v>
      </c>
      <c r="S15" s="13">
        <v>34915928</v>
      </c>
      <c r="T15" s="13">
        <v>34915928</v>
      </c>
      <c r="U15" s="17">
        <f t="shared" si="2"/>
        <v>30184072</v>
      </c>
      <c r="V15" s="18">
        <f t="shared" si="3"/>
        <v>0.53634298003072201</v>
      </c>
      <c r="W15" s="18">
        <f t="shared" si="4"/>
        <v>0.53634298003072201</v>
      </c>
      <c r="X15" s="18">
        <f t="shared" si="5"/>
        <v>0.53634298003072201</v>
      </c>
      <c r="Y15" s="6"/>
      <c r="Z15" s="3"/>
      <c r="AA15" s="4"/>
      <c r="AB15" s="4"/>
    </row>
    <row r="16" spans="1:28" ht="35.1" customHeight="1" thickTop="1" thickBot="1">
      <c r="A16" s="14" t="s">
        <v>19</v>
      </c>
      <c r="B16" s="14" t="s">
        <v>31</v>
      </c>
      <c r="C16" s="14"/>
      <c r="D16" s="14"/>
      <c r="E16" s="14"/>
      <c r="F16" s="14"/>
      <c r="G16" s="14"/>
      <c r="H16" s="14"/>
      <c r="I16" s="10" t="s">
        <v>45</v>
      </c>
      <c r="J16" s="15">
        <f>+J17</f>
        <v>4390000</v>
      </c>
      <c r="K16" s="15">
        <f t="shared" ref="K16:T16" si="9">+K17</f>
        <v>0</v>
      </c>
      <c r="L16" s="15">
        <f t="shared" si="9"/>
        <v>0</v>
      </c>
      <c r="M16" s="15">
        <f t="shared" si="9"/>
        <v>4390000</v>
      </c>
      <c r="N16" s="15">
        <f t="shared" si="9"/>
        <v>0</v>
      </c>
      <c r="O16" s="15">
        <f t="shared" si="9"/>
        <v>4390000</v>
      </c>
      <c r="P16" s="15">
        <f t="shared" si="9"/>
        <v>0</v>
      </c>
      <c r="Q16" s="15">
        <f t="shared" si="9"/>
        <v>4390000</v>
      </c>
      <c r="R16" s="15">
        <f t="shared" si="9"/>
        <v>0</v>
      </c>
      <c r="S16" s="15">
        <f t="shared" si="9"/>
        <v>0</v>
      </c>
      <c r="T16" s="15">
        <f t="shared" si="9"/>
        <v>0</v>
      </c>
      <c r="U16" s="24">
        <f t="shared" si="2"/>
        <v>4390000</v>
      </c>
      <c r="V16" s="25">
        <f t="shared" si="3"/>
        <v>0</v>
      </c>
      <c r="W16" s="25">
        <f t="shared" si="4"/>
        <v>0</v>
      </c>
      <c r="X16" s="25">
        <f t="shared" si="5"/>
        <v>0</v>
      </c>
      <c r="Y16" s="6"/>
      <c r="Z16" s="3"/>
      <c r="AA16" s="4"/>
      <c r="AB16" s="4"/>
    </row>
    <row r="17" spans="1:28" ht="35.1" customHeight="1" thickTop="1" thickBot="1">
      <c r="A17" s="11" t="s">
        <v>19</v>
      </c>
      <c r="B17" s="11" t="s">
        <v>31</v>
      </c>
      <c r="C17" s="11" t="s">
        <v>20</v>
      </c>
      <c r="D17" s="11"/>
      <c r="E17" s="11"/>
      <c r="F17" s="11" t="s">
        <v>21</v>
      </c>
      <c r="G17" s="11" t="s">
        <v>38</v>
      </c>
      <c r="H17" s="11" t="s">
        <v>33</v>
      </c>
      <c r="I17" s="12" t="s">
        <v>32</v>
      </c>
      <c r="J17" s="13">
        <v>4390000</v>
      </c>
      <c r="K17" s="13">
        <v>0</v>
      </c>
      <c r="L17" s="13">
        <v>0</v>
      </c>
      <c r="M17" s="13">
        <v>4390000</v>
      </c>
      <c r="N17" s="13">
        <v>0</v>
      </c>
      <c r="O17" s="16">
        <f t="shared" si="6"/>
        <v>4390000</v>
      </c>
      <c r="P17" s="13">
        <v>0</v>
      </c>
      <c r="Q17" s="13">
        <v>4390000</v>
      </c>
      <c r="R17" s="13">
        <v>0</v>
      </c>
      <c r="S17" s="13">
        <v>0</v>
      </c>
      <c r="T17" s="13">
        <v>0</v>
      </c>
      <c r="U17" s="17">
        <f t="shared" si="2"/>
        <v>4390000</v>
      </c>
      <c r="V17" s="18">
        <f t="shared" si="3"/>
        <v>0</v>
      </c>
      <c r="W17" s="18">
        <f t="shared" si="4"/>
        <v>0</v>
      </c>
      <c r="X17" s="18">
        <f t="shared" si="5"/>
        <v>0</v>
      </c>
      <c r="Y17" s="6"/>
      <c r="Z17" s="3"/>
      <c r="AA17" s="4"/>
      <c r="AB17" s="4"/>
    </row>
    <row r="18" spans="1:28" ht="35.1" customHeight="1" thickTop="1" thickBot="1">
      <c r="A18" s="14" t="s">
        <v>34</v>
      </c>
      <c r="B18" s="14"/>
      <c r="C18" s="14"/>
      <c r="D18" s="14"/>
      <c r="E18" s="14"/>
      <c r="F18" s="14"/>
      <c r="G18" s="14"/>
      <c r="H18" s="14"/>
      <c r="I18" s="10" t="s">
        <v>46</v>
      </c>
      <c r="J18" s="15">
        <f>+J19</f>
        <v>13355000000</v>
      </c>
      <c r="K18" s="15">
        <f t="shared" ref="K18:T18" si="10">+K19</f>
        <v>0</v>
      </c>
      <c r="L18" s="15">
        <f t="shared" si="10"/>
        <v>0</v>
      </c>
      <c r="M18" s="15">
        <f t="shared" si="10"/>
        <v>13355000000</v>
      </c>
      <c r="N18" s="15">
        <f t="shared" si="10"/>
        <v>0</v>
      </c>
      <c r="O18" s="15">
        <f t="shared" si="10"/>
        <v>13355000000</v>
      </c>
      <c r="P18" s="15">
        <f t="shared" si="10"/>
        <v>12232927348.139999</v>
      </c>
      <c r="Q18" s="15">
        <f t="shared" si="10"/>
        <v>1122072651.8599999</v>
      </c>
      <c r="R18" s="15">
        <f t="shared" si="10"/>
        <v>11383129142.139999</v>
      </c>
      <c r="S18" s="15">
        <f t="shared" si="10"/>
        <v>7511890981.5299997</v>
      </c>
      <c r="T18" s="15">
        <f t="shared" si="10"/>
        <v>7511890981.5299997</v>
      </c>
      <c r="U18" s="24">
        <f t="shared" si="2"/>
        <v>1971870857.8600006</v>
      </c>
      <c r="V18" s="25">
        <f t="shared" si="3"/>
        <v>0.85234961753201044</v>
      </c>
      <c r="W18" s="25">
        <f t="shared" si="4"/>
        <v>0.56247779719430924</v>
      </c>
      <c r="X18" s="25">
        <f t="shared" si="5"/>
        <v>0.56247779719430924</v>
      </c>
      <c r="Y18" s="6"/>
      <c r="Z18" s="3"/>
      <c r="AA18" s="4"/>
      <c r="AB18" s="4"/>
    </row>
    <row r="19" spans="1:28" ht="50.25" customHeight="1" thickTop="1" thickBot="1">
      <c r="A19" s="11" t="s">
        <v>34</v>
      </c>
      <c r="B19" s="11" t="s">
        <v>35</v>
      </c>
      <c r="C19" s="11" t="s">
        <v>36</v>
      </c>
      <c r="D19" s="11" t="s">
        <v>37</v>
      </c>
      <c r="E19" s="11"/>
      <c r="F19" s="11" t="s">
        <v>21</v>
      </c>
      <c r="G19" s="11" t="s">
        <v>38</v>
      </c>
      <c r="H19" s="11" t="s">
        <v>33</v>
      </c>
      <c r="I19" s="12" t="s">
        <v>40</v>
      </c>
      <c r="J19" s="13">
        <v>13355000000</v>
      </c>
      <c r="K19" s="13">
        <v>0</v>
      </c>
      <c r="L19" s="13">
        <v>0</v>
      </c>
      <c r="M19" s="13">
        <v>13355000000</v>
      </c>
      <c r="N19" s="13">
        <v>0</v>
      </c>
      <c r="O19" s="16">
        <f t="shared" si="6"/>
        <v>13355000000</v>
      </c>
      <c r="P19" s="13">
        <v>12232927348.139999</v>
      </c>
      <c r="Q19" s="13">
        <v>1122072651.8599999</v>
      </c>
      <c r="R19" s="13">
        <v>11383129142.139999</v>
      </c>
      <c r="S19" s="13">
        <v>7511890981.5299997</v>
      </c>
      <c r="T19" s="13">
        <v>7511890981.5299997</v>
      </c>
      <c r="U19" s="17">
        <f t="shared" si="2"/>
        <v>1971870857.8600006</v>
      </c>
      <c r="V19" s="18">
        <f t="shared" si="3"/>
        <v>0.85234961753201044</v>
      </c>
      <c r="W19" s="18">
        <f t="shared" si="4"/>
        <v>0.56247779719430924</v>
      </c>
      <c r="X19" s="18">
        <f t="shared" si="5"/>
        <v>0.56247779719430924</v>
      </c>
      <c r="Y19" s="6"/>
      <c r="Z19" s="3"/>
      <c r="AA19" s="4"/>
      <c r="AB19" s="4"/>
    </row>
    <row r="20" spans="1:28" ht="35.1" customHeight="1" thickTop="1" thickBot="1">
      <c r="A20" s="11"/>
      <c r="B20" s="11"/>
      <c r="C20" s="11"/>
      <c r="D20" s="11"/>
      <c r="E20" s="11"/>
      <c r="F20" s="11"/>
      <c r="G20" s="11"/>
      <c r="H20" s="11"/>
      <c r="I20" s="12" t="s">
        <v>49</v>
      </c>
      <c r="J20" s="13">
        <f>+J6+J18</f>
        <v>30732834000</v>
      </c>
      <c r="K20" s="13">
        <f t="shared" ref="K20:T20" si="11">+K6+K18</f>
        <v>0</v>
      </c>
      <c r="L20" s="13">
        <f t="shared" si="11"/>
        <v>0</v>
      </c>
      <c r="M20" s="13">
        <f t="shared" si="11"/>
        <v>30732834000</v>
      </c>
      <c r="N20" s="13">
        <f t="shared" si="11"/>
        <v>53338000</v>
      </c>
      <c r="O20" s="13">
        <f t="shared" si="11"/>
        <v>30679496000</v>
      </c>
      <c r="P20" s="13">
        <f t="shared" si="11"/>
        <v>29371303165.049999</v>
      </c>
      <c r="Q20" s="13">
        <f t="shared" si="11"/>
        <v>1308192834.9499998</v>
      </c>
      <c r="R20" s="13">
        <f t="shared" si="11"/>
        <v>23173614507.739998</v>
      </c>
      <c r="S20" s="13">
        <f t="shared" si="11"/>
        <v>18680700035.360001</v>
      </c>
      <c r="T20" s="13">
        <f t="shared" si="11"/>
        <v>18680700035.360001</v>
      </c>
      <c r="U20" s="17">
        <f t="shared" si="2"/>
        <v>7505881492.2600021</v>
      </c>
      <c r="V20" s="18">
        <f t="shared" si="3"/>
        <v>0.75534534556043542</v>
      </c>
      <c r="W20" s="18">
        <f t="shared" si="4"/>
        <v>0.60889853064600541</v>
      </c>
      <c r="X20" s="18">
        <f t="shared" si="5"/>
        <v>0.60889853064600541</v>
      </c>
      <c r="Y20" s="6"/>
      <c r="Z20" s="3"/>
      <c r="AA20" s="4"/>
      <c r="AB20" s="4"/>
    </row>
    <row r="21" spans="1:28" ht="18.75" customHeight="1" thickTop="1">
      <c r="A21" s="2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8" ht="16.5" customHeight="1">
      <c r="A22" s="2" t="s">
        <v>58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0"/>
      <c r="X22" s="20"/>
      <c r="Y22" s="7"/>
      <c r="Z22" s="4"/>
      <c r="AA22" s="4"/>
      <c r="AB22" s="4"/>
    </row>
    <row r="23" spans="1:28">
      <c r="A23" s="2" t="s">
        <v>59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0"/>
      <c r="X23" s="20"/>
      <c r="Y23" s="7"/>
      <c r="Z23" s="4"/>
      <c r="AA23" s="4"/>
      <c r="AB23" s="4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7"/>
      <c r="M24" s="27"/>
      <c r="N24" s="28"/>
      <c r="O24" s="29"/>
      <c r="P24" s="29"/>
      <c r="Q24" s="29"/>
      <c r="R24" s="5"/>
      <c r="S24" s="5"/>
      <c r="T24" s="5"/>
      <c r="U24" s="19"/>
      <c r="V24" s="20"/>
      <c r="W24" s="20"/>
      <c r="X24" s="20"/>
      <c r="Y24" s="7"/>
      <c r="Z24" s="4"/>
      <c r="AA24" s="4"/>
      <c r="AB24" s="4"/>
    </row>
    <row r="25" spans="1:28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5"/>
      <c r="S25" s="5"/>
      <c r="T25" s="5"/>
      <c r="U25" s="19"/>
      <c r="V25" s="20"/>
      <c r="W25" s="20"/>
      <c r="X25" s="20"/>
      <c r="Y25" s="7"/>
      <c r="Z25" s="4"/>
      <c r="AA25" s="4"/>
      <c r="AB25" s="4"/>
    </row>
    <row r="26" spans="1:28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5"/>
      <c r="S26" s="5"/>
      <c r="T26" s="5"/>
      <c r="U26" s="19"/>
      <c r="V26" s="19"/>
      <c r="W26" s="19"/>
      <c r="X26" s="19"/>
      <c r="Y26" s="4"/>
      <c r="Z26" s="4"/>
      <c r="AA26" s="4"/>
      <c r="AB26" s="4"/>
    </row>
    <row r="27" spans="1:28">
      <c r="A27" s="32"/>
      <c r="B27" s="32"/>
      <c r="C27" s="32"/>
      <c r="D27" s="32"/>
      <c r="E27" s="32"/>
      <c r="F27" s="32"/>
      <c r="G27" s="32"/>
      <c r="H27" s="32"/>
      <c r="I27" s="2"/>
      <c r="J27" s="2"/>
      <c r="K27" s="2"/>
      <c r="L27" s="2"/>
      <c r="M27" s="2"/>
      <c r="N27" s="2"/>
      <c r="O27" s="2"/>
      <c r="P27" s="2"/>
      <c r="Q27" s="2"/>
      <c r="R27" s="5"/>
      <c r="S27" s="5"/>
      <c r="T27" s="5"/>
      <c r="U27" s="19"/>
      <c r="V27" s="19"/>
      <c r="W27" s="19"/>
      <c r="X27" s="19"/>
      <c r="Y27" s="4"/>
      <c r="Z27" s="4"/>
      <c r="AA27" s="4"/>
      <c r="AB27" s="4"/>
    </row>
    <row r="28" spans="1:28">
      <c r="A28" s="32"/>
      <c r="B28" s="32"/>
      <c r="C28" s="32"/>
      <c r="D28" s="32"/>
      <c r="E28" s="32"/>
      <c r="F28" s="32"/>
      <c r="G28" s="32"/>
      <c r="H28" s="32"/>
      <c r="I28" s="2"/>
      <c r="J28" s="2"/>
      <c r="K28" s="2"/>
      <c r="L28" s="2"/>
      <c r="M28" s="2"/>
      <c r="N28" s="2"/>
      <c r="O28" s="2"/>
      <c r="P28" s="2"/>
      <c r="Q28" s="2"/>
      <c r="R28" s="5"/>
      <c r="S28" s="5"/>
      <c r="T28" s="5"/>
      <c r="U28" s="19"/>
      <c r="V28" s="19"/>
      <c r="W28" s="19"/>
      <c r="X28" s="19"/>
      <c r="Y28" s="4"/>
      <c r="Z28" s="4"/>
      <c r="AA28" s="4"/>
      <c r="AB28" s="4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5"/>
      <c r="S29" s="5"/>
      <c r="T29" s="5"/>
      <c r="U29" s="19"/>
      <c r="V29" s="19"/>
      <c r="W29" s="19"/>
      <c r="X29" s="19"/>
      <c r="Y29" s="4"/>
      <c r="Z29" s="4"/>
      <c r="AA29" s="4"/>
      <c r="AB29" s="4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5"/>
      <c r="S30" s="5"/>
      <c r="T30" s="5"/>
      <c r="U30" s="19"/>
      <c r="V30" s="19"/>
      <c r="W30" s="19"/>
      <c r="X30" s="19"/>
      <c r="Y30" s="4"/>
      <c r="Z30" s="4"/>
      <c r="AA30" s="4"/>
      <c r="AB30" s="4"/>
    </row>
    <row r="31" spans="1:28">
      <c r="A31" s="2"/>
      <c r="B31" s="2"/>
      <c r="C31" s="2"/>
      <c r="D31" s="2"/>
      <c r="E31" s="2"/>
      <c r="F31" s="2"/>
      <c r="G31" s="2"/>
      <c r="H31" s="2"/>
      <c r="I31" s="30"/>
      <c r="J31" s="2"/>
      <c r="K31" s="2"/>
      <c r="L31" s="2"/>
      <c r="M31" s="2"/>
      <c r="N31" s="2"/>
      <c r="O31" s="2"/>
      <c r="P31" s="2"/>
      <c r="Q31" s="31"/>
      <c r="R31" s="4"/>
      <c r="S31" s="4"/>
      <c r="T31" s="4"/>
      <c r="U31" s="21"/>
      <c r="V31" s="21"/>
      <c r="W31" s="21"/>
      <c r="X31" s="21"/>
      <c r="Y31" s="4"/>
      <c r="Z31" s="4"/>
      <c r="AA31" s="4"/>
      <c r="AB31" s="4"/>
    </row>
    <row r="32" spans="1:28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31"/>
      <c r="P32" s="31"/>
      <c r="Q32" s="31"/>
      <c r="U32" s="22"/>
      <c r="V32" s="22"/>
      <c r="W32" s="22"/>
      <c r="X32" s="22"/>
    </row>
    <row r="52" ht="33.950000000000003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</sheetData>
  <mergeCells count="8">
    <mergeCell ref="A25:Q25"/>
    <mergeCell ref="A26:Q26"/>
    <mergeCell ref="A27:H27"/>
    <mergeCell ref="A28:H28"/>
    <mergeCell ref="A1:X1"/>
    <mergeCell ref="A2:X2"/>
    <mergeCell ref="A3:X3"/>
    <mergeCell ref="S4:X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2023-10-09T17:11:41Z</cp:lastPrinted>
  <dcterms:created xsi:type="dcterms:W3CDTF">2023-10-02T12:43:43Z</dcterms:created>
  <dcterms:modified xsi:type="dcterms:W3CDTF">2023-10-09T18:49:29Z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