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OCTUBRE 31 DE 2023 PRESPTO\PDF\"/>
    </mc:Choice>
  </mc:AlternateContent>
  <bookViews>
    <workbookView xWindow="0" yWindow="0" windowWidth="28800" windowHeight="11835"/>
  </bookViews>
  <sheets>
    <sheet name="GASTOS DE INVERSION " sheetId="1" r:id="rId1"/>
  </sheets>
  <definedNames>
    <definedName name="_xlnm.Print_Titles" localSheetId="0">'GASTOS DE INVERSION '!$7:$7</definedName>
  </definedNames>
  <calcPr calcId="152511"/>
</workbook>
</file>

<file path=xl/calcChain.xml><?xml version="1.0" encoding="utf-8"?>
<calcChain xmlns="http://schemas.openxmlformats.org/spreadsheetml/2006/main">
  <c r="V29" i="1" l="1"/>
  <c r="U29" i="1"/>
  <c r="T29" i="1"/>
  <c r="S29" i="1"/>
  <c r="V28" i="1"/>
  <c r="U28" i="1"/>
  <c r="T28" i="1"/>
  <c r="S28" i="1"/>
  <c r="V27" i="1"/>
  <c r="U27" i="1"/>
  <c r="T27" i="1"/>
  <c r="S27" i="1"/>
  <c r="V25" i="1"/>
  <c r="U25" i="1"/>
  <c r="T25" i="1"/>
  <c r="S25" i="1"/>
  <c r="V24" i="1"/>
  <c r="U24" i="1"/>
  <c r="T24" i="1"/>
  <c r="S24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0" i="1"/>
  <c r="U10" i="1"/>
  <c r="T10" i="1"/>
  <c r="S10" i="1"/>
  <c r="V9" i="1"/>
  <c r="U9" i="1"/>
  <c r="T9" i="1"/>
  <c r="S9" i="1"/>
  <c r="R30" i="1"/>
  <c r="Q30" i="1"/>
  <c r="P30" i="1"/>
  <c r="O30" i="1"/>
  <c r="N30" i="1"/>
  <c r="M30" i="1"/>
  <c r="T30" i="1" s="1"/>
  <c r="L30" i="1"/>
  <c r="K30" i="1"/>
  <c r="J30" i="1"/>
  <c r="R26" i="1"/>
  <c r="Q26" i="1"/>
  <c r="P26" i="1"/>
  <c r="O26" i="1"/>
  <c r="N26" i="1"/>
  <c r="M26" i="1"/>
  <c r="L26" i="1"/>
  <c r="K26" i="1"/>
  <c r="J26" i="1"/>
  <c r="R23" i="1"/>
  <c r="Q23" i="1"/>
  <c r="P23" i="1"/>
  <c r="O23" i="1"/>
  <c r="N23" i="1"/>
  <c r="M23" i="1"/>
  <c r="S23" i="1" s="1"/>
  <c r="L23" i="1"/>
  <c r="K23" i="1"/>
  <c r="J23" i="1"/>
  <c r="R11" i="1"/>
  <c r="V11" i="1" s="1"/>
  <c r="Q11" i="1"/>
  <c r="U11" i="1" s="1"/>
  <c r="P11" i="1"/>
  <c r="T11" i="1" s="1"/>
  <c r="O11" i="1"/>
  <c r="N11" i="1"/>
  <c r="M11" i="1"/>
  <c r="L11" i="1"/>
  <c r="K11" i="1"/>
  <c r="J11" i="1"/>
  <c r="J31" i="1" s="1"/>
  <c r="T23" i="1" l="1"/>
  <c r="U23" i="1"/>
  <c r="K31" i="1"/>
  <c r="S11" i="1"/>
  <c r="N31" i="1"/>
  <c r="T26" i="1"/>
  <c r="V23" i="1"/>
  <c r="U26" i="1"/>
  <c r="L31" i="1"/>
  <c r="V26" i="1"/>
  <c r="U30" i="1"/>
  <c r="V30" i="1"/>
  <c r="O31" i="1"/>
  <c r="S26" i="1"/>
  <c r="P31" i="1"/>
  <c r="S30" i="1"/>
  <c r="Q31" i="1"/>
  <c r="R31" i="1"/>
  <c r="M31" i="1"/>
  <c r="S31" i="1" l="1"/>
  <c r="V31" i="1"/>
  <c r="U31" i="1"/>
  <c r="T31" i="1"/>
  <c r="V8" i="1" l="1"/>
  <c r="U8" i="1"/>
  <c r="T8" i="1"/>
  <c r="S8" i="1"/>
</calcChain>
</file>

<file path=xl/sharedStrings.xml><?xml version="1.0" encoding="utf-8"?>
<sst xmlns="http://schemas.openxmlformats.org/spreadsheetml/2006/main" count="193" uniqueCount="78">
  <si>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</si>
  <si>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</si>
  <si>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</si>
  <si>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</si>
  <si>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</si>
  <si>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</si>
  <si>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</si>
  <si>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</si>
  <si>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</si>
  <si>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</si>
  <si>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</si>
  <si>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</si>
  <si>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</si>
  <si>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</si>
  <si>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</si>
  <si>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</si>
  <si>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</si>
  <si>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</si>
  <si>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</si>
  <si>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</si>
  <si>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</si>
  <si>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</si>
  <si>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</si>
  <si>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</si>
  <si>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</si>
  <si>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</si>
  <si>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</si>
  <si>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</si>
  <si>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</si>
  <si>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</si>
  <si>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</si>
  <si>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</si>
  <si>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</si>
  <si>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</si>
  <si>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</si>
  <si>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</si>
  <si>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</si>
  <si>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</si>
  <si>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</si>
  <si>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</si>
  <si>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</si>
  <si>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</si>
  <si>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</si>
  <si>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</si>
  <si>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</si>
  <si>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</si>
  <si>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</si>
  <si>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</si>
  <si>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</si>
  <si>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</si>
  <si>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</si>
  <si>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</si>
  <si>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</si>
  <si>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</si>
  <si>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</si>
  <si>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</si>
  <si>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</si>
  <si>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</si>
  <si>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</si>
  <si>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</si>
  <si>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</si>
  <si>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 xml:space="preserve">GASTOS DE INVERSION </t>
  </si>
  <si>
    <t xml:space="preserve">APROPIACION SIN COMPROMETER </t>
  </si>
  <si>
    <t>MINISTERIO DE COMERCIO, INDUSTRIA Y TURISMO</t>
  </si>
  <si>
    <t>EJECUCIÓN PRESUPUESTAL ACUMULADA CON CORTE AL 31 DE OCTUBRE DE 2023</t>
  </si>
  <si>
    <t xml:space="preserve">VICEMINISTERIO DE COMERCIO EXTERIOR </t>
  </si>
  <si>
    <t>VICEMINISTERIO DE DESARROLLO EMPRESARIAL</t>
  </si>
  <si>
    <t>SECRETARIA GENERAL</t>
  </si>
  <si>
    <t>VICEMINISTERIO DE TURISMO</t>
  </si>
  <si>
    <t>PAGO/ APR</t>
  </si>
  <si>
    <t>OBL/ APR</t>
  </si>
  <si>
    <t>COMP/ APR</t>
  </si>
  <si>
    <t xml:space="preserve">FECHA DE GENERACION : NOVIEMBRE 01 DE 2023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</si>
  <si>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</si>
  <si>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</si>
  <si>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</si>
  <si>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 3: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</si>
  <si>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4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</si>
</sst>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name val="Verdana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11"/>
      <color rgb="FF000000"/>
      <name val="Verdana"/>
      <family val="2"/>
    </font>
    <font>
      <b/>
      <sz val="8"/>
      <color theme="1" tint="4.9989318521683403E-2"/>
      <name val="Arial"/>
      <family val="2"/>
    </font>
    <font>
      <b/>
      <sz val="8"/>
      <name val="Verdana"/>
      <family val="2"/>
    </font>
    <font>
      <b/>
      <sz val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 readingOrder="1"/>
    </xf>
    <xf numFmtId="10" fontId="1" fillId="0" borderId="0" xfId="0" applyNumberFormat="1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/>
    </xf>
    <xf numFmtId="10" fontId="7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 readingOrder="1"/>
    </xf>
    <xf numFmtId="0" fontId="12" fillId="2" borderId="1" xfId="0" applyNumberFormat="1" applyFont="1" applyFill="1" applyBorder="1" applyAlignment="1">
      <alignment horizontal="left" vertical="center" wrapText="1" readingOrder="1"/>
    </xf>
    <xf numFmtId="164" fontId="12" fillId="2" borderId="1" xfId="0" applyNumberFormat="1" applyFont="1" applyFill="1" applyBorder="1" applyAlignment="1">
      <alignment horizontal="right" vertical="center" wrapText="1" readingOrder="1"/>
    </xf>
    <xf numFmtId="7" fontId="12" fillId="2" borderId="1" xfId="0" applyNumberFormat="1" applyFont="1" applyFill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</xdr:rowOff>
    </xdr:from>
    <xdr:to>
      <xdr:col>6</xdr:col>
      <xdr:colOff>104776</xdr:colOff>
      <xdr:row>2</xdr:row>
      <xdr:rowOff>66675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25"/>
          <a:ext cx="23050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371475</xdr:colOff>
      <xdr:row>0</xdr:row>
      <xdr:rowOff>57150</xdr:rowOff>
    </xdr:from>
    <xdr:to>
      <xdr:col>21</xdr:col>
      <xdr:colOff>371475</xdr:colOff>
      <xdr:row>2</xdr:row>
      <xdr:rowOff>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900" y="57150"/>
          <a:ext cx="2114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68"/>
  <sheetViews>
    <sheetView showGridLines="0" tabSelected="1" zoomScaleNormal="100" workbookViewId="0">
      <selection activeCell="A5" sqref="A5:V5"/>
    </sheetView>
  </sheetViews>
  <sheetFormatPr baseColWidth="10" defaultRowHeight="15"/>
  <cols>
    <col min="1" max="5" width="5.42578125" customWidth="1"/>
    <col min="6" max="6" width="5.85546875" customWidth="1"/>
    <col min="7" max="7" width="4.5703125" customWidth="1"/>
    <col min="8" max="8" width="4.85546875" customWidth="1"/>
    <col min="9" max="9" width="27.5703125" customWidth="1"/>
    <col min="10" max="10" width="16.85546875" customWidth="1"/>
    <col min="11" max="11" width="16.7109375" customWidth="1"/>
    <col min="12" max="12" width="16.140625" customWidth="1"/>
    <col min="13" max="13" width="17.28515625" customWidth="1"/>
    <col min="14" max="14" width="17.7109375" customWidth="1"/>
    <col min="15" max="15" width="17" customWidth="1"/>
    <col min="16" max="16" width="16.7109375" customWidth="1"/>
    <col min="17" max="17" width="16.85546875" customWidth="1"/>
    <col min="18" max="18" width="17.140625" customWidth="1"/>
    <col min="19" max="19" width="16" customWidth="1"/>
    <col min="20" max="20" width="9.140625" customWidth="1"/>
    <col min="21" max="21" width="6.5703125" customWidth="1"/>
    <col min="22" max="22" width="7.42578125" customWidth="1"/>
  </cols>
  <sheetData>
    <row r="3" spans="1:26">
      <c r="A3" s="29" t="s">
        <v>63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6">
      <c r="A4" s="29" t="s">
        <v>64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spans="1:26">
      <c r="A5" s="29" t="s">
        <v>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</row>
    <row r="6" spans="1:26" ht="15" customHeight="1" thickBot="1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31" t="s">
        <v>72</v>
      </c>
      <c r="S6" s="32"/>
      <c r="T6" s="32"/>
      <c r="U6" s="32"/>
      <c r="V6" s="32"/>
    </row>
    <row r="7" spans="1:26" ht="30.75" customHeight="1" thickTop="1" thickBo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14</v>
      </c>
      <c r="P7" s="4" t="s">
        <v>15</v>
      </c>
      <c r="Q7" s="4" t="s">
        <v>16</v>
      </c>
      <c r="R7" s="4" t="s">
        <v>17</v>
      </c>
      <c r="S7" s="5" t="s">
        <v>62</v>
      </c>
      <c r="T7" s="5" t="s">
        <v>71</v>
      </c>
      <c r="U7" s="5" t="s">
        <v>70</v>
      </c>
      <c r="V7" s="5" t="s">
        <v>69</v>
      </c>
      <c r="W7" s="1"/>
      <c r="X7" s="1"/>
      <c r="Y7" s="1"/>
      <c r="Z7" s="1"/>
    </row>
    <row r="8" spans="1:26" ht="54.95" customHeight="1" thickTop="1" thickBot="1">
      <c r="A8" s="8" t="s">
        <v>23</v>
      </c>
      <c r="B8" s="8" t="s">
        <v>24</v>
      </c>
      <c r="C8" s="8" t="s">
        <v>25</v>
      </c>
      <c r="D8" s="8" t="s">
        <v>26</v>
      </c>
      <c r="E8" s="8"/>
      <c r="F8" s="8" t="s">
        <v>18</v>
      </c>
      <c r="G8" s="8" t="s">
        <v>19</v>
      </c>
      <c r="H8" s="8" t="s">
        <v>20</v>
      </c>
      <c r="I8" s="9" t="s">
        <v>27</v>
      </c>
      <c r="J8" s="10">
        <v>3775000000</v>
      </c>
      <c r="K8" s="10">
        <v>0</v>
      </c>
      <c r="L8" s="10">
        <v>0</v>
      </c>
      <c r="M8" s="10">
        <v>3775000000</v>
      </c>
      <c r="N8" s="10">
        <v>3359578848.6599998</v>
      </c>
      <c r="O8" s="10">
        <v>415421151.33999997</v>
      </c>
      <c r="P8" s="10">
        <v>3160902673.9099998</v>
      </c>
      <c r="Q8" s="10">
        <v>2214976503.9200001</v>
      </c>
      <c r="R8" s="10">
        <v>2169253347.9200001</v>
      </c>
      <c r="S8" s="11">
        <f t="shared" ref="S8:S31" si="0">+M8-P8</f>
        <v>614097326.09000015</v>
      </c>
      <c r="T8" s="12">
        <f t="shared" ref="T8:T31" si="1">+P8/M8</f>
        <v>0.83732521163178808</v>
      </c>
      <c r="U8" s="12">
        <f t="shared" ref="U8:U31" si="2">+Q8/M8</f>
        <v>0.5867487427602649</v>
      </c>
      <c r="V8" s="12">
        <f t="shared" ref="V8:V31" si="3">+R8/M8</f>
        <v>0.57463664845562912</v>
      </c>
      <c r="W8" s="1"/>
      <c r="X8" s="1"/>
      <c r="Y8" s="1"/>
      <c r="Z8" s="1"/>
    </row>
    <row r="9" spans="1:26" ht="62.25" customHeight="1" thickTop="1" thickBot="1">
      <c r="A9" s="8" t="s">
        <v>23</v>
      </c>
      <c r="B9" s="8" t="s">
        <v>24</v>
      </c>
      <c r="C9" s="8" t="s">
        <v>25</v>
      </c>
      <c r="D9" s="8" t="s">
        <v>26</v>
      </c>
      <c r="E9" s="8"/>
      <c r="F9" s="8" t="s">
        <v>18</v>
      </c>
      <c r="G9" s="8" t="s">
        <v>28</v>
      </c>
      <c r="H9" s="8" t="s">
        <v>20</v>
      </c>
      <c r="I9" s="9" t="s">
        <v>27</v>
      </c>
      <c r="J9" s="10">
        <v>19001800000</v>
      </c>
      <c r="K9" s="10">
        <v>0</v>
      </c>
      <c r="L9" s="10">
        <v>0</v>
      </c>
      <c r="M9" s="10">
        <v>19001800000</v>
      </c>
      <c r="N9" s="10">
        <v>19001800000</v>
      </c>
      <c r="O9" s="10">
        <v>0</v>
      </c>
      <c r="P9" s="10">
        <v>19001800000</v>
      </c>
      <c r="Q9" s="10">
        <v>0</v>
      </c>
      <c r="R9" s="10">
        <v>0</v>
      </c>
      <c r="S9" s="11">
        <f t="shared" si="0"/>
        <v>0</v>
      </c>
      <c r="T9" s="12">
        <f t="shared" si="1"/>
        <v>1</v>
      </c>
      <c r="U9" s="12">
        <f t="shared" si="2"/>
        <v>0</v>
      </c>
      <c r="V9" s="12">
        <f t="shared" si="3"/>
        <v>0</v>
      </c>
      <c r="W9" s="1"/>
      <c r="X9" s="1"/>
      <c r="Y9" s="1"/>
      <c r="Z9" s="1"/>
    </row>
    <row r="10" spans="1:26" ht="54.95" customHeight="1" thickTop="1" thickBot="1">
      <c r="A10" s="8" t="s">
        <v>23</v>
      </c>
      <c r="B10" s="8" t="s">
        <v>24</v>
      </c>
      <c r="C10" s="8" t="s">
        <v>25</v>
      </c>
      <c r="D10" s="8" t="s">
        <v>26</v>
      </c>
      <c r="E10" s="8"/>
      <c r="F10" s="8" t="s">
        <v>18</v>
      </c>
      <c r="G10" s="8" t="s">
        <v>30</v>
      </c>
      <c r="H10" s="8" t="s">
        <v>22</v>
      </c>
      <c r="I10" s="9" t="s">
        <v>60</v>
      </c>
      <c r="J10" s="10">
        <v>13355000000</v>
      </c>
      <c r="K10" s="10">
        <v>0</v>
      </c>
      <c r="L10" s="10">
        <v>0</v>
      </c>
      <c r="M10" s="10">
        <v>13355000000</v>
      </c>
      <c r="N10" s="10">
        <v>12262457331.139999</v>
      </c>
      <c r="O10" s="10">
        <v>1092542668.8599999</v>
      </c>
      <c r="P10" s="10">
        <v>11698912910.83</v>
      </c>
      <c r="Q10" s="10">
        <v>8660752509.7800007</v>
      </c>
      <c r="R10" s="10">
        <v>8660752509.7800007</v>
      </c>
      <c r="S10" s="11">
        <f t="shared" si="0"/>
        <v>1656087089.1700001</v>
      </c>
      <c r="T10" s="12">
        <f t="shared" si="1"/>
        <v>0.8759949764754773</v>
      </c>
      <c r="U10" s="12">
        <f t="shared" si="2"/>
        <v>0.64850262147360549</v>
      </c>
      <c r="V10" s="12">
        <f t="shared" si="3"/>
        <v>0.64850262147360549</v>
      </c>
      <c r="W10" s="1"/>
      <c r="X10" s="1"/>
      <c r="Y10" s="1"/>
      <c r="Z10" s="1"/>
    </row>
    <row r="11" spans="1:26" ht="35.25" customHeight="1" thickTop="1" thickBot="1">
      <c r="A11" s="23" t="s">
        <v>23</v>
      </c>
      <c r="B11" s="23"/>
      <c r="C11" s="23"/>
      <c r="D11" s="23"/>
      <c r="E11" s="23"/>
      <c r="F11" s="23"/>
      <c r="G11" s="23"/>
      <c r="H11" s="23"/>
      <c r="I11" s="24" t="s">
        <v>65</v>
      </c>
      <c r="J11" s="25">
        <f>SUM(J8:J10)</f>
        <v>36131800000</v>
      </c>
      <c r="K11" s="25">
        <f t="shared" ref="K11:R11" si="4">SUM(K8:K10)</f>
        <v>0</v>
      </c>
      <c r="L11" s="25">
        <f t="shared" si="4"/>
        <v>0</v>
      </c>
      <c r="M11" s="25">
        <f t="shared" si="4"/>
        <v>36131800000</v>
      </c>
      <c r="N11" s="25">
        <f t="shared" si="4"/>
        <v>34623836179.800003</v>
      </c>
      <c r="O11" s="25">
        <f t="shared" si="4"/>
        <v>1507963820.1999998</v>
      </c>
      <c r="P11" s="25">
        <f t="shared" si="4"/>
        <v>33861615584.739998</v>
      </c>
      <c r="Q11" s="25">
        <f t="shared" si="4"/>
        <v>10875729013.700001</v>
      </c>
      <c r="R11" s="25">
        <f t="shared" si="4"/>
        <v>10830005857.700001</v>
      </c>
      <c r="S11" s="26">
        <f t="shared" si="0"/>
        <v>2270184415.2600021</v>
      </c>
      <c r="T11" s="27">
        <f t="shared" si="1"/>
        <v>0.93716935178264016</v>
      </c>
      <c r="U11" s="27">
        <f t="shared" si="2"/>
        <v>0.30100158347217687</v>
      </c>
      <c r="V11" s="27">
        <f t="shared" si="3"/>
        <v>0.29973612877575989</v>
      </c>
      <c r="W11" s="1"/>
      <c r="X11" s="1"/>
      <c r="Y11" s="1"/>
      <c r="Z11" s="1"/>
    </row>
    <row r="12" spans="1:26" ht="57.75" thickTop="1" thickBot="1">
      <c r="A12" s="8" t="s">
        <v>23</v>
      </c>
      <c r="B12" s="8" t="s">
        <v>29</v>
      </c>
      <c r="C12" s="8" t="s">
        <v>25</v>
      </c>
      <c r="D12" s="8" t="s">
        <v>32</v>
      </c>
      <c r="E12" s="8"/>
      <c r="F12" s="8" t="s">
        <v>18</v>
      </c>
      <c r="G12" s="8" t="s">
        <v>19</v>
      </c>
      <c r="H12" s="8" t="s">
        <v>20</v>
      </c>
      <c r="I12" s="9" t="s">
        <v>33</v>
      </c>
      <c r="J12" s="10">
        <v>10422750116</v>
      </c>
      <c r="K12" s="10">
        <v>16800000000</v>
      </c>
      <c r="L12" s="10">
        <v>0</v>
      </c>
      <c r="M12" s="10">
        <v>27222750116</v>
      </c>
      <c r="N12" s="10">
        <v>26595759934.830002</v>
      </c>
      <c r="O12" s="10">
        <v>626990181.16999996</v>
      </c>
      <c r="P12" s="10">
        <v>26578704534.830002</v>
      </c>
      <c r="Q12" s="10">
        <v>6455949750.8299999</v>
      </c>
      <c r="R12" s="10">
        <v>6453972431.8299999</v>
      </c>
      <c r="S12" s="11">
        <f t="shared" si="0"/>
        <v>644045581.16999817</v>
      </c>
      <c r="T12" s="12">
        <f t="shared" si="1"/>
        <v>0.97634164151580471</v>
      </c>
      <c r="U12" s="12">
        <f t="shared" si="2"/>
        <v>0.2371527389158069</v>
      </c>
      <c r="V12" s="12">
        <f t="shared" si="3"/>
        <v>0.23708010411617886</v>
      </c>
      <c r="W12" s="1"/>
      <c r="X12" s="1"/>
      <c r="Y12" s="1"/>
      <c r="Z12" s="1"/>
    </row>
    <row r="13" spans="1:26" ht="69" thickTop="1" thickBot="1">
      <c r="A13" s="8" t="s">
        <v>23</v>
      </c>
      <c r="B13" s="8" t="s">
        <v>29</v>
      </c>
      <c r="C13" s="8" t="s">
        <v>25</v>
      </c>
      <c r="D13" s="8" t="s">
        <v>34</v>
      </c>
      <c r="E13" s="8"/>
      <c r="F13" s="8" t="s">
        <v>18</v>
      </c>
      <c r="G13" s="8" t="s">
        <v>19</v>
      </c>
      <c r="H13" s="8" t="s">
        <v>20</v>
      </c>
      <c r="I13" s="9" t="s">
        <v>35</v>
      </c>
      <c r="J13" s="10">
        <v>20775856863</v>
      </c>
      <c r="K13" s="10">
        <v>15000000000</v>
      </c>
      <c r="L13" s="10">
        <v>0</v>
      </c>
      <c r="M13" s="10">
        <v>35775856863</v>
      </c>
      <c r="N13" s="10">
        <v>35775856863</v>
      </c>
      <c r="O13" s="10">
        <v>0</v>
      </c>
      <c r="P13" s="10">
        <v>35775856863</v>
      </c>
      <c r="Q13" s="10">
        <v>6576190715</v>
      </c>
      <c r="R13" s="10">
        <v>6576190715</v>
      </c>
      <c r="S13" s="11">
        <f t="shared" si="0"/>
        <v>0</v>
      </c>
      <c r="T13" s="12">
        <f t="shared" si="1"/>
        <v>1</v>
      </c>
      <c r="U13" s="12">
        <f t="shared" si="2"/>
        <v>0.18381644191452501</v>
      </c>
      <c r="V13" s="12">
        <f t="shared" si="3"/>
        <v>0.18381644191452501</v>
      </c>
      <c r="W13" s="1"/>
      <c r="X13" s="1"/>
      <c r="Y13" s="1"/>
      <c r="Z13" s="1"/>
    </row>
    <row r="14" spans="1:26" ht="57" customHeight="1" thickTop="1" thickBot="1">
      <c r="A14" s="8" t="s">
        <v>23</v>
      </c>
      <c r="B14" s="8" t="s">
        <v>29</v>
      </c>
      <c r="C14" s="8" t="s">
        <v>25</v>
      </c>
      <c r="D14" s="8" t="s">
        <v>36</v>
      </c>
      <c r="E14" s="8"/>
      <c r="F14" s="8" t="s">
        <v>18</v>
      </c>
      <c r="G14" s="8" t="s">
        <v>19</v>
      </c>
      <c r="H14" s="8" t="s">
        <v>20</v>
      </c>
      <c r="I14" s="9" t="s">
        <v>37</v>
      </c>
      <c r="J14" s="10">
        <v>6092612574</v>
      </c>
      <c r="K14" s="10">
        <v>4450000000</v>
      </c>
      <c r="L14" s="10">
        <v>0</v>
      </c>
      <c r="M14" s="10">
        <v>10542612574</v>
      </c>
      <c r="N14" s="10">
        <v>10395088957.16</v>
      </c>
      <c r="O14" s="10">
        <v>147523616.84</v>
      </c>
      <c r="P14" s="10">
        <v>10354523346.66</v>
      </c>
      <c r="Q14" s="10">
        <v>3354240688.6599998</v>
      </c>
      <c r="R14" s="10">
        <v>3351946762.6599998</v>
      </c>
      <c r="S14" s="11">
        <f t="shared" si="0"/>
        <v>188089227.34000015</v>
      </c>
      <c r="T14" s="12">
        <f t="shared" si="1"/>
        <v>0.98215914451756836</v>
      </c>
      <c r="U14" s="12">
        <f t="shared" si="2"/>
        <v>0.31816029139989149</v>
      </c>
      <c r="V14" s="12">
        <f t="shared" si="3"/>
        <v>0.31794270529550805</v>
      </c>
      <c r="W14" s="1"/>
      <c r="X14" s="1"/>
      <c r="Y14" s="1"/>
      <c r="Z14" s="1"/>
    </row>
    <row r="15" spans="1:26" ht="57.75" thickTop="1" thickBot="1">
      <c r="A15" s="8" t="s">
        <v>23</v>
      </c>
      <c r="B15" s="8" t="s">
        <v>29</v>
      </c>
      <c r="C15" s="8" t="s">
        <v>25</v>
      </c>
      <c r="D15" s="8" t="s">
        <v>38</v>
      </c>
      <c r="E15" s="8"/>
      <c r="F15" s="8" t="s">
        <v>18</v>
      </c>
      <c r="G15" s="8" t="s">
        <v>19</v>
      </c>
      <c r="H15" s="8" t="s">
        <v>20</v>
      </c>
      <c r="I15" s="9" t="s">
        <v>39</v>
      </c>
      <c r="J15" s="10">
        <v>19000000000</v>
      </c>
      <c r="K15" s="10">
        <v>0</v>
      </c>
      <c r="L15" s="10">
        <v>0</v>
      </c>
      <c r="M15" s="10">
        <v>19000000000</v>
      </c>
      <c r="N15" s="10">
        <v>18882950615.450001</v>
      </c>
      <c r="O15" s="10">
        <v>117049384.55</v>
      </c>
      <c r="P15" s="10">
        <v>18882950615.450001</v>
      </c>
      <c r="Q15" s="10">
        <v>18562073111.450001</v>
      </c>
      <c r="R15" s="10">
        <v>18562073111.450001</v>
      </c>
      <c r="S15" s="11">
        <f t="shared" si="0"/>
        <v>117049384.54999924</v>
      </c>
      <c r="T15" s="12">
        <f t="shared" si="1"/>
        <v>0.99383950607631588</v>
      </c>
      <c r="U15" s="12">
        <f t="shared" si="2"/>
        <v>0.97695121639210525</v>
      </c>
      <c r="V15" s="12">
        <f t="shared" si="3"/>
        <v>0.97695121639210525</v>
      </c>
      <c r="W15" s="1"/>
      <c r="X15" s="1"/>
      <c r="Y15" s="1"/>
      <c r="Z15" s="1"/>
    </row>
    <row r="16" spans="1:26" ht="46.5" thickTop="1" thickBot="1">
      <c r="A16" s="8" t="s">
        <v>23</v>
      </c>
      <c r="B16" s="8" t="s">
        <v>29</v>
      </c>
      <c r="C16" s="8" t="s">
        <v>25</v>
      </c>
      <c r="D16" s="8" t="s">
        <v>42</v>
      </c>
      <c r="E16" s="8"/>
      <c r="F16" s="8" t="s">
        <v>18</v>
      </c>
      <c r="G16" s="8" t="s">
        <v>19</v>
      </c>
      <c r="H16" s="8" t="s">
        <v>20</v>
      </c>
      <c r="I16" s="9" t="s">
        <v>43</v>
      </c>
      <c r="J16" s="10">
        <v>1000000000</v>
      </c>
      <c r="K16" s="10">
        <v>96000000000</v>
      </c>
      <c r="L16" s="10">
        <v>0</v>
      </c>
      <c r="M16" s="10">
        <v>97000000000</v>
      </c>
      <c r="N16" s="10">
        <v>86367327927</v>
      </c>
      <c r="O16" s="10">
        <v>10632672073</v>
      </c>
      <c r="P16" s="10">
        <v>86367327927</v>
      </c>
      <c r="Q16" s="10">
        <v>846953940</v>
      </c>
      <c r="R16" s="10">
        <v>846953940</v>
      </c>
      <c r="S16" s="11">
        <f t="shared" si="0"/>
        <v>10632672073</v>
      </c>
      <c r="T16" s="12">
        <f t="shared" si="1"/>
        <v>0.89038482398969077</v>
      </c>
      <c r="U16" s="12">
        <f t="shared" si="2"/>
        <v>8.7314839175257741E-3</v>
      </c>
      <c r="V16" s="12">
        <f t="shared" si="3"/>
        <v>8.7314839175257741E-3</v>
      </c>
      <c r="W16" s="1"/>
      <c r="X16" s="1"/>
      <c r="Y16" s="1"/>
      <c r="Z16" s="1"/>
    </row>
    <row r="17" spans="1:28" ht="91.5" thickTop="1" thickBot="1">
      <c r="A17" s="8" t="s">
        <v>23</v>
      </c>
      <c r="B17" s="8" t="s">
        <v>29</v>
      </c>
      <c r="C17" s="8" t="s">
        <v>25</v>
      </c>
      <c r="D17" s="8" t="s">
        <v>44</v>
      </c>
      <c r="E17" s="8"/>
      <c r="F17" s="8" t="s">
        <v>18</v>
      </c>
      <c r="G17" s="8" t="s">
        <v>19</v>
      </c>
      <c r="H17" s="8" t="s">
        <v>20</v>
      </c>
      <c r="I17" s="9" t="s">
        <v>45</v>
      </c>
      <c r="J17" s="10">
        <v>4000000000</v>
      </c>
      <c r="K17" s="10">
        <v>0</v>
      </c>
      <c r="L17" s="10">
        <v>0</v>
      </c>
      <c r="M17" s="10">
        <v>4000000000</v>
      </c>
      <c r="N17" s="10">
        <v>3413210351.8000002</v>
      </c>
      <c r="O17" s="10">
        <v>586789648.20000005</v>
      </c>
      <c r="P17" s="10">
        <v>3411723550</v>
      </c>
      <c r="Q17" s="10">
        <v>1499140148.9300001</v>
      </c>
      <c r="R17" s="10">
        <v>1499140148.9300001</v>
      </c>
      <c r="S17" s="11">
        <f t="shared" si="0"/>
        <v>588276450</v>
      </c>
      <c r="T17" s="12">
        <f t="shared" si="1"/>
        <v>0.85293088750000001</v>
      </c>
      <c r="U17" s="12">
        <f t="shared" si="2"/>
        <v>0.37478503723250001</v>
      </c>
      <c r="V17" s="12">
        <f t="shared" si="3"/>
        <v>0.37478503723250001</v>
      </c>
      <c r="W17" s="1"/>
      <c r="X17" s="1"/>
      <c r="Y17" s="1"/>
      <c r="Z17" s="1"/>
    </row>
    <row r="18" spans="1:28" ht="35.25" thickTop="1" thickBot="1">
      <c r="A18" s="8" t="s">
        <v>23</v>
      </c>
      <c r="B18" s="8" t="s">
        <v>29</v>
      </c>
      <c r="C18" s="8" t="s">
        <v>25</v>
      </c>
      <c r="D18" s="8" t="s">
        <v>46</v>
      </c>
      <c r="E18" s="8"/>
      <c r="F18" s="8" t="s">
        <v>18</v>
      </c>
      <c r="G18" s="8" t="s">
        <v>19</v>
      </c>
      <c r="H18" s="8" t="s">
        <v>20</v>
      </c>
      <c r="I18" s="9" t="s">
        <v>47</v>
      </c>
      <c r="J18" s="10">
        <v>2900000000</v>
      </c>
      <c r="K18" s="10">
        <v>0</v>
      </c>
      <c r="L18" s="10">
        <v>0</v>
      </c>
      <c r="M18" s="10">
        <v>2900000000</v>
      </c>
      <c r="N18" s="10">
        <v>1874888909.3</v>
      </c>
      <c r="O18" s="10">
        <v>1025111090.7</v>
      </c>
      <c r="P18" s="10">
        <v>1862921009.3</v>
      </c>
      <c r="Q18" s="10">
        <v>393457927.30000001</v>
      </c>
      <c r="R18" s="10">
        <v>393457927.30000001</v>
      </c>
      <c r="S18" s="11">
        <f t="shared" si="0"/>
        <v>1037078990.7</v>
      </c>
      <c r="T18" s="12">
        <f t="shared" si="1"/>
        <v>0.64238655493103447</v>
      </c>
      <c r="U18" s="12">
        <f t="shared" si="2"/>
        <v>0.13567514734482758</v>
      </c>
      <c r="V18" s="12">
        <f t="shared" si="3"/>
        <v>0.13567514734482758</v>
      </c>
      <c r="W18" s="1"/>
      <c r="X18" s="1"/>
      <c r="Y18" s="1"/>
      <c r="Z18" s="1"/>
    </row>
    <row r="19" spans="1:28" ht="46.5" thickTop="1" thickBot="1">
      <c r="A19" s="8" t="s">
        <v>23</v>
      </c>
      <c r="B19" s="8" t="s">
        <v>29</v>
      </c>
      <c r="C19" s="8" t="s">
        <v>25</v>
      </c>
      <c r="D19" s="8" t="s">
        <v>48</v>
      </c>
      <c r="E19" s="8"/>
      <c r="F19" s="8" t="s">
        <v>18</v>
      </c>
      <c r="G19" s="8" t="s">
        <v>19</v>
      </c>
      <c r="H19" s="8" t="s">
        <v>20</v>
      </c>
      <c r="I19" s="9" t="s">
        <v>49</v>
      </c>
      <c r="J19" s="10">
        <v>6000000000</v>
      </c>
      <c r="K19" s="10">
        <v>5000000000</v>
      </c>
      <c r="L19" s="10">
        <v>0</v>
      </c>
      <c r="M19" s="10">
        <v>11000000000</v>
      </c>
      <c r="N19" s="10">
        <v>10964815598</v>
      </c>
      <c r="O19" s="10">
        <v>35184402</v>
      </c>
      <c r="P19" s="10">
        <v>10917769698</v>
      </c>
      <c r="Q19" s="10">
        <v>4725213298</v>
      </c>
      <c r="R19" s="10">
        <v>4725213298</v>
      </c>
      <c r="S19" s="11">
        <f t="shared" si="0"/>
        <v>82230302</v>
      </c>
      <c r="T19" s="12">
        <f t="shared" si="1"/>
        <v>0.99252451799999997</v>
      </c>
      <c r="U19" s="12">
        <f t="shared" si="2"/>
        <v>0.42956484527272726</v>
      </c>
      <c r="V19" s="12">
        <f t="shared" si="3"/>
        <v>0.42956484527272726</v>
      </c>
      <c r="W19" s="1"/>
      <c r="X19" s="1"/>
      <c r="Y19" s="1"/>
      <c r="Z19" s="1"/>
    </row>
    <row r="20" spans="1:28" ht="35.25" thickTop="1" thickBot="1">
      <c r="A20" s="8" t="s">
        <v>23</v>
      </c>
      <c r="B20" s="8" t="s">
        <v>50</v>
      </c>
      <c r="C20" s="8" t="s">
        <v>25</v>
      </c>
      <c r="D20" s="8" t="s">
        <v>51</v>
      </c>
      <c r="E20" s="8"/>
      <c r="F20" s="8" t="s">
        <v>18</v>
      </c>
      <c r="G20" s="8" t="s">
        <v>19</v>
      </c>
      <c r="H20" s="8" t="s">
        <v>20</v>
      </c>
      <c r="I20" s="9" t="s">
        <v>52</v>
      </c>
      <c r="J20" s="10">
        <v>170000000</v>
      </c>
      <c r="K20" s="10">
        <v>0</v>
      </c>
      <c r="L20" s="10">
        <v>0</v>
      </c>
      <c r="M20" s="10">
        <v>170000000</v>
      </c>
      <c r="N20" s="10">
        <v>158825514</v>
      </c>
      <c r="O20" s="10">
        <v>11174486</v>
      </c>
      <c r="P20" s="10">
        <v>149652500</v>
      </c>
      <c r="Q20" s="10">
        <v>97279500</v>
      </c>
      <c r="R20" s="10">
        <v>97279500</v>
      </c>
      <c r="S20" s="11">
        <f t="shared" si="0"/>
        <v>20347500</v>
      </c>
      <c r="T20" s="12">
        <f t="shared" si="1"/>
        <v>0.88030882352941175</v>
      </c>
      <c r="U20" s="12">
        <f t="shared" si="2"/>
        <v>0.57223235294117647</v>
      </c>
      <c r="V20" s="12">
        <f t="shared" si="3"/>
        <v>0.57223235294117647</v>
      </c>
      <c r="W20" s="1"/>
      <c r="X20" s="1"/>
      <c r="Y20" s="1"/>
      <c r="Z20" s="1"/>
    </row>
    <row r="21" spans="1:28" ht="102.75" thickTop="1" thickBot="1">
      <c r="A21" s="8" t="s">
        <v>23</v>
      </c>
      <c r="B21" s="8" t="s">
        <v>50</v>
      </c>
      <c r="C21" s="8" t="s">
        <v>25</v>
      </c>
      <c r="D21" s="8" t="s">
        <v>53</v>
      </c>
      <c r="E21" s="8"/>
      <c r="F21" s="8" t="s">
        <v>18</v>
      </c>
      <c r="G21" s="8" t="s">
        <v>19</v>
      </c>
      <c r="H21" s="8" t="s">
        <v>20</v>
      </c>
      <c r="I21" s="9" t="s">
        <v>54</v>
      </c>
      <c r="J21" s="10">
        <v>300000000</v>
      </c>
      <c r="K21" s="10">
        <v>0</v>
      </c>
      <c r="L21" s="10">
        <v>0</v>
      </c>
      <c r="M21" s="10">
        <v>300000000</v>
      </c>
      <c r="N21" s="10">
        <v>263486373.19999999</v>
      </c>
      <c r="O21" s="10">
        <v>36513626.799999997</v>
      </c>
      <c r="P21" s="10">
        <v>116486373.2</v>
      </c>
      <c r="Q21" s="10">
        <v>76852919.200000003</v>
      </c>
      <c r="R21" s="10">
        <v>76852919.200000003</v>
      </c>
      <c r="S21" s="11">
        <f t="shared" si="0"/>
        <v>183513626.80000001</v>
      </c>
      <c r="T21" s="12">
        <f t="shared" si="1"/>
        <v>0.38828791066666668</v>
      </c>
      <c r="U21" s="12">
        <f t="shared" si="2"/>
        <v>0.25617639733333336</v>
      </c>
      <c r="V21" s="12">
        <f t="shared" si="3"/>
        <v>0.25617639733333336</v>
      </c>
      <c r="W21" s="1"/>
      <c r="X21" s="1"/>
      <c r="Y21" s="1"/>
      <c r="Z21" s="1"/>
    </row>
    <row r="22" spans="1:28" ht="69" thickTop="1" thickBot="1">
      <c r="A22" s="8" t="s">
        <v>23</v>
      </c>
      <c r="B22" s="8" t="s">
        <v>50</v>
      </c>
      <c r="C22" s="8" t="s">
        <v>25</v>
      </c>
      <c r="D22" s="8" t="s">
        <v>55</v>
      </c>
      <c r="E22" s="8"/>
      <c r="F22" s="8" t="s">
        <v>18</v>
      </c>
      <c r="G22" s="8" t="s">
        <v>19</v>
      </c>
      <c r="H22" s="8" t="s">
        <v>20</v>
      </c>
      <c r="I22" s="9" t="s">
        <v>56</v>
      </c>
      <c r="J22" s="10">
        <v>150000000</v>
      </c>
      <c r="K22" s="10">
        <v>0</v>
      </c>
      <c r="L22" s="10">
        <v>0</v>
      </c>
      <c r="M22" s="10">
        <v>150000000</v>
      </c>
      <c r="N22" s="10">
        <v>115109965</v>
      </c>
      <c r="O22" s="10">
        <v>34890035</v>
      </c>
      <c r="P22" s="10">
        <v>114149719</v>
      </c>
      <c r="Q22" s="10">
        <v>62658967</v>
      </c>
      <c r="R22" s="10">
        <v>62658967</v>
      </c>
      <c r="S22" s="11">
        <f t="shared" si="0"/>
        <v>35850281</v>
      </c>
      <c r="T22" s="12">
        <f t="shared" si="1"/>
        <v>0.76099812666666666</v>
      </c>
      <c r="U22" s="12">
        <f t="shared" si="2"/>
        <v>0.41772644666666664</v>
      </c>
      <c r="V22" s="12">
        <f t="shared" si="3"/>
        <v>0.41772644666666664</v>
      </c>
      <c r="W22" s="1"/>
      <c r="X22" s="1"/>
      <c r="Y22" s="1"/>
      <c r="Z22" s="1"/>
    </row>
    <row r="23" spans="1:28" ht="38.25" customHeight="1" thickTop="1" thickBot="1">
      <c r="A23" s="23" t="s">
        <v>23</v>
      </c>
      <c r="B23" s="23"/>
      <c r="C23" s="23"/>
      <c r="D23" s="23"/>
      <c r="E23" s="23"/>
      <c r="F23" s="23"/>
      <c r="G23" s="23"/>
      <c r="H23" s="23"/>
      <c r="I23" s="24" t="s">
        <v>66</v>
      </c>
      <c r="J23" s="25">
        <f>SUM(J12:J22)</f>
        <v>70811219553</v>
      </c>
      <c r="K23" s="25">
        <f t="shared" ref="K23:R23" si="5">SUM(K12:K22)</f>
        <v>137250000000</v>
      </c>
      <c r="L23" s="25">
        <f t="shared" si="5"/>
        <v>0</v>
      </c>
      <c r="M23" s="25">
        <f t="shared" si="5"/>
        <v>208061219553</v>
      </c>
      <c r="N23" s="25">
        <f t="shared" si="5"/>
        <v>194807321008.73999</v>
      </c>
      <c r="O23" s="25">
        <f t="shared" si="5"/>
        <v>13253898544.26</v>
      </c>
      <c r="P23" s="25">
        <f t="shared" si="5"/>
        <v>194532066136.44</v>
      </c>
      <c r="Q23" s="25">
        <f t="shared" si="5"/>
        <v>42650010966.370003</v>
      </c>
      <c r="R23" s="25">
        <f t="shared" si="5"/>
        <v>42645739721.370003</v>
      </c>
      <c r="S23" s="26">
        <f t="shared" si="0"/>
        <v>13529153416.559998</v>
      </c>
      <c r="T23" s="27">
        <f t="shared" si="1"/>
        <v>0.93497513161930845</v>
      </c>
      <c r="U23" s="27">
        <f t="shared" si="2"/>
        <v>0.20498779665907729</v>
      </c>
      <c r="V23" s="27">
        <f t="shared" si="3"/>
        <v>0.20496726786947789</v>
      </c>
      <c r="W23" s="1"/>
      <c r="X23" s="1"/>
      <c r="Y23" s="1"/>
      <c r="Z23" s="1"/>
    </row>
    <row r="24" spans="1:28" ht="54.95" customHeight="1" thickTop="1" thickBot="1">
      <c r="A24" s="8" t="s">
        <v>23</v>
      </c>
      <c r="B24" s="8" t="s">
        <v>57</v>
      </c>
      <c r="C24" s="8" t="s">
        <v>25</v>
      </c>
      <c r="D24" s="8" t="s">
        <v>51</v>
      </c>
      <c r="E24" s="8"/>
      <c r="F24" s="8" t="s">
        <v>18</v>
      </c>
      <c r="G24" s="8" t="s">
        <v>19</v>
      </c>
      <c r="H24" s="8" t="s">
        <v>20</v>
      </c>
      <c r="I24" s="9" t="s">
        <v>58</v>
      </c>
      <c r="J24" s="10">
        <v>2900000000</v>
      </c>
      <c r="K24" s="10">
        <v>0</v>
      </c>
      <c r="L24" s="10">
        <v>0</v>
      </c>
      <c r="M24" s="10">
        <v>2900000000</v>
      </c>
      <c r="N24" s="10">
        <v>2876557793.3600001</v>
      </c>
      <c r="O24" s="10">
        <v>23442206.640000001</v>
      </c>
      <c r="P24" s="10">
        <v>2876557793.3600001</v>
      </c>
      <c r="Q24" s="10">
        <v>2370227838.3800001</v>
      </c>
      <c r="R24" s="10">
        <v>2370227838.3800001</v>
      </c>
      <c r="S24" s="11">
        <f t="shared" si="0"/>
        <v>23442206.639999866</v>
      </c>
      <c r="T24" s="12">
        <f t="shared" si="1"/>
        <v>0.99191648046896552</v>
      </c>
      <c r="U24" s="12">
        <f t="shared" si="2"/>
        <v>0.81731994426896559</v>
      </c>
      <c r="V24" s="12">
        <f t="shared" si="3"/>
        <v>0.81731994426896559</v>
      </c>
      <c r="W24" s="1"/>
      <c r="X24" s="1"/>
      <c r="Y24" s="1"/>
      <c r="Z24" s="1"/>
    </row>
    <row r="25" spans="1:28" ht="54.95" customHeight="1" thickTop="1" thickBot="1">
      <c r="A25" s="8" t="s">
        <v>23</v>
      </c>
      <c r="B25" s="8" t="s">
        <v>57</v>
      </c>
      <c r="C25" s="8" t="s">
        <v>25</v>
      </c>
      <c r="D25" s="8" t="s">
        <v>53</v>
      </c>
      <c r="E25" s="8"/>
      <c r="F25" s="8" t="s">
        <v>18</v>
      </c>
      <c r="G25" s="8" t="s">
        <v>19</v>
      </c>
      <c r="H25" s="8" t="s">
        <v>20</v>
      </c>
      <c r="I25" s="9" t="s">
        <v>59</v>
      </c>
      <c r="J25" s="10">
        <v>1900000000</v>
      </c>
      <c r="K25" s="10">
        <v>0</v>
      </c>
      <c r="L25" s="10">
        <v>0</v>
      </c>
      <c r="M25" s="10">
        <v>1900000000</v>
      </c>
      <c r="N25" s="10">
        <v>1812026497.8</v>
      </c>
      <c r="O25" s="10">
        <v>87973502.200000003</v>
      </c>
      <c r="P25" s="10">
        <v>1542750036.5</v>
      </c>
      <c r="Q25" s="10">
        <v>809845016.16999996</v>
      </c>
      <c r="R25" s="10">
        <v>809845016.16999996</v>
      </c>
      <c r="S25" s="11">
        <f t="shared" si="0"/>
        <v>357249963.5</v>
      </c>
      <c r="T25" s="12">
        <f t="shared" si="1"/>
        <v>0.81197370342105268</v>
      </c>
      <c r="U25" s="12">
        <f t="shared" si="2"/>
        <v>0.42623421903684211</v>
      </c>
      <c r="V25" s="12">
        <f t="shared" si="3"/>
        <v>0.42623421903684211</v>
      </c>
      <c r="W25" s="1"/>
      <c r="X25" s="1"/>
      <c r="Y25" s="1"/>
      <c r="Z25" s="1"/>
    </row>
    <row r="26" spans="1:28" ht="36" customHeight="1" thickTop="1" thickBot="1">
      <c r="A26" s="23" t="s">
        <v>23</v>
      </c>
      <c r="B26" s="23"/>
      <c r="C26" s="23"/>
      <c r="D26" s="23"/>
      <c r="E26" s="23"/>
      <c r="F26" s="23"/>
      <c r="G26" s="23"/>
      <c r="H26" s="23"/>
      <c r="I26" s="24" t="s">
        <v>67</v>
      </c>
      <c r="J26" s="25">
        <f>+J24+J25</f>
        <v>4800000000</v>
      </c>
      <c r="K26" s="25">
        <f t="shared" ref="K26:R26" si="6">+K24+K25</f>
        <v>0</v>
      </c>
      <c r="L26" s="25">
        <f t="shared" si="6"/>
        <v>0</v>
      </c>
      <c r="M26" s="25">
        <f t="shared" si="6"/>
        <v>4800000000</v>
      </c>
      <c r="N26" s="25">
        <f t="shared" si="6"/>
        <v>4688584291.1599998</v>
      </c>
      <c r="O26" s="25">
        <f t="shared" si="6"/>
        <v>111415708.84</v>
      </c>
      <c r="P26" s="25">
        <f t="shared" si="6"/>
        <v>4419307829.8600006</v>
      </c>
      <c r="Q26" s="25">
        <f t="shared" si="6"/>
        <v>3180072854.5500002</v>
      </c>
      <c r="R26" s="25">
        <f t="shared" si="6"/>
        <v>3180072854.5500002</v>
      </c>
      <c r="S26" s="26">
        <f t="shared" si="0"/>
        <v>380692170.13999939</v>
      </c>
      <c r="T26" s="27">
        <f t="shared" si="1"/>
        <v>0.92068913122083351</v>
      </c>
      <c r="U26" s="27">
        <f t="shared" si="2"/>
        <v>0.66251517803125004</v>
      </c>
      <c r="V26" s="27">
        <f t="shared" si="3"/>
        <v>0.66251517803125004</v>
      </c>
      <c r="W26" s="1"/>
      <c r="X26" s="1"/>
      <c r="Y26" s="1"/>
      <c r="Z26" s="1"/>
    </row>
    <row r="27" spans="1:28" ht="54.95" customHeight="1" thickTop="1" thickBot="1">
      <c r="A27" s="8" t="s">
        <v>23</v>
      </c>
      <c r="B27" s="8" t="s">
        <v>29</v>
      </c>
      <c r="C27" s="8" t="s">
        <v>25</v>
      </c>
      <c r="D27" s="8" t="s">
        <v>30</v>
      </c>
      <c r="E27" s="8"/>
      <c r="F27" s="8" t="s">
        <v>18</v>
      </c>
      <c r="G27" s="8" t="s">
        <v>19</v>
      </c>
      <c r="H27" s="8" t="s">
        <v>20</v>
      </c>
      <c r="I27" s="9" t="s">
        <v>31</v>
      </c>
      <c r="J27" s="10">
        <v>3800000000</v>
      </c>
      <c r="K27" s="10">
        <v>0</v>
      </c>
      <c r="L27" s="10">
        <v>0</v>
      </c>
      <c r="M27" s="10">
        <v>3800000000</v>
      </c>
      <c r="N27" s="10">
        <v>3714498476.23</v>
      </c>
      <c r="O27" s="10">
        <v>85501523.769999996</v>
      </c>
      <c r="P27" s="10">
        <v>3297579094.8800001</v>
      </c>
      <c r="Q27" s="10">
        <v>2156479386.8800001</v>
      </c>
      <c r="R27" s="10">
        <v>2127868014.8800001</v>
      </c>
      <c r="S27" s="11">
        <f t="shared" si="0"/>
        <v>502420905.11999989</v>
      </c>
      <c r="T27" s="12">
        <f t="shared" si="1"/>
        <v>0.86778397233684212</v>
      </c>
      <c r="U27" s="12">
        <f t="shared" si="2"/>
        <v>0.56749457549473692</v>
      </c>
      <c r="V27" s="12">
        <f t="shared" si="3"/>
        <v>0.55996526707368421</v>
      </c>
      <c r="W27" s="1"/>
      <c r="X27" s="1"/>
      <c r="Y27" s="1"/>
      <c r="Z27" s="1"/>
    </row>
    <row r="28" spans="1:28" ht="54.95" customHeight="1" thickTop="1" thickBot="1">
      <c r="A28" s="8" t="s">
        <v>23</v>
      </c>
      <c r="B28" s="8" t="s">
        <v>29</v>
      </c>
      <c r="C28" s="8" t="s">
        <v>25</v>
      </c>
      <c r="D28" s="8" t="s">
        <v>40</v>
      </c>
      <c r="E28" s="8"/>
      <c r="F28" s="8" t="s">
        <v>18</v>
      </c>
      <c r="G28" s="8" t="s">
        <v>19</v>
      </c>
      <c r="H28" s="8" t="s">
        <v>20</v>
      </c>
      <c r="I28" s="9" t="s">
        <v>41</v>
      </c>
      <c r="J28" s="10">
        <v>138789700000</v>
      </c>
      <c r="K28" s="10">
        <v>0</v>
      </c>
      <c r="L28" s="10">
        <v>0</v>
      </c>
      <c r="M28" s="10">
        <v>138789700000</v>
      </c>
      <c r="N28" s="10">
        <v>138789700000</v>
      </c>
      <c r="O28" s="10">
        <v>0</v>
      </c>
      <c r="P28" s="10">
        <v>138789700000</v>
      </c>
      <c r="Q28" s="10">
        <v>51135174020</v>
      </c>
      <c r="R28" s="10">
        <v>51135174020</v>
      </c>
      <c r="S28" s="11">
        <f t="shared" si="0"/>
        <v>0</v>
      </c>
      <c r="T28" s="12">
        <f t="shared" si="1"/>
        <v>1</v>
      </c>
      <c r="U28" s="12">
        <f t="shared" si="2"/>
        <v>0.36843637546590274</v>
      </c>
      <c r="V28" s="12">
        <f t="shared" si="3"/>
        <v>0.36843637546590274</v>
      </c>
      <c r="W28" s="1"/>
      <c r="X28" s="1"/>
      <c r="Y28" s="1"/>
      <c r="Z28" s="1"/>
    </row>
    <row r="29" spans="1:28" ht="54.95" customHeight="1" thickTop="1" thickBot="1">
      <c r="A29" s="8" t="s">
        <v>23</v>
      </c>
      <c r="B29" s="8" t="s">
        <v>29</v>
      </c>
      <c r="C29" s="8" t="s">
        <v>25</v>
      </c>
      <c r="D29" s="8" t="s">
        <v>40</v>
      </c>
      <c r="E29" s="8"/>
      <c r="F29" s="8" t="s">
        <v>18</v>
      </c>
      <c r="G29" s="8" t="s">
        <v>21</v>
      </c>
      <c r="H29" s="8" t="s">
        <v>20</v>
      </c>
      <c r="I29" s="9" t="s">
        <v>41</v>
      </c>
      <c r="J29" s="10">
        <v>55997510980</v>
      </c>
      <c r="K29" s="10">
        <v>0</v>
      </c>
      <c r="L29" s="10">
        <v>0</v>
      </c>
      <c r="M29" s="10">
        <v>55997510980</v>
      </c>
      <c r="N29" s="10">
        <v>55997510980</v>
      </c>
      <c r="O29" s="10">
        <v>0</v>
      </c>
      <c r="P29" s="10">
        <v>55997510980</v>
      </c>
      <c r="Q29" s="10">
        <v>0</v>
      </c>
      <c r="R29" s="10">
        <v>0</v>
      </c>
      <c r="S29" s="11">
        <f t="shared" si="0"/>
        <v>0</v>
      </c>
      <c r="T29" s="12">
        <f t="shared" si="1"/>
        <v>1</v>
      </c>
      <c r="U29" s="12">
        <f t="shared" si="2"/>
        <v>0</v>
      </c>
      <c r="V29" s="12">
        <f t="shared" si="3"/>
        <v>0</v>
      </c>
      <c r="W29" s="1"/>
      <c r="X29" s="1"/>
      <c r="Y29" s="1"/>
      <c r="Z29" s="1"/>
    </row>
    <row r="30" spans="1:28" ht="35.1" customHeight="1" thickTop="1" thickBot="1">
      <c r="A30" s="6" t="s">
        <v>23</v>
      </c>
      <c r="B30" s="6"/>
      <c r="C30" s="6"/>
      <c r="D30" s="6"/>
      <c r="E30" s="6"/>
      <c r="F30" s="6"/>
      <c r="G30" s="6"/>
      <c r="H30" s="6"/>
      <c r="I30" s="7" t="s">
        <v>68</v>
      </c>
      <c r="J30" s="13">
        <f>SUM(J27:J29)</f>
        <v>198587210980</v>
      </c>
      <c r="K30" s="13">
        <f t="shared" ref="K30:R30" si="7">SUM(K27:K29)</f>
        <v>0</v>
      </c>
      <c r="L30" s="13">
        <f t="shared" si="7"/>
        <v>0</v>
      </c>
      <c r="M30" s="13">
        <f t="shared" si="7"/>
        <v>198587210980</v>
      </c>
      <c r="N30" s="13">
        <f t="shared" si="7"/>
        <v>198501709456.23001</v>
      </c>
      <c r="O30" s="13">
        <f t="shared" si="7"/>
        <v>85501523.769999996</v>
      </c>
      <c r="P30" s="13">
        <f t="shared" si="7"/>
        <v>198084790074.88</v>
      </c>
      <c r="Q30" s="13">
        <f t="shared" si="7"/>
        <v>53291653406.879997</v>
      </c>
      <c r="R30" s="13">
        <f t="shared" si="7"/>
        <v>53263042034.879997</v>
      </c>
      <c r="S30" s="14">
        <f t="shared" si="0"/>
        <v>502420905.11999512</v>
      </c>
      <c r="T30" s="15">
        <f t="shared" si="1"/>
        <v>0.9974700238618559</v>
      </c>
      <c r="U30" s="15">
        <f t="shared" si="2"/>
        <v>0.26835390428161598</v>
      </c>
      <c r="V30" s="15">
        <f t="shared" si="3"/>
        <v>0.26820982968658641</v>
      </c>
      <c r="W30" s="1"/>
      <c r="X30" s="1"/>
      <c r="Y30" s="1"/>
      <c r="Z30" s="1"/>
    </row>
    <row r="31" spans="1:28" ht="35.1" customHeight="1" thickTop="1" thickBot="1">
      <c r="A31" s="21" t="s">
        <v>23</v>
      </c>
      <c r="B31" s="21"/>
      <c r="C31" s="21"/>
      <c r="D31" s="21"/>
      <c r="E31" s="21"/>
      <c r="F31" s="21"/>
      <c r="G31" s="21"/>
      <c r="H31" s="21"/>
      <c r="I31" s="22" t="s">
        <v>61</v>
      </c>
      <c r="J31" s="14">
        <f>+J11+J23+J26+J30</f>
        <v>310330230533</v>
      </c>
      <c r="K31" s="14">
        <f t="shared" ref="K31:R31" si="8">+K11+K23+K26+K30</f>
        <v>137250000000</v>
      </c>
      <c r="L31" s="14">
        <f t="shared" si="8"/>
        <v>0</v>
      </c>
      <c r="M31" s="14">
        <f t="shared" si="8"/>
        <v>447580230533</v>
      </c>
      <c r="N31" s="14">
        <f t="shared" si="8"/>
        <v>432621450935.92999</v>
      </c>
      <c r="O31" s="14">
        <f t="shared" si="8"/>
        <v>14958779597.07</v>
      </c>
      <c r="P31" s="14">
        <f t="shared" si="8"/>
        <v>430897779625.91998</v>
      </c>
      <c r="Q31" s="14">
        <f t="shared" si="8"/>
        <v>109997466241.5</v>
      </c>
      <c r="R31" s="14">
        <f t="shared" si="8"/>
        <v>109918860468.5</v>
      </c>
      <c r="S31" s="14">
        <f t="shared" si="0"/>
        <v>16682450907.080017</v>
      </c>
      <c r="T31" s="15">
        <f t="shared" si="1"/>
        <v>0.96272746254405883</v>
      </c>
      <c r="U31" s="15">
        <f t="shared" si="2"/>
        <v>0.24576033242243461</v>
      </c>
      <c r="V31" s="15">
        <f t="shared" si="3"/>
        <v>0.2455847085506957</v>
      </c>
      <c r="W31" s="19"/>
      <c r="X31" s="19"/>
      <c r="Y31" s="19"/>
      <c r="Z31" s="19"/>
      <c r="AA31" s="20"/>
      <c r="AB31" s="16"/>
    </row>
    <row r="32" spans="1:28" ht="27.75" customHeight="1" thickTop="1">
      <c r="A32" s="1" t="s">
        <v>73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28"/>
      <c r="M32" s="28"/>
      <c r="N32" s="28"/>
      <c r="O32" s="28"/>
      <c r="P32" s="28"/>
      <c r="Q32" s="28"/>
      <c r="R32" s="28"/>
      <c r="S32" s="28"/>
    </row>
    <row r="33" spans="1:22">
      <c r="A33" s="1" t="s">
        <v>74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28"/>
      <c r="M33" s="28"/>
      <c r="N33" s="28"/>
      <c r="O33" s="28"/>
      <c r="P33" s="28"/>
      <c r="Q33" s="28"/>
      <c r="R33" s="28"/>
      <c r="S33" s="28"/>
    </row>
    <row r="34" spans="1:22">
      <c r="A34" s="1" t="s">
        <v>75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28"/>
      <c r="M34" s="28"/>
      <c r="N34" s="28"/>
      <c r="O34" s="28"/>
      <c r="P34" s="28"/>
      <c r="Q34" s="28"/>
      <c r="R34" s="28"/>
      <c r="S34" s="28"/>
    </row>
    <row r="35" spans="1:22">
      <c r="A35" s="1" t="s">
        <v>76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28"/>
      <c r="M35" s="28"/>
      <c r="N35" s="28"/>
      <c r="O35" s="28"/>
      <c r="P35" s="28"/>
      <c r="Q35" s="28"/>
      <c r="R35" s="28"/>
      <c r="S35" s="28"/>
    </row>
    <row r="36" spans="1:22" ht="15" customHeight="1">
      <c r="A36" s="1" t="s">
        <v>77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28"/>
      <c r="M36" s="28"/>
      <c r="N36" s="28"/>
      <c r="O36" s="28"/>
      <c r="P36" s="28"/>
      <c r="Q36" s="28"/>
      <c r="R36" s="28"/>
      <c r="S36" s="28"/>
    </row>
    <row r="37" spans="1:22" ht="15" customHeight="1"/>
    <row r="38" spans="1:22" ht="15" customHeight="1"/>
    <row r="39" spans="1:22" ht="15" customHeight="1"/>
    <row r="43" spans="1:22">
      <c r="J43" s="2"/>
      <c r="K43" s="2"/>
      <c r="L43" s="2"/>
      <c r="M43" s="2"/>
      <c r="N43" s="2"/>
      <c r="O43" s="2"/>
      <c r="P43" s="2"/>
      <c r="Q43" s="2"/>
      <c r="R43" s="2"/>
      <c r="T43" s="3"/>
      <c r="U43" s="3"/>
      <c r="V43" s="3"/>
    </row>
    <row r="44" spans="1:22">
      <c r="J44" s="2"/>
      <c r="K44" s="2"/>
      <c r="L44" s="2"/>
      <c r="M44" s="2"/>
      <c r="N44" s="2"/>
      <c r="O44" s="2"/>
      <c r="P44" s="2"/>
      <c r="Q44" s="2"/>
      <c r="R44" s="2"/>
      <c r="T44" s="3"/>
      <c r="U44" s="3"/>
      <c r="V44" s="3"/>
    </row>
    <row r="45" spans="1:22">
      <c r="J45" s="2"/>
      <c r="K45" s="2"/>
      <c r="L45" s="2"/>
      <c r="M45" s="2"/>
      <c r="N45" s="2"/>
      <c r="O45" s="2"/>
      <c r="P45" s="2"/>
      <c r="Q45" s="2"/>
      <c r="R45" s="2"/>
      <c r="T45" s="3"/>
      <c r="U45" s="3"/>
      <c r="V45" s="3"/>
    </row>
    <row r="46" spans="1:22">
      <c r="J46" s="2"/>
      <c r="K46" s="2"/>
      <c r="L46" s="2"/>
      <c r="M46" s="2"/>
      <c r="N46" s="2"/>
      <c r="O46" s="2"/>
      <c r="P46" s="2"/>
      <c r="Q46" s="2"/>
      <c r="R46" s="2"/>
      <c r="T46" s="3"/>
      <c r="U46" s="3"/>
      <c r="V46" s="3"/>
    </row>
    <row r="54" ht="35.1" customHeight="1"/>
    <row r="55" ht="35.1" customHeight="1"/>
    <row r="56" ht="35.1" customHeight="1"/>
    <row r="57" ht="35.1" customHeight="1"/>
    <row r="58" ht="35.1" customHeight="1"/>
    <row r="59" ht="35.1" customHeight="1"/>
    <row r="60" ht="35.1" customHeight="1"/>
    <row r="61" ht="35.1" customHeight="1"/>
    <row r="62" ht="35.1" customHeight="1"/>
    <row r="63" ht="35.1" customHeight="1"/>
    <row r="64" ht="35.1" customHeight="1"/>
    <row r="65" ht="35.1" customHeight="1"/>
    <row r="66" ht="35.1" customHeight="1"/>
    <row r="67" ht="35.1" customHeight="1"/>
    <row r="68" ht="35.1" customHeight="1"/>
  </sheetData>
  <mergeCells count="4">
    <mergeCell ref="A3:V3"/>
    <mergeCell ref="A4:V4"/>
    <mergeCell ref="A5:V5"/>
    <mergeCell ref="R6:V6"/>
  </mergeCells>
  <printOptions horizontalCentered="1"/>
  <pageMargins left="0.39370078740157483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2023-11-09T20:58:21Z</cp:lastPrinted>
  <dcterms:created xsi:type="dcterms:W3CDTF">2023-11-01T12:31:01Z</dcterms:created>
  <dcterms:modified xsi:type="dcterms:W3CDTF">2023-11-09T20:58:28Z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