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OCTUBRE 31 DE 2023 PRESPTO\PDF\"/>
    </mc:Choice>
  </mc:AlternateContent>
  <bookViews>
    <workbookView xWindow="0" yWindow="0" windowWidth="28800" windowHeight="11835"/>
  </bookViews>
  <sheets>
    <sheet name="DIRECCION DE COMERCIO EXTERIOR " sheetId="1" r:id="rId1"/>
  </sheets>
  <definedNames>
    <definedName name="_xlnm.Print_Titles" localSheetId="0">'DIRECCION DE COMERCIO EXTERIOR '!$8:$8</definedName>
  </definedNames>
  <calcPr calcId="152511"/>
</workbook>
</file>

<file path=xl/calcChain.xml><?xml version="1.0" encoding="utf-8"?>
<calcChain xmlns="http://schemas.openxmlformats.org/spreadsheetml/2006/main">
  <c r="N22" i="1" l="1"/>
  <c r="V22" i="1" s="1"/>
  <c r="N20" i="1"/>
  <c r="V20" i="1" s="1"/>
  <c r="N18" i="1"/>
  <c r="V18" i="1" s="1"/>
  <c r="N16" i="1"/>
  <c r="W16" i="1" s="1"/>
  <c r="N14" i="1"/>
  <c r="T14" i="1" s="1"/>
  <c r="N13" i="1"/>
  <c r="T13" i="1" s="1"/>
  <c r="N12" i="1"/>
  <c r="W12" i="1" s="1"/>
  <c r="N11" i="1"/>
  <c r="T11" i="1" s="1"/>
  <c r="S21" i="1"/>
  <c r="R21" i="1"/>
  <c r="Q21" i="1"/>
  <c r="P21" i="1"/>
  <c r="O21" i="1"/>
  <c r="M21" i="1"/>
  <c r="L21" i="1"/>
  <c r="K21" i="1"/>
  <c r="J21" i="1"/>
  <c r="I21" i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5" i="1"/>
  <c r="R15" i="1"/>
  <c r="Q15" i="1"/>
  <c r="P15" i="1"/>
  <c r="O15" i="1"/>
  <c r="M15" i="1"/>
  <c r="L15" i="1"/>
  <c r="K15" i="1"/>
  <c r="J15" i="1"/>
  <c r="I15" i="1"/>
  <c r="S10" i="1"/>
  <c r="R10" i="1"/>
  <c r="Q10" i="1"/>
  <c r="P10" i="1"/>
  <c r="O10" i="1"/>
  <c r="M10" i="1"/>
  <c r="L10" i="1"/>
  <c r="K10" i="1"/>
  <c r="J10" i="1"/>
  <c r="I10" i="1"/>
  <c r="U18" i="1" l="1"/>
  <c r="N17" i="1"/>
  <c r="T17" i="1" s="1"/>
  <c r="W18" i="1"/>
  <c r="U11" i="1"/>
  <c r="T20" i="1"/>
  <c r="V11" i="1"/>
  <c r="U20" i="1"/>
  <c r="U13" i="1"/>
  <c r="W20" i="1"/>
  <c r="T22" i="1"/>
  <c r="T16" i="1"/>
  <c r="U22" i="1"/>
  <c r="T18" i="1"/>
  <c r="W22" i="1"/>
  <c r="V13" i="1"/>
  <c r="U16" i="1"/>
  <c r="W11" i="1"/>
  <c r="W13" i="1"/>
  <c r="V16" i="1"/>
  <c r="T12" i="1"/>
  <c r="U12" i="1"/>
  <c r="V12" i="1"/>
  <c r="I9" i="1"/>
  <c r="I23" i="1" s="1"/>
  <c r="R9" i="1"/>
  <c r="R23" i="1" s="1"/>
  <c r="J9" i="1"/>
  <c r="J23" i="1" s="1"/>
  <c r="N21" i="1"/>
  <c r="T21" i="1" s="1"/>
  <c r="N10" i="1"/>
  <c r="T10" i="1" s="1"/>
  <c r="Q9" i="1"/>
  <c r="P9" i="1"/>
  <c r="P23" i="1" s="1"/>
  <c r="M9" i="1"/>
  <c r="M23" i="1" s="1"/>
  <c r="N19" i="1"/>
  <c r="T19" i="1" s="1"/>
  <c r="O9" i="1"/>
  <c r="O23" i="1" s="1"/>
  <c r="K9" i="1"/>
  <c r="K23" i="1" s="1"/>
  <c r="S9" i="1"/>
  <c r="N15" i="1"/>
  <c r="T15" i="1" s="1"/>
  <c r="L9" i="1"/>
  <c r="W17" i="1" l="1"/>
  <c r="U17" i="1"/>
  <c r="V17" i="1"/>
  <c r="U19" i="1"/>
  <c r="W21" i="1"/>
  <c r="V10" i="1"/>
  <c r="U10" i="1"/>
  <c r="V21" i="1"/>
  <c r="S23" i="1"/>
  <c r="U15" i="1"/>
  <c r="W10" i="1"/>
  <c r="U21" i="1"/>
  <c r="Q23" i="1"/>
  <c r="W15" i="1"/>
  <c r="W19" i="1"/>
  <c r="V15" i="1"/>
  <c r="V19" i="1"/>
  <c r="L23" i="1"/>
  <c r="N23" i="1" s="1"/>
  <c r="N9" i="1"/>
  <c r="T9" i="1" s="1"/>
  <c r="U9" i="1" l="1"/>
  <c r="T23" i="1"/>
  <c r="U23" i="1"/>
  <c r="W9" i="1"/>
  <c r="V9" i="1"/>
  <c r="W23" i="1"/>
  <c r="V23" i="1"/>
</calcChain>
</file>

<file path=xl/sharedStrings.xml><?xml version="1.0" encoding="utf-8"?>
<sst xmlns="http://schemas.openxmlformats.org/spreadsheetml/2006/main" count="102" uniqueCount="59">
  <si>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</si>
  <si>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</si>
  <si>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</si>
  <si>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</si>
  <si>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</si>
  <si>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</si>
  <si>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</si>
  <si>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</si>
  <si>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</si>
  <si>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</si>
  <si>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</si>
  <si>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</si>
  <si>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</si>
  <si>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</si>
  <si>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</si>
  <si>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</si>
  <si>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</si>
  <si>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</si>
  <si>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</si>
  <si>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</si>
  <si>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</si>
  <si>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</si>
  <si>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</si>
  <si>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</si>
  <si>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</si>
  <si>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</si>
  <si>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</si>
  <si>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</si>
  <si>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</si>
  <si>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</si>
  <si>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</si>
  <si>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</si>
  <si>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</si>
  <si>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</si>
  <si>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</si>
  <si>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</si>
  <si>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</si>
  <si>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</si>
  <si>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</si>
  <si>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</si>
  <si>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</si>
  <si>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</si>
  <si>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</si>
  <si>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</si>
  <si>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</si>
  <si>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 xml:space="preserve">APR. DESPUES DE BLOQUEOS </t>
  </si>
  <si>
    <t xml:space="preserve">APROPIACION SIN COMPROMETER </t>
  </si>
  <si>
    <t>MINISTERIO DE COMERCIO, INDUSTRIA Y TURISMO</t>
  </si>
  <si>
    <t>EJECUCIÓN PRESUPUESTAL ACUMULADA CON CORTE AL 31 DE OCTUBRE DE 2023</t>
  </si>
  <si>
    <t xml:space="preserve">UNIDAD EJECUTORA 350102- DIRECCION DE COMERCIO EXTERIOR </t>
  </si>
  <si>
    <t>FECHA DE GENERACION NOVIEMBRE 01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</si>
  <si>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</si>
  <si>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</si>
  <si>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</si>
  <si>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1158 de fecha 6 de Octubre de 2023. Por la Cual se efectúa un traslado en el presupuesto de funcionamiento de la sección 3501 Ministerio de Comercio, Industria y Turismo, Unidad Ejecutora 3501-02 Dirección General de Comercio Exterior en la Vigencia Fiscal de 2023. ($ 1.134.000.000).</t>
    </r>
  </si>
  <si>
    <t>COMP/ APR</t>
  </si>
  <si>
    <t>OBL/ APR</t>
  </si>
  <si>
    <t>PAGO/ APR</t>
  </si>
  <si>
    <t>TOTAL PRESUPUESTO 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</si>
</sst>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11"/>
      <color rgb="FF000000"/>
      <name val="Verdana"/>
      <family val="2"/>
    </font>
    <font>
      <b/>
      <sz val="8"/>
      <name val="Verdana"/>
      <family val="2"/>
    </font>
    <font>
      <b/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114300</xdr:colOff>
      <xdr:row>2</xdr:row>
      <xdr:rowOff>161925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07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866775</xdr:colOff>
      <xdr:row>0</xdr:row>
      <xdr:rowOff>0</xdr:rowOff>
    </xdr:from>
    <xdr:to>
      <xdr:col>22</xdr:col>
      <xdr:colOff>400050</xdr:colOff>
      <xdr:row>3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9525" y="0"/>
          <a:ext cx="2533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showGridLines="0" tabSelected="1" zoomScaleNormal="100" workbookViewId="0">
      <selection activeCell="K2" sqref="K2"/>
    </sheetView>
  </sheetViews>
  <sheetFormatPr baseColWidth="10" defaultRowHeight="15"/>
  <cols>
    <col min="1" max="1" width="4.42578125" customWidth="1"/>
    <col min="2" max="2" width="5.42578125" customWidth="1"/>
    <col min="3" max="3" width="4.5703125" customWidth="1"/>
    <col min="4" max="5" width="5.42578125" customWidth="1"/>
    <col min="6" max="7" width="4.42578125" customWidth="1"/>
    <col min="8" max="8" width="27.5703125" customWidth="1"/>
    <col min="9" max="9" width="15.7109375" customWidth="1"/>
    <col min="10" max="10" width="14.7109375" customWidth="1"/>
    <col min="11" max="11" width="15.42578125" customWidth="1"/>
    <col min="12" max="12" width="15.85546875" customWidth="1"/>
    <col min="13" max="13" width="13.7109375" customWidth="1"/>
    <col min="14" max="14" width="16.7109375" customWidth="1"/>
    <col min="15" max="15" width="16" customWidth="1"/>
    <col min="16" max="16" width="15" customWidth="1"/>
    <col min="17" max="17" width="15.5703125" customWidth="1"/>
    <col min="18" max="18" width="15.28515625" customWidth="1"/>
    <col min="19" max="19" width="16.5703125" customWidth="1"/>
    <col min="20" max="20" width="14.28515625" customWidth="1"/>
    <col min="21" max="21" width="7.42578125" customWidth="1"/>
    <col min="22" max="22" width="6.7109375" customWidth="1"/>
    <col min="23" max="23" width="6.5703125" customWidth="1"/>
  </cols>
  <sheetData>
    <row r="4" spans="1:23">
      <c r="A4" s="25" t="s">
        <v>47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>
      <c r="A5" s="25" t="s">
        <v>48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1.75" customHeight="1">
      <c r="A6" s="25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.75" thickBot="1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7" t="s">
        <v>50</v>
      </c>
      <c r="S7" s="28"/>
      <c r="T7" s="28"/>
      <c r="U7" s="28"/>
      <c r="V7" s="28"/>
      <c r="W7" s="28"/>
    </row>
    <row r="8" spans="1:23" ht="30.75" customHeight="1" thickTop="1" thickBo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45</v>
      </c>
      <c r="O8" s="3" t="s">
        <v>13</v>
      </c>
      <c r="P8" s="3" t="s">
        <v>14</v>
      </c>
      <c r="Q8" s="3" t="s">
        <v>15</v>
      </c>
      <c r="R8" s="3" t="s">
        <v>16</v>
      </c>
      <c r="S8" s="3" t="s">
        <v>17</v>
      </c>
      <c r="T8" s="4" t="s">
        <v>46</v>
      </c>
      <c r="U8" s="4" t="s">
        <v>55</v>
      </c>
      <c r="V8" s="4" t="s">
        <v>56</v>
      </c>
      <c r="W8" s="4" t="s">
        <v>57</v>
      </c>
    </row>
    <row r="9" spans="1:23" ht="35.1" customHeight="1" thickTop="1" thickBot="1">
      <c r="A9" s="5" t="s">
        <v>18</v>
      </c>
      <c r="B9" s="5"/>
      <c r="C9" s="5"/>
      <c r="D9" s="5"/>
      <c r="E9" s="5"/>
      <c r="F9" s="5"/>
      <c r="G9" s="5"/>
      <c r="H9" s="6" t="s">
        <v>39</v>
      </c>
      <c r="I9" s="13">
        <f>+I10+I15+I17+I19</f>
        <v>17377834000</v>
      </c>
      <c r="J9" s="13">
        <f t="shared" ref="J9:S9" si="0">+J10+J15+J17+J19</f>
        <v>1134000000</v>
      </c>
      <c r="K9" s="13">
        <f t="shared" si="0"/>
        <v>1134000000</v>
      </c>
      <c r="L9" s="13">
        <f t="shared" si="0"/>
        <v>17377834000</v>
      </c>
      <c r="M9" s="13">
        <f t="shared" si="0"/>
        <v>53338000</v>
      </c>
      <c r="N9" s="14">
        <f t="shared" ref="N9:N23" si="1">+L9-M9</f>
        <v>17324496000</v>
      </c>
      <c r="O9" s="13">
        <f t="shared" si="0"/>
        <v>15994959743.35</v>
      </c>
      <c r="P9" s="13">
        <f t="shared" si="0"/>
        <v>1329536256.6500001</v>
      </c>
      <c r="Q9" s="13">
        <f t="shared" si="0"/>
        <v>12981836234.65</v>
      </c>
      <c r="R9" s="13">
        <f t="shared" si="0"/>
        <v>12468684187.790001</v>
      </c>
      <c r="S9" s="13">
        <f t="shared" si="0"/>
        <v>12468684187.790001</v>
      </c>
      <c r="T9" s="15">
        <f>+N9-Q9</f>
        <v>4342659765.3500004</v>
      </c>
      <c r="U9" s="16">
        <f>+Q9/N9</f>
        <v>0.7493341355875518</v>
      </c>
      <c r="V9" s="16">
        <f>+R9/N9</f>
        <v>0.71971410815010151</v>
      </c>
      <c r="W9" s="16">
        <f>+S9/N9</f>
        <v>0.71971410815010151</v>
      </c>
    </row>
    <row r="10" spans="1:23" ht="35.1" customHeight="1" thickTop="1" thickBot="1">
      <c r="A10" s="5" t="s">
        <v>18</v>
      </c>
      <c r="B10" s="5" t="s">
        <v>19</v>
      </c>
      <c r="C10" s="5"/>
      <c r="D10" s="5"/>
      <c r="E10" s="5"/>
      <c r="F10" s="5"/>
      <c r="G10" s="5"/>
      <c r="H10" s="6" t="s">
        <v>40</v>
      </c>
      <c r="I10" s="13">
        <f>SUM(I11:I14)</f>
        <v>15284155000</v>
      </c>
      <c r="J10" s="13">
        <f t="shared" ref="J10:S10" si="2">SUM(J11:J14)</f>
        <v>1124000000</v>
      </c>
      <c r="K10" s="13">
        <f t="shared" si="2"/>
        <v>1134000000</v>
      </c>
      <c r="L10" s="13">
        <f t="shared" si="2"/>
        <v>15274155000</v>
      </c>
      <c r="M10" s="13">
        <f t="shared" si="2"/>
        <v>53338000</v>
      </c>
      <c r="N10" s="14">
        <f t="shared" si="1"/>
        <v>15220817000</v>
      </c>
      <c r="O10" s="13">
        <f t="shared" si="2"/>
        <v>14096817000</v>
      </c>
      <c r="P10" s="13">
        <f t="shared" si="2"/>
        <v>1124000000</v>
      </c>
      <c r="Q10" s="13">
        <f t="shared" si="2"/>
        <v>11218220010</v>
      </c>
      <c r="R10" s="13">
        <f t="shared" si="2"/>
        <v>11195724389</v>
      </c>
      <c r="S10" s="13">
        <f t="shared" si="2"/>
        <v>11195724389</v>
      </c>
      <c r="T10" s="15">
        <f t="shared" ref="T10:T23" si="3">+N10-Q10</f>
        <v>4002596990</v>
      </c>
      <c r="U10" s="16">
        <f t="shared" ref="U10:U23" si="4">+Q10/N10</f>
        <v>0.73703139654067185</v>
      </c>
      <c r="V10" s="16">
        <f t="shared" ref="V10:V23" si="5">+R10/N10</f>
        <v>0.7355534455870536</v>
      </c>
      <c r="W10" s="16">
        <f t="shared" ref="W10:W23" si="6">+S10/N10</f>
        <v>0.7355534455870536</v>
      </c>
    </row>
    <row r="11" spans="1:23" ht="35.1" customHeight="1" thickTop="1" thickBot="1">
      <c r="A11" s="7" t="s">
        <v>18</v>
      </c>
      <c r="B11" s="7" t="s">
        <v>19</v>
      </c>
      <c r="C11" s="7" t="s">
        <v>19</v>
      </c>
      <c r="D11" s="7" t="s">
        <v>19</v>
      </c>
      <c r="E11" s="7"/>
      <c r="F11" s="7" t="s">
        <v>36</v>
      </c>
      <c r="G11" s="7" t="s">
        <v>31</v>
      </c>
      <c r="H11" s="8" t="s">
        <v>20</v>
      </c>
      <c r="I11" s="9">
        <v>9430223000</v>
      </c>
      <c r="J11" s="9">
        <v>530000000</v>
      </c>
      <c r="K11" s="9">
        <v>0</v>
      </c>
      <c r="L11" s="9">
        <v>9960223000</v>
      </c>
      <c r="M11" s="9">
        <v>0</v>
      </c>
      <c r="N11" s="10">
        <f t="shared" si="1"/>
        <v>9960223000</v>
      </c>
      <c r="O11" s="9">
        <v>9430223000</v>
      </c>
      <c r="P11" s="9">
        <v>530000000</v>
      </c>
      <c r="Q11" s="9">
        <v>7373890237</v>
      </c>
      <c r="R11" s="9">
        <v>7361437968</v>
      </c>
      <c r="S11" s="9">
        <v>7361437968</v>
      </c>
      <c r="T11" s="11">
        <f t="shared" si="3"/>
        <v>2586332763</v>
      </c>
      <c r="U11" s="12">
        <f t="shared" si="4"/>
        <v>0.74033384965376781</v>
      </c>
      <c r="V11" s="12">
        <f t="shared" si="5"/>
        <v>0.73908364983394448</v>
      </c>
      <c r="W11" s="12">
        <f t="shared" si="6"/>
        <v>0.73908364983394448</v>
      </c>
    </row>
    <row r="12" spans="1:23" ht="35.1" customHeight="1" thickTop="1" thickBot="1">
      <c r="A12" s="7" t="s">
        <v>18</v>
      </c>
      <c r="B12" s="7" t="s">
        <v>19</v>
      </c>
      <c r="C12" s="7" t="s">
        <v>19</v>
      </c>
      <c r="D12" s="7" t="s">
        <v>21</v>
      </c>
      <c r="E12" s="7"/>
      <c r="F12" s="7" t="s">
        <v>36</v>
      </c>
      <c r="G12" s="7" t="s">
        <v>31</v>
      </c>
      <c r="H12" s="8" t="s">
        <v>22</v>
      </c>
      <c r="I12" s="9">
        <v>3432524000</v>
      </c>
      <c r="J12" s="9">
        <v>312000000</v>
      </c>
      <c r="K12" s="9">
        <v>0</v>
      </c>
      <c r="L12" s="9">
        <v>3744524000</v>
      </c>
      <c r="M12" s="9">
        <v>0</v>
      </c>
      <c r="N12" s="10">
        <f t="shared" si="1"/>
        <v>3744524000</v>
      </c>
      <c r="O12" s="9">
        <v>3432524000</v>
      </c>
      <c r="P12" s="9">
        <v>312000000</v>
      </c>
      <c r="Q12" s="9">
        <v>2796617250</v>
      </c>
      <c r="R12" s="9">
        <v>2796617250</v>
      </c>
      <c r="S12" s="9">
        <v>2796617250</v>
      </c>
      <c r="T12" s="11">
        <f t="shared" si="3"/>
        <v>947906750</v>
      </c>
      <c r="U12" s="12">
        <f t="shared" si="4"/>
        <v>0.74685520776472525</v>
      </c>
      <c r="V12" s="12">
        <f t="shared" si="5"/>
        <v>0.74685520776472525</v>
      </c>
      <c r="W12" s="12">
        <f t="shared" si="6"/>
        <v>0.74685520776472525</v>
      </c>
    </row>
    <row r="13" spans="1:23" ht="44.25" customHeight="1" thickTop="1" thickBot="1">
      <c r="A13" s="7" t="s">
        <v>18</v>
      </c>
      <c r="B13" s="7" t="s">
        <v>19</v>
      </c>
      <c r="C13" s="7" t="s">
        <v>19</v>
      </c>
      <c r="D13" s="7" t="s">
        <v>23</v>
      </c>
      <c r="E13" s="7"/>
      <c r="F13" s="7" t="s">
        <v>36</v>
      </c>
      <c r="G13" s="7" t="s">
        <v>31</v>
      </c>
      <c r="H13" s="8" t="s">
        <v>24</v>
      </c>
      <c r="I13" s="9">
        <v>1234070000</v>
      </c>
      <c r="J13" s="9">
        <v>282000000</v>
      </c>
      <c r="K13" s="9">
        <v>0</v>
      </c>
      <c r="L13" s="9">
        <v>1516070000</v>
      </c>
      <c r="M13" s="9">
        <v>0</v>
      </c>
      <c r="N13" s="10">
        <f t="shared" si="1"/>
        <v>1516070000</v>
      </c>
      <c r="O13" s="9">
        <v>1234070000</v>
      </c>
      <c r="P13" s="9">
        <v>282000000</v>
      </c>
      <c r="Q13" s="9">
        <v>1047712523</v>
      </c>
      <c r="R13" s="9">
        <v>1037669171</v>
      </c>
      <c r="S13" s="9">
        <v>1037669171</v>
      </c>
      <c r="T13" s="11">
        <f t="shared" si="3"/>
        <v>468357477</v>
      </c>
      <c r="U13" s="12">
        <f t="shared" si="4"/>
        <v>0.69107133773506502</v>
      </c>
      <c r="V13" s="12">
        <f t="shared" si="5"/>
        <v>0.68444674124545701</v>
      </c>
      <c r="W13" s="12">
        <f t="shared" si="6"/>
        <v>0.68444674124545701</v>
      </c>
    </row>
    <row r="14" spans="1:23" ht="45.75" customHeight="1" thickTop="1" thickBot="1">
      <c r="A14" s="7" t="s">
        <v>18</v>
      </c>
      <c r="B14" s="7" t="s">
        <v>19</v>
      </c>
      <c r="C14" s="7" t="s">
        <v>19</v>
      </c>
      <c r="D14" s="7" t="s">
        <v>26</v>
      </c>
      <c r="E14" s="7"/>
      <c r="F14" s="7" t="s">
        <v>36</v>
      </c>
      <c r="G14" s="7" t="s">
        <v>31</v>
      </c>
      <c r="H14" s="8" t="s">
        <v>37</v>
      </c>
      <c r="I14" s="9">
        <v>1187338000</v>
      </c>
      <c r="J14" s="9">
        <v>0</v>
      </c>
      <c r="K14" s="9">
        <v>1134000000</v>
      </c>
      <c r="L14" s="9">
        <v>53338000</v>
      </c>
      <c r="M14" s="9">
        <v>53338000</v>
      </c>
      <c r="N14" s="10">
        <f t="shared" si="1"/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11">
        <f t="shared" si="3"/>
        <v>0</v>
      </c>
      <c r="U14" s="12">
        <v>0</v>
      </c>
      <c r="V14" s="12">
        <v>0</v>
      </c>
      <c r="W14" s="12">
        <v>0</v>
      </c>
    </row>
    <row r="15" spans="1:23" ht="35.1" customHeight="1" thickTop="1" thickBot="1">
      <c r="A15" s="5" t="s">
        <v>18</v>
      </c>
      <c r="B15" s="5" t="s">
        <v>21</v>
      </c>
      <c r="C15" s="5"/>
      <c r="D15" s="5"/>
      <c r="E15" s="5"/>
      <c r="F15" s="5"/>
      <c r="G15" s="5"/>
      <c r="H15" s="6" t="s">
        <v>41</v>
      </c>
      <c r="I15" s="13">
        <f>+I16</f>
        <v>2024189000</v>
      </c>
      <c r="J15" s="13">
        <f t="shared" ref="J15:S15" si="7">+J16</f>
        <v>0</v>
      </c>
      <c r="K15" s="13">
        <f t="shared" si="7"/>
        <v>0</v>
      </c>
      <c r="L15" s="13">
        <f t="shared" si="7"/>
        <v>2024189000</v>
      </c>
      <c r="M15" s="13">
        <f t="shared" si="7"/>
        <v>0</v>
      </c>
      <c r="N15" s="14">
        <f t="shared" si="1"/>
        <v>2024189000</v>
      </c>
      <c r="O15" s="13">
        <f t="shared" si="7"/>
        <v>1833042743.3499999</v>
      </c>
      <c r="P15" s="13">
        <f t="shared" si="7"/>
        <v>191146256.65000001</v>
      </c>
      <c r="Q15" s="13">
        <f t="shared" si="7"/>
        <v>1726250036.6500001</v>
      </c>
      <c r="R15" s="13">
        <f t="shared" si="7"/>
        <v>1235593610.79</v>
      </c>
      <c r="S15" s="13">
        <f t="shared" si="7"/>
        <v>1235593610.79</v>
      </c>
      <c r="T15" s="15">
        <f t="shared" si="3"/>
        <v>297938963.3499999</v>
      </c>
      <c r="U15" s="16">
        <f t="shared" si="4"/>
        <v>0.85281069932204956</v>
      </c>
      <c r="V15" s="16">
        <f t="shared" si="5"/>
        <v>0.61041415144040401</v>
      </c>
      <c r="W15" s="16">
        <f t="shared" si="6"/>
        <v>0.61041415144040401</v>
      </c>
    </row>
    <row r="16" spans="1:23" ht="35.1" customHeight="1" thickTop="1" thickBot="1">
      <c r="A16" s="7" t="s">
        <v>18</v>
      </c>
      <c r="B16" s="7" t="s">
        <v>21</v>
      </c>
      <c r="C16" s="7"/>
      <c r="D16" s="7"/>
      <c r="E16" s="7"/>
      <c r="F16" s="7" t="s">
        <v>36</v>
      </c>
      <c r="G16" s="7" t="s">
        <v>31</v>
      </c>
      <c r="H16" s="8" t="s">
        <v>25</v>
      </c>
      <c r="I16" s="9">
        <v>2024189000</v>
      </c>
      <c r="J16" s="9">
        <v>0</v>
      </c>
      <c r="K16" s="9">
        <v>0</v>
      </c>
      <c r="L16" s="9">
        <v>2024189000</v>
      </c>
      <c r="M16" s="9">
        <v>0</v>
      </c>
      <c r="N16" s="10">
        <f t="shared" si="1"/>
        <v>2024189000</v>
      </c>
      <c r="O16" s="9">
        <v>1833042743.3499999</v>
      </c>
      <c r="P16" s="9">
        <v>191146256.65000001</v>
      </c>
      <c r="Q16" s="9">
        <v>1726250036.6500001</v>
      </c>
      <c r="R16" s="9">
        <v>1235593610.79</v>
      </c>
      <c r="S16" s="9">
        <v>1235593610.79</v>
      </c>
      <c r="T16" s="11">
        <f t="shared" si="3"/>
        <v>297938963.3499999</v>
      </c>
      <c r="U16" s="12">
        <f t="shared" si="4"/>
        <v>0.85281069932204956</v>
      </c>
      <c r="V16" s="12">
        <f t="shared" si="5"/>
        <v>0.61041415144040401</v>
      </c>
      <c r="W16" s="12">
        <f t="shared" si="6"/>
        <v>0.61041415144040401</v>
      </c>
    </row>
    <row r="17" spans="1:23" ht="35.1" customHeight="1" thickTop="1" thickBot="1">
      <c r="A17" s="5" t="s">
        <v>18</v>
      </c>
      <c r="B17" s="5" t="s">
        <v>23</v>
      </c>
      <c r="C17" s="5"/>
      <c r="D17" s="5"/>
      <c r="E17" s="5"/>
      <c r="F17" s="5"/>
      <c r="G17" s="5"/>
      <c r="H17" s="6" t="s">
        <v>42</v>
      </c>
      <c r="I17" s="13">
        <f>+I18</f>
        <v>65100000</v>
      </c>
      <c r="J17" s="13">
        <f t="shared" ref="J17:S17" si="8">+J18</f>
        <v>10000000</v>
      </c>
      <c r="K17" s="13">
        <f t="shared" si="8"/>
        <v>0</v>
      </c>
      <c r="L17" s="13">
        <f t="shared" si="8"/>
        <v>75100000</v>
      </c>
      <c r="M17" s="13">
        <f t="shared" si="8"/>
        <v>0</v>
      </c>
      <c r="N17" s="14">
        <f t="shared" si="1"/>
        <v>75100000</v>
      </c>
      <c r="O17" s="13">
        <f t="shared" si="8"/>
        <v>65100000</v>
      </c>
      <c r="P17" s="13">
        <f t="shared" si="8"/>
        <v>10000000</v>
      </c>
      <c r="Q17" s="13">
        <f t="shared" si="8"/>
        <v>37366188</v>
      </c>
      <c r="R17" s="13">
        <f t="shared" si="8"/>
        <v>37366188</v>
      </c>
      <c r="S17" s="13">
        <f t="shared" si="8"/>
        <v>37366188</v>
      </c>
      <c r="T17" s="15">
        <f t="shared" si="3"/>
        <v>37733812</v>
      </c>
      <c r="U17" s="16">
        <f t="shared" si="4"/>
        <v>0.49755243675099869</v>
      </c>
      <c r="V17" s="16">
        <f t="shared" si="5"/>
        <v>0.49755243675099869</v>
      </c>
      <c r="W17" s="16">
        <f t="shared" si="6"/>
        <v>0.49755243675099869</v>
      </c>
    </row>
    <row r="18" spans="1:23" ht="35.1" customHeight="1" thickTop="1" thickBot="1">
      <c r="A18" s="7" t="s">
        <v>18</v>
      </c>
      <c r="B18" s="7" t="s">
        <v>23</v>
      </c>
      <c r="C18" s="7" t="s">
        <v>26</v>
      </c>
      <c r="D18" s="7" t="s">
        <v>21</v>
      </c>
      <c r="E18" s="7" t="s">
        <v>27</v>
      </c>
      <c r="F18" s="7" t="s">
        <v>36</v>
      </c>
      <c r="G18" s="7" t="s">
        <v>31</v>
      </c>
      <c r="H18" s="8" t="s">
        <v>28</v>
      </c>
      <c r="I18" s="9">
        <v>65100000</v>
      </c>
      <c r="J18" s="9">
        <v>10000000</v>
      </c>
      <c r="K18" s="9">
        <v>0</v>
      </c>
      <c r="L18" s="9">
        <v>75100000</v>
      </c>
      <c r="M18" s="9">
        <v>0</v>
      </c>
      <c r="N18" s="10">
        <f t="shared" si="1"/>
        <v>75100000</v>
      </c>
      <c r="O18" s="9">
        <v>65100000</v>
      </c>
      <c r="P18" s="9">
        <v>10000000</v>
      </c>
      <c r="Q18" s="9">
        <v>37366188</v>
      </c>
      <c r="R18" s="9">
        <v>37366188</v>
      </c>
      <c r="S18" s="9">
        <v>37366188</v>
      </c>
      <c r="T18" s="11">
        <f t="shared" si="3"/>
        <v>37733812</v>
      </c>
      <c r="U18" s="12">
        <f t="shared" si="4"/>
        <v>0.49755243675099869</v>
      </c>
      <c r="V18" s="12">
        <f t="shared" si="5"/>
        <v>0.49755243675099869</v>
      </c>
      <c r="W18" s="12">
        <f t="shared" si="6"/>
        <v>0.49755243675099869</v>
      </c>
    </row>
    <row r="19" spans="1:23" ht="35.1" customHeight="1" thickTop="1" thickBot="1">
      <c r="A19" s="5" t="s">
        <v>18</v>
      </c>
      <c r="B19" s="5" t="s">
        <v>29</v>
      </c>
      <c r="C19" s="5"/>
      <c r="D19" s="5"/>
      <c r="E19" s="5"/>
      <c r="F19" s="5"/>
      <c r="G19" s="5"/>
      <c r="H19" s="6" t="s">
        <v>43</v>
      </c>
      <c r="I19" s="13">
        <f>+I20</f>
        <v>4390000</v>
      </c>
      <c r="J19" s="13">
        <f t="shared" ref="J19:S19" si="9">+J20</f>
        <v>0</v>
      </c>
      <c r="K19" s="13">
        <f t="shared" si="9"/>
        <v>0</v>
      </c>
      <c r="L19" s="13">
        <f t="shared" si="9"/>
        <v>4390000</v>
      </c>
      <c r="M19" s="13">
        <f t="shared" si="9"/>
        <v>0</v>
      </c>
      <c r="N19" s="14">
        <f t="shared" si="1"/>
        <v>4390000</v>
      </c>
      <c r="O19" s="13">
        <f t="shared" si="9"/>
        <v>0</v>
      </c>
      <c r="P19" s="13">
        <f t="shared" si="9"/>
        <v>4390000</v>
      </c>
      <c r="Q19" s="13">
        <f t="shared" si="9"/>
        <v>0</v>
      </c>
      <c r="R19" s="13">
        <f t="shared" si="9"/>
        <v>0</v>
      </c>
      <c r="S19" s="13">
        <f t="shared" si="9"/>
        <v>0</v>
      </c>
      <c r="T19" s="15">
        <f t="shared" si="3"/>
        <v>4390000</v>
      </c>
      <c r="U19" s="16">
        <f t="shared" si="4"/>
        <v>0</v>
      </c>
      <c r="V19" s="16">
        <f t="shared" si="5"/>
        <v>0</v>
      </c>
      <c r="W19" s="16">
        <f t="shared" si="6"/>
        <v>0</v>
      </c>
    </row>
    <row r="20" spans="1:23" ht="35.1" customHeight="1" thickTop="1" thickBot="1">
      <c r="A20" s="7" t="s">
        <v>18</v>
      </c>
      <c r="B20" s="7" t="s">
        <v>29</v>
      </c>
      <c r="C20" s="7" t="s">
        <v>19</v>
      </c>
      <c r="D20" s="7"/>
      <c r="E20" s="7"/>
      <c r="F20" s="7" t="s">
        <v>36</v>
      </c>
      <c r="G20" s="7" t="s">
        <v>31</v>
      </c>
      <c r="H20" s="8" t="s">
        <v>30</v>
      </c>
      <c r="I20" s="9">
        <v>4390000</v>
      </c>
      <c r="J20" s="9">
        <v>0</v>
      </c>
      <c r="K20" s="9">
        <v>0</v>
      </c>
      <c r="L20" s="9">
        <v>4390000</v>
      </c>
      <c r="M20" s="9">
        <v>0</v>
      </c>
      <c r="N20" s="10">
        <f t="shared" si="1"/>
        <v>4390000</v>
      </c>
      <c r="O20" s="9">
        <v>0</v>
      </c>
      <c r="P20" s="9">
        <v>4390000</v>
      </c>
      <c r="Q20" s="9">
        <v>0</v>
      </c>
      <c r="R20" s="9">
        <v>0</v>
      </c>
      <c r="S20" s="9">
        <v>0</v>
      </c>
      <c r="T20" s="11">
        <f t="shared" si="3"/>
        <v>4390000</v>
      </c>
      <c r="U20" s="12">
        <f t="shared" si="4"/>
        <v>0</v>
      </c>
      <c r="V20" s="12">
        <f t="shared" si="5"/>
        <v>0</v>
      </c>
      <c r="W20" s="12">
        <f t="shared" si="6"/>
        <v>0</v>
      </c>
    </row>
    <row r="21" spans="1:23" ht="35.1" customHeight="1" thickTop="1" thickBot="1">
      <c r="A21" s="5" t="s">
        <v>32</v>
      </c>
      <c r="B21" s="5"/>
      <c r="C21" s="5"/>
      <c r="D21" s="5"/>
      <c r="E21" s="5"/>
      <c r="F21" s="5"/>
      <c r="G21" s="5"/>
      <c r="H21" s="6" t="s">
        <v>44</v>
      </c>
      <c r="I21" s="13">
        <f>+I22</f>
        <v>13355000000</v>
      </c>
      <c r="J21" s="13">
        <f t="shared" ref="J21:S21" si="10">+J22</f>
        <v>0</v>
      </c>
      <c r="K21" s="13">
        <f t="shared" si="10"/>
        <v>0</v>
      </c>
      <c r="L21" s="13">
        <f t="shared" si="10"/>
        <v>13355000000</v>
      </c>
      <c r="M21" s="13">
        <f t="shared" si="10"/>
        <v>0</v>
      </c>
      <c r="N21" s="14">
        <f t="shared" si="1"/>
        <v>13355000000</v>
      </c>
      <c r="O21" s="13">
        <f t="shared" si="10"/>
        <v>12262457331.139999</v>
      </c>
      <c r="P21" s="13">
        <f t="shared" si="10"/>
        <v>1092542668.8599999</v>
      </c>
      <c r="Q21" s="13">
        <f t="shared" si="10"/>
        <v>11698912910.83</v>
      </c>
      <c r="R21" s="13">
        <f t="shared" si="10"/>
        <v>8660752509.7800007</v>
      </c>
      <c r="S21" s="13">
        <f t="shared" si="10"/>
        <v>8660752509.7800007</v>
      </c>
      <c r="T21" s="15">
        <f t="shared" si="3"/>
        <v>1656087089.1700001</v>
      </c>
      <c r="U21" s="16">
        <f t="shared" si="4"/>
        <v>0.8759949764754773</v>
      </c>
      <c r="V21" s="16">
        <f t="shared" si="5"/>
        <v>0.64850262147360549</v>
      </c>
      <c r="W21" s="16">
        <f t="shared" si="6"/>
        <v>0.64850262147360549</v>
      </c>
    </row>
    <row r="22" spans="1:23" ht="57" customHeight="1" thickTop="1" thickBot="1">
      <c r="A22" s="7" t="s">
        <v>32</v>
      </c>
      <c r="B22" s="7" t="s">
        <v>33</v>
      </c>
      <c r="C22" s="7" t="s">
        <v>34</v>
      </c>
      <c r="D22" s="7" t="s">
        <v>35</v>
      </c>
      <c r="E22" s="7"/>
      <c r="F22" s="7" t="s">
        <v>36</v>
      </c>
      <c r="G22" s="7" t="s">
        <v>31</v>
      </c>
      <c r="H22" s="8" t="s">
        <v>38</v>
      </c>
      <c r="I22" s="9">
        <v>13355000000</v>
      </c>
      <c r="J22" s="9">
        <v>0</v>
      </c>
      <c r="K22" s="9">
        <v>0</v>
      </c>
      <c r="L22" s="9">
        <v>13355000000</v>
      </c>
      <c r="M22" s="9">
        <v>0</v>
      </c>
      <c r="N22" s="10">
        <f t="shared" si="1"/>
        <v>13355000000</v>
      </c>
      <c r="O22" s="9">
        <v>12262457331.139999</v>
      </c>
      <c r="P22" s="9">
        <v>1092542668.8599999</v>
      </c>
      <c r="Q22" s="9">
        <v>11698912910.83</v>
      </c>
      <c r="R22" s="9">
        <v>8660752509.7800007</v>
      </c>
      <c r="S22" s="9">
        <v>8660752509.7800007</v>
      </c>
      <c r="T22" s="11">
        <f t="shared" si="3"/>
        <v>1656087089.1700001</v>
      </c>
      <c r="U22" s="12">
        <f t="shared" si="4"/>
        <v>0.8759949764754773</v>
      </c>
      <c r="V22" s="12">
        <f t="shared" si="5"/>
        <v>0.64850262147360549</v>
      </c>
      <c r="W22" s="12">
        <f t="shared" si="6"/>
        <v>0.64850262147360549</v>
      </c>
    </row>
    <row r="23" spans="1:23" ht="35.1" customHeight="1" thickTop="1" thickBot="1">
      <c r="A23" s="7"/>
      <c r="B23" s="7"/>
      <c r="C23" s="7"/>
      <c r="D23" s="7"/>
      <c r="E23" s="7"/>
      <c r="F23" s="7"/>
      <c r="G23" s="7"/>
      <c r="H23" s="8" t="s">
        <v>58</v>
      </c>
      <c r="I23" s="9">
        <f>+I9+I21</f>
        <v>30732834000</v>
      </c>
      <c r="J23" s="9">
        <f t="shared" ref="J23:S23" si="11">+J9+J21</f>
        <v>1134000000</v>
      </c>
      <c r="K23" s="9">
        <f t="shared" si="11"/>
        <v>1134000000</v>
      </c>
      <c r="L23" s="9">
        <f t="shared" si="11"/>
        <v>30732834000</v>
      </c>
      <c r="M23" s="9">
        <f t="shared" si="11"/>
        <v>53338000</v>
      </c>
      <c r="N23" s="10">
        <f t="shared" si="1"/>
        <v>30679496000</v>
      </c>
      <c r="O23" s="9">
        <f t="shared" si="11"/>
        <v>28257417074.489998</v>
      </c>
      <c r="P23" s="9">
        <f t="shared" si="11"/>
        <v>2422078925.5100002</v>
      </c>
      <c r="Q23" s="9">
        <f t="shared" si="11"/>
        <v>24680749145.48</v>
      </c>
      <c r="R23" s="9">
        <f t="shared" si="11"/>
        <v>21129436697.57</v>
      </c>
      <c r="S23" s="9">
        <f t="shared" si="11"/>
        <v>21129436697.57</v>
      </c>
      <c r="T23" s="11">
        <f t="shared" si="3"/>
        <v>5998746854.5200005</v>
      </c>
      <c r="U23" s="12">
        <f t="shared" si="4"/>
        <v>0.80447048887243777</v>
      </c>
      <c r="V23" s="12">
        <f t="shared" si="5"/>
        <v>0.68871524804612172</v>
      </c>
      <c r="W23" s="12">
        <f t="shared" si="6"/>
        <v>0.68871524804612172</v>
      </c>
    </row>
    <row r="24" spans="1:23" ht="15.75" thickTop="1">
      <c r="A24" s="19" t="s">
        <v>51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  <c r="Q24" s="20"/>
      <c r="R24" s="20"/>
    </row>
    <row r="25" spans="1:23">
      <c r="A25" s="19" t="s">
        <v>52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V25" s="2"/>
      <c r="W25" s="2"/>
    </row>
    <row r="26" spans="1:23">
      <c r="A26" s="19" t="s">
        <v>53</v>
      </c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20"/>
      <c r="M26" s="20"/>
      <c r="N26" s="20"/>
      <c r="O26" s="20"/>
      <c r="P26" s="20"/>
      <c r="Q26" s="20"/>
      <c r="R26" s="20"/>
      <c r="V26" s="2"/>
      <c r="W26" s="2"/>
    </row>
    <row r="27" spans="1:23">
      <c r="A27" s="19" t="s">
        <v>54</v>
      </c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20"/>
      <c r="M27" s="20"/>
      <c r="N27" s="20"/>
      <c r="O27" s="20"/>
      <c r="P27" s="20"/>
      <c r="Q27" s="20"/>
      <c r="R27" s="20"/>
      <c r="V27" s="2"/>
      <c r="W27" s="2"/>
    </row>
    <row r="28" spans="1:23" ht="15" customHeight="1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"/>
      <c r="W28" s="2"/>
    </row>
    <row r="29" spans="1:23" ht="1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V29" s="2"/>
      <c r="W29" s="2"/>
    </row>
    <row r="30" spans="1:23" ht="15" customHeight="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V30" s="2"/>
      <c r="W30" s="2"/>
    </row>
    <row r="31" spans="1:23" ht="15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V31" s="2"/>
      <c r="W31" s="2"/>
    </row>
    <row r="32" spans="1:23" ht="16.5" customHeight="1">
      <c r="A32" s="21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"/>
      <c r="W32" s="2"/>
    </row>
    <row r="33" spans="9:23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U33" s="2"/>
      <c r="V33" s="2"/>
      <c r="W33" s="2"/>
    </row>
    <row r="34" spans="9:23">
      <c r="V34" s="2"/>
      <c r="W34" s="2"/>
    </row>
    <row r="35" spans="9:23">
      <c r="V35" s="2"/>
      <c r="W35" s="2"/>
    </row>
    <row r="36" spans="9:23">
      <c r="V36" s="2"/>
      <c r="W36" s="2"/>
    </row>
    <row r="37" spans="9:23">
      <c r="V37" s="2"/>
      <c r="W37" s="2"/>
    </row>
    <row r="38" spans="9:23">
      <c r="V38" s="2"/>
      <c r="W38" s="2"/>
    </row>
    <row r="39" spans="9:23">
      <c r="V39" s="2"/>
      <c r="W39" s="2"/>
    </row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</sheetData>
  <mergeCells count="6">
    <mergeCell ref="A28:U28"/>
    <mergeCell ref="A29:R29"/>
    <mergeCell ref="A4:W4"/>
    <mergeCell ref="A5:W5"/>
    <mergeCell ref="A6:W6"/>
    <mergeCell ref="R7:W7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2023-11-09T21:22:46Z</cp:lastPrinted>
  <dcterms:created xsi:type="dcterms:W3CDTF">2023-11-01T12:31:01Z</dcterms:created>
  <dcterms:modified xsi:type="dcterms:W3CDTF">2023-11-09T21:22:58Z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